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pjva008\Documents\github\EminentReportingTool\tests\"/>
    </mc:Choice>
  </mc:AlternateContent>
  <xr:revisionPtr revIDLastSave="0" documentId="13_ncr:1_{F620893C-8108-4627-AAF7-B7AE6971A450}" xr6:coauthVersionLast="47" xr6:coauthVersionMax="47" xr10:uidLastSave="{00000000-0000-0000-0000-000000000000}"/>
  <bookViews>
    <workbookView xWindow="-108" yWindow="-108" windowWidth="23256" windowHeight="12576" activeTab="1" xr2:uid="{AB4C79FE-E5EB-4133-B89F-BA57C69AF67B}"/>
  </bookViews>
  <sheets>
    <sheet name="Eminent v2" sheetId="1" r:id="rId1"/>
    <sheet name="template v2" sheetId="2" r:id="rId2"/>
    <sheet name="Eminentv2 Generated" sheetId="3" r:id="rId3"/>
    <sheet name="template v3" sheetId="6" r:id="rId4"/>
    <sheet name="eminent v3 generated" sheetId="7" r:id="rId5"/>
    <sheet name="Sheet1"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2" l="1"/>
  <c r="E19" i="7"/>
  <c r="E19" i="2"/>
  <c r="E18" i="2"/>
  <c r="E18" i="7"/>
  <c r="E4" i="2"/>
  <c r="E7" i="7"/>
  <c r="E4" i="7"/>
  <c r="E241" i="7"/>
  <c r="E240" i="7"/>
  <c r="E239" i="7"/>
  <c r="E238" i="7"/>
  <c r="E237" i="7"/>
  <c r="E236" i="7"/>
  <c r="E235" i="7"/>
  <c r="E234" i="7"/>
  <c r="E233" i="7"/>
  <c r="E232" i="7"/>
  <c r="E231" i="7"/>
  <c r="E230" i="7"/>
  <c r="E229" i="7"/>
  <c r="E228" i="7"/>
  <c r="E227" i="7"/>
  <c r="E226" i="7"/>
  <c r="E225" i="7"/>
  <c r="E224" i="7"/>
  <c r="E223" i="7"/>
  <c r="E222" i="7"/>
  <c r="E221" i="7"/>
  <c r="E220" i="7"/>
  <c r="E219" i="7"/>
  <c r="E218" i="7"/>
  <c r="E217" i="7"/>
  <c r="E216" i="7"/>
  <c r="E215" i="7"/>
  <c r="E214" i="7"/>
  <c r="E213" i="7"/>
  <c r="E212" i="7"/>
  <c r="E211" i="7"/>
  <c r="E210" i="7"/>
  <c r="E209"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7" i="7"/>
  <c r="E16" i="7"/>
  <c r="E15" i="7"/>
  <c r="E14" i="7"/>
  <c r="E13" i="7"/>
  <c r="E12" i="7"/>
  <c r="E11" i="7"/>
  <c r="E10" i="7"/>
  <c r="E9" i="7"/>
  <c r="E8" i="7"/>
  <c r="E6" i="7"/>
  <c r="E5" i="7"/>
  <c r="E3" i="7"/>
  <c r="E2" i="7"/>
  <c r="E9" i="6"/>
  <c r="C234" i="5"/>
  <c r="C226" i="5"/>
  <c r="C202" i="5"/>
  <c r="C194" i="5"/>
  <c r="C186" i="5"/>
  <c r="C162" i="5"/>
  <c r="C154" i="5"/>
  <c r="C146" i="5"/>
  <c r="C138" i="5"/>
  <c r="C122" i="5"/>
  <c r="C114" i="5"/>
  <c r="C106" i="5"/>
  <c r="C98" i="5"/>
  <c r="C82" i="5"/>
  <c r="C74" i="5"/>
  <c r="C66" i="5"/>
  <c r="C58" i="5"/>
  <c r="C42" i="5"/>
  <c r="C34" i="5"/>
  <c r="C26" i="5"/>
  <c r="C18" i="5"/>
  <c r="C10" i="5"/>
  <c r="C2" i="5"/>
  <c r="C233" i="5"/>
  <c r="C209" i="5"/>
  <c r="C201" i="5"/>
  <c r="C185" i="5"/>
  <c r="C169" i="5"/>
  <c r="C145" i="5"/>
  <c r="C137" i="5"/>
  <c r="C121" i="5"/>
  <c r="C105" i="5"/>
  <c r="C97" i="5"/>
  <c r="C81" i="5"/>
  <c r="C73" i="5"/>
  <c r="C57" i="5"/>
  <c r="C41" i="5"/>
  <c r="C36" i="5"/>
  <c r="C33" i="5"/>
  <c r="C25" i="5"/>
  <c r="C17" i="5"/>
  <c r="C16" i="5"/>
  <c r="C13" i="5"/>
  <c r="C9" i="5"/>
  <c r="C5" i="5"/>
  <c r="C1" i="5"/>
  <c r="E18" i="6"/>
  <c r="E20" i="6"/>
  <c r="E22" i="6"/>
  <c r="E3" i="6"/>
  <c r="E15" i="6"/>
  <c r="E4" i="6"/>
  <c r="E5" i="6"/>
  <c r="C235" i="5"/>
  <c r="C227" i="5"/>
  <c r="C219" i="5"/>
  <c r="C211" i="5"/>
  <c r="C203" i="5"/>
  <c r="C195" i="5"/>
  <c r="C187" i="5"/>
  <c r="C179" i="5"/>
  <c r="C171" i="5"/>
  <c r="C163" i="5"/>
  <c r="C155" i="5"/>
  <c r="C147" i="5"/>
  <c r="C139" i="5"/>
  <c r="C131" i="5"/>
  <c r="C123" i="5"/>
  <c r="C115" i="5"/>
  <c r="C107" i="5"/>
  <c r="C99" i="5"/>
  <c r="C91" i="5"/>
  <c r="C83" i="5"/>
  <c r="C75" i="5"/>
  <c r="C67" i="5"/>
  <c r="C59" i="5"/>
  <c r="C51" i="5"/>
  <c r="C43" i="5"/>
  <c r="C35" i="5"/>
  <c r="C27" i="5"/>
  <c r="C19" i="5"/>
  <c r="C11" i="5"/>
  <c r="C8" i="5"/>
  <c r="C3" i="5"/>
  <c r="E25" i="6"/>
  <c r="E23" i="6"/>
  <c r="E21" i="6"/>
  <c r="E19" i="6"/>
  <c r="E11" i="6"/>
  <c r="E2" i="6"/>
  <c r="E6" i="6"/>
  <c r="E7" i="6"/>
  <c r="E8" i="6"/>
  <c r="E10" i="6"/>
  <c r="E12" i="6"/>
  <c r="E13" i="6"/>
  <c r="E14" i="6"/>
  <c r="E16" i="6"/>
  <c r="E17" i="6"/>
  <c r="E24" i="6"/>
  <c r="C37" i="2"/>
  <c r="C4" i="5"/>
  <c r="C6" i="5"/>
  <c r="C7" i="5"/>
  <c r="C12" i="5"/>
  <c r="C14" i="5"/>
  <c r="C15" i="5"/>
  <c r="C20" i="5"/>
  <c r="C21" i="5"/>
  <c r="C22" i="5"/>
  <c r="C23" i="5"/>
  <c r="C24" i="5"/>
  <c r="C28" i="5"/>
  <c r="C29" i="5"/>
  <c r="C30" i="5"/>
  <c r="C31" i="5"/>
  <c r="C32" i="5"/>
  <c r="C37" i="5"/>
  <c r="C38" i="5"/>
  <c r="C39" i="5"/>
  <c r="C40" i="5"/>
  <c r="C44" i="5"/>
  <c r="C45" i="5"/>
  <c r="C46" i="5"/>
  <c r="C47" i="5"/>
  <c r="C48" i="5"/>
  <c r="C49" i="5"/>
  <c r="C50" i="5"/>
  <c r="C52" i="5"/>
  <c r="C53" i="5"/>
  <c r="C54" i="5"/>
  <c r="C55" i="5"/>
  <c r="C56" i="5"/>
  <c r="C60" i="5"/>
  <c r="C61" i="5"/>
  <c r="C62" i="5"/>
  <c r="C63" i="5"/>
  <c r="C64" i="5"/>
  <c r="C65" i="5"/>
  <c r="C68" i="5"/>
  <c r="C69" i="5"/>
  <c r="C70" i="5"/>
  <c r="C71" i="5"/>
  <c r="C72" i="5"/>
  <c r="C76" i="5"/>
  <c r="C77" i="5"/>
  <c r="C78" i="5"/>
  <c r="C79" i="5"/>
  <c r="C80" i="5"/>
  <c r="C84" i="5"/>
  <c r="C85" i="5"/>
  <c r="C86" i="5"/>
  <c r="C87" i="5"/>
  <c r="C88" i="5"/>
  <c r="C89" i="5"/>
  <c r="C90" i="5"/>
  <c r="C92" i="5"/>
  <c r="C93" i="5"/>
  <c r="C94" i="5"/>
  <c r="C95" i="5"/>
  <c r="C96" i="5"/>
  <c r="C100" i="5"/>
  <c r="C101" i="5"/>
  <c r="C102" i="5"/>
  <c r="C103" i="5"/>
  <c r="C104" i="5"/>
  <c r="C108" i="5"/>
  <c r="C109" i="5"/>
  <c r="C110" i="5"/>
  <c r="C111" i="5"/>
  <c r="C112" i="5"/>
  <c r="C113" i="5"/>
  <c r="C116" i="5"/>
  <c r="C117" i="5"/>
  <c r="C118" i="5"/>
  <c r="C119" i="5"/>
  <c r="C120" i="5"/>
  <c r="C124" i="5"/>
  <c r="C125" i="5"/>
  <c r="C126" i="5"/>
  <c r="C127" i="5"/>
  <c r="C128" i="5"/>
  <c r="C129" i="5"/>
  <c r="C130" i="5"/>
  <c r="C132" i="5"/>
  <c r="C133" i="5"/>
  <c r="C134" i="5"/>
  <c r="C135" i="5"/>
  <c r="C136" i="5"/>
  <c r="C140" i="5"/>
  <c r="C141" i="5"/>
  <c r="C142" i="5"/>
  <c r="C143" i="5"/>
  <c r="C144" i="5"/>
  <c r="C148" i="5"/>
  <c r="C149" i="5"/>
  <c r="C150" i="5"/>
  <c r="C151" i="5"/>
  <c r="C152" i="5"/>
  <c r="C153" i="5"/>
  <c r="C156" i="5"/>
  <c r="C157" i="5"/>
  <c r="C158" i="5"/>
  <c r="C159" i="5"/>
  <c r="C160" i="5"/>
  <c r="C161" i="5"/>
  <c r="C164" i="5"/>
  <c r="C165" i="5"/>
  <c r="C166" i="5"/>
  <c r="C167" i="5"/>
  <c r="C168" i="5"/>
  <c r="C170" i="5"/>
  <c r="C172" i="5"/>
  <c r="C173" i="5"/>
  <c r="C174" i="5"/>
  <c r="C175" i="5"/>
  <c r="C176" i="5"/>
  <c r="C177" i="5"/>
  <c r="C178" i="5"/>
  <c r="C180" i="5"/>
  <c r="C181" i="5"/>
  <c r="C182" i="5"/>
  <c r="C183" i="5"/>
  <c r="C184" i="5"/>
  <c r="C188" i="5"/>
  <c r="C189" i="5"/>
  <c r="C190" i="5"/>
  <c r="C191" i="5"/>
  <c r="C192" i="5"/>
  <c r="C193" i="5"/>
  <c r="C196" i="5"/>
  <c r="C197" i="5"/>
  <c r="C198" i="5"/>
  <c r="C199" i="5"/>
  <c r="C200" i="5"/>
  <c r="C204" i="5"/>
  <c r="C205" i="5"/>
  <c r="C206" i="5"/>
  <c r="C207" i="5"/>
  <c r="C208" i="5"/>
  <c r="C210" i="5"/>
  <c r="C212" i="5"/>
  <c r="C213" i="5"/>
  <c r="C214" i="5"/>
  <c r="C215" i="5"/>
  <c r="C216" i="5"/>
  <c r="C217" i="5"/>
  <c r="C218" i="5"/>
  <c r="C220" i="5"/>
  <c r="C221" i="5"/>
  <c r="C222" i="5"/>
  <c r="C223" i="5"/>
  <c r="C224" i="5"/>
  <c r="C225" i="5"/>
  <c r="C228" i="5"/>
  <c r="C229" i="5"/>
  <c r="C230" i="5"/>
  <c r="C231" i="5"/>
  <c r="C232" i="5"/>
  <c r="C236" i="5"/>
  <c r="C237" i="5"/>
  <c r="C238" i="5"/>
  <c r="C239" i="5"/>
  <c r="C240" i="5"/>
  <c r="E2" i="2"/>
  <c r="E8" i="2"/>
  <c r="E25" i="2"/>
  <c r="E24" i="2"/>
  <c r="E23" i="2"/>
  <c r="E14" i="2"/>
  <c r="E15" i="2"/>
  <c r="E16" i="2"/>
  <c r="E17" i="2"/>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22" i="2"/>
  <c r="E21" i="2"/>
  <c r="E11" i="2"/>
  <c r="E9" i="2"/>
  <c r="E5" i="2"/>
  <c r="E3" i="2"/>
  <c r="E13" i="2" l="1"/>
  <c r="E12" i="2"/>
  <c r="E10" i="2"/>
  <c r="E7" i="2"/>
  <c r="E6" i="2"/>
</calcChain>
</file>

<file path=xl/sharedStrings.xml><?xml version="1.0" encoding="utf-8"?>
<sst xmlns="http://schemas.openxmlformats.org/spreadsheetml/2006/main" count="2666" uniqueCount="490">
  <si>
    <t>Capability lvl1</t>
  </si>
  <si>
    <t>Capability lvl2</t>
  </si>
  <si>
    <t>Dimension</t>
  </si>
  <si>
    <t>Level</t>
  </si>
  <si>
    <t>Characteristic</t>
  </si>
  <si>
    <t>process</t>
  </si>
  <si>
    <t>people and organization</t>
  </si>
  <si>
    <t>Information</t>
  </si>
  <si>
    <t>resources</t>
  </si>
  <si>
    <t>Facilitating the community</t>
  </si>
  <si>
    <t>growing the community</t>
  </si>
  <si>
    <t>Retaining knowledge</t>
  </si>
  <si>
    <t xml:space="preserve">Little to no process documentation, governance, or ownership for growing the community. Growing the community is achieved by individual’s interactions. </t>
  </si>
  <si>
    <t>Processes for groing the community are defined, understood, reliable, standardized, efficient, measured and adopted community wide with consistent results.</t>
  </si>
  <si>
    <t>Processes for growing the community are continuously reviewed, benchmarked and improved resulting in industry-leading practices and results.</t>
  </si>
  <si>
    <t>Community members have a weak understanding of how to grow the community, with limited skills, training, and poorly defined roles. The comunity has not allocated community members/working groups to grow the community.</t>
  </si>
  <si>
    <t>Community members have good skills, experience and available training is in place to help grow the community. Roles and responsibilities are defined and assigned to members/working groups.</t>
  </si>
  <si>
    <t>Community members have clear roles and responsibilities, have suitable training and are adequately staffed to grow the community. Members proactively identify people and organizational improvements and have succession plans in place.</t>
  </si>
  <si>
    <t>Community members have an expert and deeply contextualized understanding of how to grow the community  and are working in a culture that supports and actively embraces continuous improvement, benchmarking and innovation.</t>
  </si>
  <si>
    <t xml:space="preserve">information to support growing the community  is available in silos, hard to locate for others. </t>
  </si>
  <si>
    <t xml:space="preserve">Little to no process documentation, governance, or ownership for retaining knowledge. Knowledge retention is based on individual interactions with unpredictable results. </t>
  </si>
  <si>
    <t xml:space="preserve">Key processes for knwoeldge retentian are documented community wide, ownership is defined, and handoff points established. There is inconsistent adoption, execution, and results. </t>
  </si>
  <si>
    <t xml:space="preserve">Key processes for growing the community are documented community wide, ownership is defined, and handoff points established. There is inconsistent adoption, execution, and results. </t>
  </si>
  <si>
    <t>All processes for retaining knowledge are defined, understood, reliable, standardized, efficient, measured and adopted community wide with consistent results.</t>
  </si>
  <si>
    <t>Processes for knowledge retention are continuously reviewed, benchmarked and improved resulting in industry-leading practices and results.</t>
  </si>
  <si>
    <t>Community Members have a weak understanding of the knwoledge retention  with limited skills, training, and poorly defined roles. The community has not allocated members/working groups retaining knowledge.</t>
  </si>
  <si>
    <t>Community members have some skills to grow the community but may be lacking experience or training. Inconsistent roles and responsibilities.</t>
  </si>
  <si>
    <t>Community members have good skills, experience and available training is in place to help retaining knowledge. Roles and responsibilities are defined and assigned to members/working groups.</t>
  </si>
  <si>
    <t>Community members have some skills to retain knowledge but may be lacking experience or training. Inconsistent roles and responsibilities.</t>
  </si>
  <si>
    <t>Community members have clear roles and responsibilities, have suitable training and are adequately staffed to retain knowledge. Members proactively identify people and organizational improvements and have succession plans in place.</t>
  </si>
  <si>
    <t>Community members have an expert and deeply contextualized understanding of how to retain knowledge and are working in a culture that supports and actively embraces continuous improvement, benchmarking and innovation.</t>
  </si>
  <si>
    <t>Data/information to support the growth of the community does not exist.</t>
  </si>
  <si>
    <t>Information to support the grouwth of the community is unavailable, unknown, incomplete, incorrect, inconsistent, and not exploited. Minimal descriptive reporting and analytics are performed manually, not used for decision making.</t>
  </si>
  <si>
    <t>Information governance defines howinformation for growing the community is collected, stored, understood, accessed, owned, and deleted.</t>
  </si>
  <si>
    <t xml:space="preserve">Information for growing the community  is available and well understood across the community and externally. Informartion quality is measured and corrected. </t>
  </si>
  <si>
    <t>New information for growing the community is continuously identified and benchmarked.</t>
  </si>
  <si>
    <t>Information to support the retaining of knowledge does not exist.</t>
  </si>
  <si>
    <t>Key processes for knowledge retention are identified and documented  by individual members. Responsibilities and handoff are poorly understood, and results are inconsistent.</t>
  </si>
  <si>
    <t>Key processes to grow the community  are identified and documented locally. Responsibilities and handoff are poorly understood, and results are inconsistent.</t>
  </si>
  <si>
    <t>Ensuring a diversity of perspectives</t>
  </si>
  <si>
    <t>Little to no process documentation, governance, or ownership for Ensuring a diversity of perspectives. Ensuring a diversity of perspectives is based on individual’s knowledge, manual and with unpredictable results</t>
  </si>
  <si>
    <t>Processes for Ensuring a diversity of perspectives are defined, understood, reliable, standardized, efficient, measured and adopted community wide with consistent results.</t>
  </si>
  <si>
    <t>Processes for Ensuring a diversity of perspectives  are continuously reviewed, benchmarked and improved resulting in industry-leading practices and results.</t>
  </si>
  <si>
    <t>Community members have a weak understanding of how toEnsuring a diversity of perspectives, with limited skills, training, and poorly defined roles. The comunity has not allocated community members/working groups to Ensuring a diversity of perspectives.</t>
  </si>
  <si>
    <t>Community members have some skills to Ensuring a diversity of perspectives but may be lacking experience or training. Inconsistent roles and responsibilities.</t>
  </si>
  <si>
    <t>Community members have good skills, experience and available training is in place to help Ensuring a diversity of perspectives. Roles and responsibilities are defined and assigned to members/working groups.</t>
  </si>
  <si>
    <t>Community members have clear roles and responsibilities, have suitable training and are adequately staffed to Ensuring a diversity of perspectives . Members proactively identify people and organizational improvements and have succession plans in place.</t>
  </si>
  <si>
    <t>Community members have an expert and deeply contextualized understanding of how to Ensuring a diversity of perspectives  and are working in a culture that supports and actively embraces continuous improvement, benchmarking and innovation.</t>
  </si>
  <si>
    <t>Data/information to support the Ensuring a diversity of perspectives  does not exist.</t>
  </si>
  <si>
    <t>Information to support Ensuring a diversity of perspectives is unavailable, unknown, incomplete, incorrect, inconsistent, and not exploited. Minimal descriptive reporting and analytics are performed manually, not used for decision making.</t>
  </si>
  <si>
    <t xml:space="preserve">information to support Ensuring a diversity of perspectives  is available in silos, hard to locate for others. </t>
  </si>
  <si>
    <t>Information governance defines how information for Ensuring a diversity of perspectives is collected, stored, understood, accessed, owned, and deleted.</t>
  </si>
  <si>
    <t xml:space="preserve">Information for Ensuring a diversity of perspectives  is available and well understood across the community and externally. Informartion quality is measured and corrected. </t>
  </si>
  <si>
    <t>New information for Ensuring a diversity of perspectives is continuously identified and benchmarked.</t>
  </si>
  <si>
    <t>Key processes to Ensuring a diversity of perspectives  are identified and documented locally. Responsibilities and handoff are poorly understood, and results are inconsistent.</t>
  </si>
  <si>
    <t xml:space="preserve">Key processes for Ensuring a diversity of perspectives  are documented community wide, ownership is defined, and handoff points established. There is inconsistent adoption, execution, and results. </t>
  </si>
  <si>
    <t>There is no organization to Ensuring a diversity of perspectives</t>
  </si>
  <si>
    <t>there is no organization for Retaining knowledge</t>
  </si>
  <si>
    <t>New resources and other innovations that can improve xxxx are investigated, benchmarked, proven, and deployed. All work done towards xxxx is compensated.</t>
  </si>
  <si>
    <t>Few, if any,  resources, including budget, are assigned to growing the community. Some participating individuals receive resources from the organizations they represent.</t>
  </si>
  <si>
    <t>There are no resources available to growing the community. Indivdiduals who do participate in growing the community do so voluntarily in their own time.</t>
  </si>
  <si>
    <t>Some  resources are identified for growing the community, but additional requirements are not part of investment decisions. Some participating individuals receive resources from the organizations they represent.</t>
  </si>
  <si>
    <t>Growing the community's relationship to resources is defined and requirements are part of the investment planning process. Most individuals performing work for growing the community are compensated for their effort by the organization they represent,</t>
  </si>
  <si>
    <t xml:space="preserve">New resources are made available to increase the maturity of the growing the community. Most work done for growing the community is compensated. </t>
  </si>
  <si>
    <t>There are no resources available to Retaining knowledge. Indivdiduals who do participate in Retaining knowledge do so voluntarily in their own time.</t>
  </si>
  <si>
    <t>Few, if any,  resources, including budget, are assigned to Retaining knowledge. Some participating individuals receive resources from the organizations they represent.</t>
  </si>
  <si>
    <t>Some  resources are identified for Retaining knowledge, but additional requirements are not part of investment decisions. Some participating individuals receive resources from the organizations they represent.</t>
  </si>
  <si>
    <t>Retaining knowledge's relationship to resources is defined and requirements are part of the investment planning process. Most individuals performing work for Retaining knowledge are compensated for their effort by the organization they represent.</t>
  </si>
  <si>
    <t xml:space="preserve">New resources are made available to increase the maturity of the Retaining knowledge. Most work done forRetaining knowledge is compensated. </t>
  </si>
  <si>
    <t>New resources and other innovations that can improve Retaining knowledge are investigated, benchmarked, proven, and deployed. All work done towards Retaining knowledge is compensated.</t>
  </si>
  <si>
    <t>There are no resources available to Ensuring a diversity of perspectives. Indivdiduals who do participate in xxxx do so voluntarily in their own time.</t>
  </si>
  <si>
    <t>Few, if any,  resources, including budget, are assigned to Ensuring a diversity of perspectives. Some participating individuals receive resources from the organizations they represent.</t>
  </si>
  <si>
    <t>Some  resources are identified for Ensuring a diversity of perspectives, but additional requirements are not part of investment decisions. Some participating individuals receive resources from the organizations they represent.</t>
  </si>
  <si>
    <t>Ensuring a diversity of perspectives's relationship to resources is defined and requirements are part of the investment planning process. Most individuals performing work for xxxx are compensated for their effort by the organization they represent.</t>
  </si>
  <si>
    <t xml:space="preserve">New resources are made available to increase the maturity of the Ensuring a diversity of perspectives. Most work done for Ensuring a diversity of perspectives is compensated. </t>
  </si>
  <si>
    <t>New resources and other innovations that can improve Ensuring a diversity of perspectives are investigated, benchmarked, proven, and deployed. All work done towards Ensuring a diversity of perspectives is compensated.</t>
  </si>
  <si>
    <t>Making technical agreements</t>
  </si>
  <si>
    <t>Establishing integration profiles</t>
  </si>
  <si>
    <t>There are no processes for Establishing integration profiles</t>
  </si>
  <si>
    <t>There are no processes for Ensuring a diversity of perspectives.</t>
  </si>
  <si>
    <t>There are no efforts for Retaining knowledge</t>
  </si>
  <si>
    <t>There are no processes for Growing the community</t>
  </si>
  <si>
    <t>Little to no process documentation, governance, or ownership for Establishing integration profiles. Establishing integration profiles is based on individual’s knowledge, manual and with unpredictable results</t>
  </si>
  <si>
    <t>Key processes for Establishing integration profiles are identified and documented locally. Responsibilities and handoff are poorly understood, and results are inconsistent.</t>
  </si>
  <si>
    <t xml:space="preserve">Key processes for Establishing integration profiles  are documented community wide, ownership is defined, and handoff points established. There is inconsistent adoption, execution, and results. </t>
  </si>
  <si>
    <t>Processes for Establishing integration profiles are defined, understood, reliable, standardized, efficient, measured and adopted community wide with consistent results.</t>
  </si>
  <si>
    <t>Processes for Establishing integration profiles  are continuously reviewed, benchmarked and improved resulting in industry-leading practices and results.</t>
  </si>
  <si>
    <t>There is not organization for Establishing integration profiles</t>
  </si>
  <si>
    <t>Community members have a weak understanding of how for Establishing integration profiles, with limited skills, training, and poorly defined roles. The comunity has not allocated community members/working groups for Establishing integration profiles.</t>
  </si>
  <si>
    <t>Community members have some skills forEstablishing integration profiles but may be lacking experience or training. Inconsistent roles and responsibilities.</t>
  </si>
  <si>
    <t>Community members have good skills, experience and available training is in place to help Establishing integration profiles. Roles and responsibilities are defined and assigned to members/working groups.</t>
  </si>
  <si>
    <t>Community members have clear roles and responsibilities, have suitable training and are adequately staffed for Establishing integration profiles . Members proactively identify people and organizational improvements and have succession plans in place.</t>
  </si>
  <si>
    <t>Community members have an expert and deeply contextualized understanding of Establishing integration profiles  and are working in a culture that supports and actively embraces continuous improvement, benchmarking and innovation.</t>
  </si>
  <si>
    <t>Data/information to support Establishing integration profiles  does not exist.</t>
  </si>
  <si>
    <t>Information to support Establishing integration profiles is unavailable, unknown, incomplete, incorrect, inconsistent, and not exploited. Minimal descriptive reporting and analytics are performed manually, not used for decision making.</t>
  </si>
  <si>
    <t xml:space="preserve">information to supportEstablishing integration profiles  is available in silos, hard to locate for others. </t>
  </si>
  <si>
    <t>Information governance defines how information for Establishing integration profiles is collected, stored, understood, accessed, owned, and deleted.</t>
  </si>
  <si>
    <t xml:space="preserve">Information for Establishing integration profiles  is available and well understood across the community and externally. Informartion quality is measured and corrected. </t>
  </si>
  <si>
    <t>New information for Establishing integration profiles is continuously identified and benchmarked.</t>
  </si>
  <si>
    <t>There are no resources available for Establishing integration profiles . Indivdiduals who do participate in Establishing integration profiles do so voluntarily in their own time.</t>
  </si>
  <si>
    <t>Few, if any,  resources, including budget, are assigned forEstablishing integration profiles. Some participating individuals receive resources from the organizations they represent.</t>
  </si>
  <si>
    <t>Some  resources are identified forEstablishing integration profiles, but additional requirements are not part of investment decisions. Some participating individuals receive resources from the organizations they represent.</t>
  </si>
  <si>
    <t>Establishing integration profiles's relationship to resources is defined and requirements are part of the investment planning process. Most individuals performing work for Establishing integration profiles are compensated for their effort by the organization they represent.</t>
  </si>
  <si>
    <t xml:space="preserve">New resources are made available to increase the maturity of  Establishing integration profiles. Most work done forEstablishing integration profiles is compensated. </t>
  </si>
  <si>
    <t>New resources and other innovations that can improve Establishing integration profiles are investigated, benchmarked, proven, and deployed. All work done towards Establishing integration profiles is compensated.</t>
  </si>
  <si>
    <t>Establishing standards</t>
  </si>
  <si>
    <t>There are no processes for Establishing standards</t>
  </si>
  <si>
    <t>Little to no process documentation, governance, or ownership for Establishing standards. Establishing standards is based on individual’s knowledge, manual and with unpredictable results</t>
  </si>
  <si>
    <t>Key processes for Establishing standards are identified and documented locally. Responsibilities and handoff are poorly understood, and results are inconsistent.</t>
  </si>
  <si>
    <t xml:space="preserve">Key processes for Establishing standards  are documented community wide, ownership is defined, and handoff points established. There is inconsistent adoption, execution, and results. </t>
  </si>
  <si>
    <t>Processes for Establishing standards are defined, understood, reliable, standardized, efficient, measured and adopted community wide with consistent results.</t>
  </si>
  <si>
    <t>Processes for Establishing standards  are continuously reviewed, benchmarked and improved resulting in industry-leading practices and results.</t>
  </si>
  <si>
    <t>There is not organization for Establishing standards</t>
  </si>
  <si>
    <t>Community members have a weak understanding of how for Establishing standards, with limited skills, training, and poorly defined roles. The comunity has not allocated community members/working groups for Establishing standards.</t>
  </si>
  <si>
    <t>Community members have some skills for Establishing standards but may be lacking experience or training. Inconsistent roles and responsibilities.</t>
  </si>
  <si>
    <t>Community members have good skills, experience and available training is in place to help Establishing standards. Roles and responsibilities are defined and assigned to members/working groups.</t>
  </si>
  <si>
    <t>Community members have clear roles and responsibilities, have suitable training and are adequately staffed for Establishing standards. Members proactively identify people and organizational improvements and have succession plans in place.</t>
  </si>
  <si>
    <t>Community members have an expert and deeply contextualized understanding of Establishing standards and are working in a culture that supports and actively embraces continuous improvement, benchmarking and innovation.</t>
  </si>
  <si>
    <t>Data/information to support Establishing standards does not exist.</t>
  </si>
  <si>
    <t>Information to support Establishing standards is unavailable, unknown, incomplete, incorrect, inconsistent, and not exploited. Minimal descriptive reporting and analytics are performed manually, not used for decision making.</t>
  </si>
  <si>
    <t xml:space="preserve">information to support Establishing standards is available in silos, hard to locate for others. </t>
  </si>
  <si>
    <t>Information governance defines how information for Establishing standards is collected, stored, understood, accessed, owned, and deleted.</t>
  </si>
  <si>
    <t xml:space="preserve">Information for Establishing standards is available and well understood across the community and externally. Informartion quality is measured and corrected. </t>
  </si>
  <si>
    <t>New information for Establishing standards is continuously identified and benchmarked.</t>
  </si>
  <si>
    <t>There are no resources available for Establishing standards. Indivdiduals who do participate in Establishing standards do so voluntarily in their own time.</t>
  </si>
  <si>
    <t>Few, if any,  resources, including budget, are assigned for Establishing standards. Some participating individuals receive resources from the organizations they represent.</t>
  </si>
  <si>
    <t>Some  resources are identified for Establishing standards, but additional requirements are not part of investment decisions. Some participating individuals receive resources from the organizations they represent.</t>
  </si>
  <si>
    <t>Establishing standards's relationship to resources is defined and requirements are part of the investment planning process. Most individuals performing work for Establishing standards are compensated for their effort by the organization they represent.</t>
  </si>
  <si>
    <t xml:space="preserve">New resources are made available to increase the maturity of  Establishing standards. Most work done for Establishing standards is compensated. </t>
  </si>
  <si>
    <t>New resources and other innovations that can improve Establishing standards are investigated, benchmarked, proven, and deployed. All work done towards Establishing standards is compensated.</t>
  </si>
  <si>
    <t>Performing compliance tests</t>
  </si>
  <si>
    <t>There are no processes for Performing compliance tests</t>
  </si>
  <si>
    <t>Little to no process documentation, governance, or ownership for Performing compliance tests. Performing compliance tests is based on individual’s knowledge, manual and with unpredictable results</t>
  </si>
  <si>
    <t>Key processes for  Performing compliance tests are identified and documented locally. Responsibilities and handoff are poorly understood, and results are inconsistent.</t>
  </si>
  <si>
    <t xml:space="preserve">Key processes for Performing compliance tests  are documented community wide, ownership is defined, and handoff points established. There is inconsistent adoption, execution, and results. </t>
  </si>
  <si>
    <t>Processes for Performing compliance tests are defined, understood, reliable, standardized, efficient, measured and adopted community wide with consistent results.</t>
  </si>
  <si>
    <t>Processes for Performing compliance tests are continuously reviewed, benchmarked and improved resulting in industry-leading practices and results.</t>
  </si>
  <si>
    <t>There is not organization for Performing compliance tests.</t>
  </si>
  <si>
    <t>Community members have a weak understanding of how for Performing compliance tests, with limited skills, training, and poorly defined roles. The comunity has not allocated community members/working groups for Performing compliance tests.</t>
  </si>
  <si>
    <t>Community members have some skills for Performing compliance tests but may be lacking experience or training. Inconsistent roles and responsibilities.</t>
  </si>
  <si>
    <t>Community members have good skills, experience and available training is in place to help Performing compliance tests. Roles and responsibilities are defined and assigned to members/working groups.</t>
  </si>
  <si>
    <t>Community members have clear roles and responsibilities, have suitable training and are adequately staffed for Performing compliance tests. Members proactively identify people and organizational improvements and have succession plans in place.</t>
  </si>
  <si>
    <t>Community members have an expert and deeply contextualized understanding of Performing compliance tests  and are working in a culture that supports and actively embraces continuous improvement, benchmarking and innovation.</t>
  </si>
  <si>
    <t>Data/information to support Performing compliance tests does not exist.</t>
  </si>
  <si>
    <t>Information to support Performing compliance tests is unavailable, unknown, incomplete, incorrect, inconsistent, and not exploited. Minimal descriptive reporting and analytics are performed manually, not used for decision making.</t>
  </si>
  <si>
    <t xml:space="preserve">information to support Performing compliance tests is available in silos, hard to locate for others. </t>
  </si>
  <si>
    <t>Information governance defines how information for Performing compliance tests is collected, stored, understood, accessed, owned, and deleted.</t>
  </si>
  <si>
    <t xml:space="preserve">Information for Performing compliance tests is available and well understood across the community and externally. Informartion quality is measured and corrected. </t>
  </si>
  <si>
    <t>New information for Performing compliance tests is continuously identified and benchmarked.</t>
  </si>
  <si>
    <t>There are no resources available for Performing compliance tests. Indivdiduals who do participate in Performing compliance tests do so voluntarily in their own time.</t>
  </si>
  <si>
    <t>Few, if any,  resources, including budget, are assigned for Performing compliance tests. Some participating individuals receive resources from the organizations they represent.</t>
  </si>
  <si>
    <t>Some  resources are identified for Performing compliance tests, but additional requirements are not part of investment decisions. Some participating individuals receive resources from the organizations they represent.</t>
  </si>
  <si>
    <t>Performing compliance tests's relationship to resources is defined and requirements are part of the investment planning process. Most individuals performing work for xxxx are compensated for their effort by the organization they represent.</t>
  </si>
  <si>
    <t xml:space="preserve">New resources are made available to increase the maturity of  Performing compliance tests. Most work done for Performing compliance tests is compensated. </t>
  </si>
  <si>
    <t>New resources and other innovations that can improve Performing compliance tests are investigated, benchmarked, proven, and deployed. All work done towards Performing compliance tests is compensated.</t>
  </si>
  <si>
    <t>Facilitating Implementation</t>
  </si>
  <si>
    <t>Growing the user base</t>
  </si>
  <si>
    <t xml:space="preserve">Key processes for Growing the user base are documented community wide, ownership is defined, and handoff points established. There is inconsistent adoption, execution, and results. </t>
  </si>
  <si>
    <t>There are no processes for Growing the user base.</t>
  </si>
  <si>
    <t>Little to no process documentation, governance, or ownership for Growing the user base. Growing the user base is based on individual’s knowledge, manual and with unpredictable results</t>
  </si>
  <si>
    <t>Key processes for Growing the user base are identified and documented locally. Responsibilities and handoff are poorly understood, and results are inconsistent.</t>
  </si>
  <si>
    <t>Processes for Growing the user base are defined, understood, reliable, standardized, efficient, measured and adopted community wide with consistent results.</t>
  </si>
  <si>
    <t>Processes for Growing the user base are continuously reviewed, benchmarked and improved resulting in industry-leading practices and results.</t>
  </si>
  <si>
    <t>There is not organization for Growing the user base</t>
  </si>
  <si>
    <t>Community members have a weak understanding of how forGrowing the user base, with limited skills, training, and poorly defined roles. The comunity has not allocated community members/working groups for Growing the user base.</t>
  </si>
  <si>
    <t>Community members have some skills for Growing the user base but may be lacking experience or training. Inconsistent roles and responsibilities.</t>
  </si>
  <si>
    <t>Community members have good skills, experience and available training is in place to help Growing the user base. Roles and responsibilities are defined and assigned to members/working groups.</t>
  </si>
  <si>
    <t>Community members have clear roles and responsibilities, have suitable training and are adequately staffed for Growing the user base. Members proactively identify people and organizational improvements and have succession plans in place.</t>
  </si>
  <si>
    <t>Community members have an expert and deeply contextualized understanding of Growing the user base  and are working in a culture that supports and actively embraces continuous improvement, benchmarking and innovation.</t>
  </si>
  <si>
    <t>Data/information to support Growing the user base does not exist.</t>
  </si>
  <si>
    <t>Information to support Growing the user base is unavailable, unknown, incomplete, incorrect, inconsistent, and not exploited. Minimal descriptive reporting and analytics are performed manually, not used for decision making.</t>
  </si>
  <si>
    <t xml:space="preserve">information to support Growing the user base is available in silos, hard to locate for others. </t>
  </si>
  <si>
    <t>Information governance defines how information for Growing the user base is collected, stored, understood, accessed, owned, and deleted.</t>
  </si>
  <si>
    <t xml:space="preserve">Information for Growing the user base is available and well understood across the community and externally. Informartion quality is measured and corrected. </t>
  </si>
  <si>
    <t>New information for Growing the user base is continuously identified and benchmarked.</t>
  </si>
  <si>
    <t>There are no resources available for Growing the user base . Indivdiduals who do participate in Growing the user base do so voluntarily in their own time.</t>
  </si>
  <si>
    <t>Few, if any,  resources, including budget, are assigned forGrowing the user base. Some participating individuals receive resources from the organizations they represent.</t>
  </si>
  <si>
    <t>Some  resources are identified for Growing the user base, but additional requirements are not part of investment decisions. Some participating individuals receive resources from the organizations they represent.</t>
  </si>
  <si>
    <t>Growing the user base's relationship to resources is defined and requirements are part of the investment planning process. Most individuals performing work for Growing the user base are compensated for their effort by the organization they represent.</t>
  </si>
  <si>
    <t xml:space="preserve">New resources are made available to increase the maturity of Growing the user base. Most work done for Growing the user base is compensated. </t>
  </si>
  <si>
    <t>New resources and other innovations that can improve Growing the user base are investigated, benchmarked, proven, and deployed. All work done towards Growing the user base is compensated.</t>
  </si>
  <si>
    <t>Fostering trust</t>
  </si>
  <si>
    <t>There are no processes for Fostering trust</t>
  </si>
  <si>
    <t>Little to no process documentation, governance, or ownership for Fostering trust. Fostering trust is based on individual’s knowledge, manual and with unpredictable results</t>
  </si>
  <si>
    <t>Key processes for Fostering trust  are identified and documented locally. Responsibilities and handoff are poorly understood, and results are inconsistent.</t>
  </si>
  <si>
    <t xml:space="preserve">Key processes for Fostering trust are documented community wide, ownership is defined, and handoff points established. There is inconsistent adoption, execution, and results. </t>
  </si>
  <si>
    <t>Processes for Fostering trust are defined, understood, reliable, standardized, efficient, measured and adopted community wide with consistent results.</t>
  </si>
  <si>
    <t>Processes for Fostering trust are continuously reviewed, benchmarked and improved resulting in industry-leading practices and results.</t>
  </si>
  <si>
    <t>There is not organization for Fostering trust.</t>
  </si>
  <si>
    <t>Community members have some skills for Fostering trust but may be lacking experience or training. Inconsistent roles and responsibilities.</t>
  </si>
  <si>
    <t>Community members have good skills, experience and available training is in place to help Fostering trust. Roles and responsibilities are defined and assigned to members/working groups.</t>
  </si>
  <si>
    <t>Community members have clear roles and responsibilities, have suitable training and are adequately staffed forFostering trust. Members proactively identify people and organizational improvements and have succession plans in place.</t>
  </si>
  <si>
    <t>Community members have an expert and deeply contextualized understanding of Fostering trust and are working in a culture that supports and actively embraces continuous improvement, benchmarking and innovation.</t>
  </si>
  <si>
    <t>Data/information to support  Fostering trust  does not exist.</t>
  </si>
  <si>
    <t>Information to support Fostering trust is unavailable, unknown, incomplete, incorrect, inconsistent, and not exploited. Minimal descriptive reporting and analytics are performed manually, not used for decision making.</t>
  </si>
  <si>
    <t xml:space="preserve">information to support Fostering trust  is available in silos, hard to locate for others. </t>
  </si>
  <si>
    <t>Information governance defines how information for Fostering trust is collected, stored, understood, accessed, owned, and deleted.</t>
  </si>
  <si>
    <t xml:space="preserve">Information for Fostering trust is available and well understood across the community and externally. Informartion quality is measured and corrected. </t>
  </si>
  <si>
    <t>New information for Fostering trust is continuously identified and benchmarked.</t>
  </si>
  <si>
    <t>There are no resources available for Fostering trust. Indivdiduals who do participate in Fostering trust do so voluntarily in their own time.</t>
  </si>
  <si>
    <t>Few, if any,  resources, including budget, are assigned forFostering trust. Some participating individuals receive resources from the organizations they represent.</t>
  </si>
  <si>
    <t>Some  resources are identified forFostering trust, but additional requirements are not part of investment decisions. Some participating individuals receive resources from the organizations they represent.</t>
  </si>
  <si>
    <t>Fostering trust's relationship to resources is defined and requirements are part of the investment planning process. Most individuals performing work for Fostering trust are compensated for their effort by the organization they represent.</t>
  </si>
  <si>
    <t xml:space="preserve">New resources are made available to increase the maturity of  Fostering trust. Most work done for Fostering trust is compensated. </t>
  </si>
  <si>
    <t>New resources and other innovations that can improve Fostering trust are investigated, benchmarked, proven, and deployed. All work done towards Fostering trust is compensated.</t>
  </si>
  <si>
    <t>Creating a market</t>
  </si>
  <si>
    <t>There are no processes for Creating a market</t>
  </si>
  <si>
    <t>Little to no process documentation, governance, or ownership for Creating a market. Creating a market is based on individual’s knowledge, manual and with unpredictable results</t>
  </si>
  <si>
    <t>Key processes for Creating a market are identified and documented locally. Responsibilities and handoff are poorly understood, and results are inconsistent.</t>
  </si>
  <si>
    <t xml:space="preserve">Key processes for Creating a market are documented community wide, ownership is defined, and handoff points established. There is inconsistent adoption, execution, and results. </t>
  </si>
  <si>
    <t>Processes for Creating a market are defined, understood, reliable, standardized, efficient, measured and adopted community wide with consistent results.</t>
  </si>
  <si>
    <t>Processes for Creating a market are continuously reviewed, benchmarked and improved resulting in industry-leading practices and results.</t>
  </si>
  <si>
    <t>There is not organization for Creating a market.</t>
  </si>
  <si>
    <t>Community members have some skills for Creating a market but may be lacking experience or training. Inconsistent roles and responsibilities.</t>
  </si>
  <si>
    <t>Community members have good skills, experience and available training is in place to help Creating a market. Roles and responsibilities are defined and assigned to members/working groups.</t>
  </si>
  <si>
    <t>Community members have clear roles and responsibilities, have suitable training and are adequately staffed for Creating a market. Members proactively identify people and organizational improvements and have succession plans in place.</t>
  </si>
  <si>
    <t>Community members have an expert and deeply contextualized understanding of Creating a market  and are working in a culture that supports and actively embraces continuous improvement, benchmarking and innovation.</t>
  </si>
  <si>
    <t>Data/information to support Creating a market does not exist.</t>
  </si>
  <si>
    <t>Information to support Creating a market is unavailable, unknown, incomplete, incorrect, inconsistent, and not exploited. Minimal descriptive reporting and analytics are performed manually, not used for decision making.</t>
  </si>
  <si>
    <t xml:space="preserve">information to support Creating a market is available in silos, hard to locate for others. </t>
  </si>
  <si>
    <t>Information governance defines how information for Creating a market is collected, stored, understood, accessed, owned, and deleted.</t>
  </si>
  <si>
    <t xml:space="preserve">Information for Creating a market is available and well understood across the community and externally. Informartion quality is measured and corrected. </t>
  </si>
  <si>
    <t>New information for Creating a market is continuously identified and benchmarked.</t>
  </si>
  <si>
    <t>Few, if any,  resources, including budget, are assigned for Creating a market. Some participating individuals receive resources from the organizations they represent.</t>
  </si>
  <si>
    <t>Some  resources are identified forCreating a market, but additional requirements are not part of investment decisions. Some participating individuals receive resources from the organizations they represent.</t>
  </si>
  <si>
    <t>Creating a market's relationship to resources is defined and requirements are part of the investment planning process. Most individuals performing work for Creating a market are compensated for their effort by the organization they represent.</t>
  </si>
  <si>
    <t xml:space="preserve">New resources are made available to increase the maturity of Creating a market. Most work done for Creating a market is compensated. </t>
  </si>
  <si>
    <t>New resources and other innovations that can improve Creating a market are investigated, benchmarked, proven, and deployed. All work done towards Creating a market is compensated.</t>
  </si>
  <si>
    <t>There are no resources available for Creating a market. Indivdiduals who do participate in Creating a market do so voluntarily in their own time.</t>
  </si>
  <si>
    <t>There is no organization to grow the community</t>
  </si>
  <si>
    <t>testing</t>
  </si>
  <si>
    <t>lvl 1 capability</t>
  </si>
  <si>
    <t>Lvl 2 capability</t>
  </si>
  <si>
    <t>### Change lvl2 capability ####</t>
  </si>
  <si>
    <t>Community Growth</t>
  </si>
  <si>
    <t>Community Facilitation</t>
  </si>
  <si>
    <t>Diversity of Perspectives</t>
  </si>
  <si>
    <t>Technical Agreements</t>
  </si>
  <si>
    <t>Standardization</t>
  </si>
  <si>
    <t>Compliance Testing</t>
  </si>
  <si>
    <t>User Base Growth</t>
  </si>
  <si>
    <t>Tool, Product and Reference Implementation Development</t>
  </si>
  <si>
    <t>Market Creation</t>
  </si>
  <si>
    <t>Implementation</t>
  </si>
  <si>
    <t>Community members have a weak understanding of Creating a market, with limited skills, training, and poorly defined roles. The comunity has not allocated community members/working groups for Creating a market.</t>
  </si>
  <si>
    <t>Community members have a weak understanding of Fostering trust, with limited skills, training, and poorly defined roles. The comunity has not allocated community members/working groups for Fostering trust.</t>
  </si>
  <si>
    <t>Knowledge Retention</t>
  </si>
  <si>
    <t>Integration Profile Establishment</t>
  </si>
  <si>
    <t>There are no processes for Community Growth.</t>
  </si>
  <si>
    <t>Key processes for Community Growth  are identified and documented locally. Responsibilities and handoff are poorly understood, and results are inconsistent.</t>
  </si>
  <si>
    <t>Processes for Community Growth are defined, understood, reliable, standardized, efficient, measured and adopted community wide with consistent results.</t>
  </si>
  <si>
    <t>Processes for Community Growth  are continuously reviewed, benchmarked and improved resulting in industry-leading practices and results.</t>
  </si>
  <si>
    <t>There is no organization for Community Growth.</t>
  </si>
  <si>
    <t>Community members have some skills for Community Growth but may be lacking experience or training. Inconsistent roles and responsibilities.</t>
  </si>
  <si>
    <t>Community members have clear roles and responsibilities, have suitable training and are adequately staffed for Community Growth . Members proactively identify people and organizational improvements and have succession plans in place.</t>
  </si>
  <si>
    <t>Community members have an expert and deeply contextualized understanding of Community Growth and are working in a culture that supports and actively embraces continuous improvement, benchmarking and innovation.</t>
  </si>
  <si>
    <t>Data/information to support Community Growth does not exist.</t>
  </si>
  <si>
    <t>Information to support Community Growth is available in silos, hard to locate for others.</t>
  </si>
  <si>
    <t>Information governance defines how information for Community Growth is collected, stored, understood, accessed, owned, and deleted.</t>
  </si>
  <si>
    <t>Community Growth's relationship to resources is defined and requirements are part of the investment planning process. Most individuals performing work for Community Growth are compensated for their effort by the organization they represent.</t>
  </si>
  <si>
    <t>New resources are made available to increase the maturity of  Community Growth. Most work done for Community Growth is compensated.</t>
  </si>
  <si>
    <t>There are no processes for Knowledge Retention.</t>
  </si>
  <si>
    <t>Key processes for Knowledge Retention  are identified and documented locally. Responsibilities and handoff are poorly understood, and results are inconsistent.</t>
  </si>
  <si>
    <t>Processes for Knowledge Retention are defined, understood, reliable, standardized, efficient, measured and adopted community wide with consistent results.</t>
  </si>
  <si>
    <t>Processes for Knowledge Retention  are continuously reviewed, benchmarked and improved resulting in industry-leading practices and results.</t>
  </si>
  <si>
    <t>There is no organization for Knowledge Retention.</t>
  </si>
  <si>
    <t>Community members have some skills for Knowledge Retention but may be lacking experience or training. Inconsistent roles and responsibilities.</t>
  </si>
  <si>
    <t>Community members have clear roles and responsibilities, have suitable training and are adequately staffed for Knowledge Retention . Members proactively identify people and organizational improvements and have succession plans in place.</t>
  </si>
  <si>
    <t>Community members have an expert and deeply contextualized understanding of Knowledge Retention and are working in a culture that supports and actively embraces continuous improvement, benchmarking and innovation.</t>
  </si>
  <si>
    <t>Data/information to support Knowledge Retention does not exist.</t>
  </si>
  <si>
    <t>Information to support Knowledge Retention is available in silos, hard to locate for others.</t>
  </si>
  <si>
    <t>Information governance defines how information for Knowledge Retention is collected, stored, understood, accessed, owned, and deleted.</t>
  </si>
  <si>
    <t>Knowledge Retention's relationship to resources is defined and requirements are part of the investment planning process. Most individuals performing work for Knowledge Retention are compensated for their effort by the organization they represent.</t>
  </si>
  <si>
    <t>New resources are made available to increase the maturity of  Knowledge Retention. Most work done for Knowledge Retention is compensated.</t>
  </si>
  <si>
    <t>There are no processes for Diversity of Perspectives.</t>
  </si>
  <si>
    <t>Key processes for Diversity of Perspectives  are identified and documented locally. Responsibilities and handoff are poorly understood, and results are inconsistent.</t>
  </si>
  <si>
    <t>Processes for Diversity of Perspectives are defined, understood, reliable, standardized, efficient, measured and adopted community wide with consistent results.</t>
  </si>
  <si>
    <t>Processes for Diversity of Perspectives  are continuously reviewed, benchmarked and improved resulting in industry-leading practices and results.</t>
  </si>
  <si>
    <t>There is no organization for Diversity of Perspectives.</t>
  </si>
  <si>
    <t>Community members have some skills for Diversity of Perspectives but may be lacking experience or training. Inconsistent roles and responsibilities.</t>
  </si>
  <si>
    <t>Community members have clear roles and responsibilities, have suitable training and are adequately staffed for Diversity of Perspectives . Members proactively identify people and organizational improvements and have succession plans in place.</t>
  </si>
  <si>
    <t>Community members have an expert and deeply contextualized understanding of Diversity of Perspectives and are working in a culture that supports and actively embraces continuous improvement, benchmarking and innovation.</t>
  </si>
  <si>
    <t>Data/information to support Diversity of Perspectives does not exist.</t>
  </si>
  <si>
    <t>Information to support Diversity of Perspectives is available in silos, hard to locate for others.</t>
  </si>
  <si>
    <t>Information governance defines how information for Diversity of Perspectives is collected, stored, understood, accessed, owned, and deleted.</t>
  </si>
  <si>
    <t>Diversity of Perspectives's relationship to resources is defined and requirements are part of the investment planning process. Most individuals performing work for Diversity of Perspectives are compensated for their effort by the organization they represent.</t>
  </si>
  <si>
    <t>New resources are made available to increase the maturity of  Diversity of Perspectives. Most work done for Diversity of Perspectives is compensated.</t>
  </si>
  <si>
    <t>There are no processes for Integration Profile Establishment.</t>
  </si>
  <si>
    <t>Key processes for Integration Profile Establishment  are identified and documented locally. Responsibilities and handoff are poorly understood, and results are inconsistent.</t>
  </si>
  <si>
    <t>Processes for Integration Profile Establishment are defined, understood, reliable, standardized, efficient, measured and adopted community wide with consistent results.</t>
  </si>
  <si>
    <t>Processes for Integration Profile Establishment  are continuously reviewed, benchmarked and improved resulting in industry-leading practices and results.</t>
  </si>
  <si>
    <t>There is no organization for Integration Profile Establishment.</t>
  </si>
  <si>
    <t>Community members have some skills for Integration Profile Establishment but may be lacking experience or training. Inconsistent roles and responsibilities.</t>
  </si>
  <si>
    <t>Community members have clear roles and responsibilities, have suitable training and are adequately staffed for Integration Profile Establishment . Members proactively identify people and organizational improvements and have succession plans in place.</t>
  </si>
  <si>
    <t>Community members have an expert and deeply contextualized understanding of Integration Profile Establishment and are working in a culture that supports and actively embraces continuous improvement, benchmarking and innovation.</t>
  </si>
  <si>
    <t>Data/information to support Integration Profile Establishment does not exist.</t>
  </si>
  <si>
    <t>Information to support Integration Profile Establishment is available in silos, hard to locate for others.</t>
  </si>
  <si>
    <t>Information governance defines how information for Integration Profile Establishment is collected, stored, understood, accessed, owned, and deleted.</t>
  </si>
  <si>
    <t>Integration Profile Establishment's relationship to resources is defined and requirements are part of the investment planning process. Most individuals performing work for Integration Profile Establishment are compensated for their effort by the organization they represent.</t>
  </si>
  <si>
    <t>New resources are made available to increase the maturity of  Integration Profile Establishment. Most work done for Integration Profile Establishment is compensated.</t>
  </si>
  <si>
    <t>There are no processes for Standardization.</t>
  </si>
  <si>
    <t>Key processes for Standardization  are identified and documented locally. Responsibilities and handoff are poorly understood, and results are inconsistent.</t>
  </si>
  <si>
    <t>Processes for Standardization are defined, understood, reliable, standardized, efficient, measured and adopted community wide with consistent results.</t>
  </si>
  <si>
    <t>Processes for Standardization  are continuously reviewed, benchmarked and improved resulting in industry-leading practices and results.</t>
  </si>
  <si>
    <t>There is no organization for Standardization.</t>
  </si>
  <si>
    <t>Community members have some skills for Standardization but may be lacking experience or training. Inconsistent roles and responsibilities.</t>
  </si>
  <si>
    <t>Community members have clear roles and responsibilities, have suitable training and are adequately staffed for Standardization . Members proactively identify people and organizational improvements and have succession plans in place.</t>
  </si>
  <si>
    <t>Community members have an expert and deeply contextualized understanding of Standardization and are working in a culture that supports and actively embraces continuous improvement, benchmarking and innovation.</t>
  </si>
  <si>
    <t>Data/information to support Standardization does not exist.</t>
  </si>
  <si>
    <t>Information to support Standardization is available in silos, hard to locate for others.</t>
  </si>
  <si>
    <t>Information governance defines how information for Standardization is collected, stored, understood, accessed, owned, and deleted.</t>
  </si>
  <si>
    <t>Standardization's relationship to resources is defined and requirements are part of the investment planning process. Most individuals performing work for Standardization are compensated for their effort by the organization they represent.</t>
  </si>
  <si>
    <t>New resources are made available to increase the maturity of  Standardization. Most work done for Standardization is compensated.</t>
  </si>
  <si>
    <t>There are no processes for Compliance Testing.</t>
  </si>
  <si>
    <t>Key processes for Compliance Testing  are identified and documented locally. Responsibilities and handoff are poorly understood, and results are inconsistent.</t>
  </si>
  <si>
    <t>Processes for Compliance Testing are defined, understood, reliable, standardized, efficient, measured and adopted community wide with consistent results.</t>
  </si>
  <si>
    <t>Processes for Compliance Testing  are continuously reviewed, benchmarked and improved resulting in industry-leading practices and results.</t>
  </si>
  <si>
    <t>There is no organization for Compliance Testing.</t>
  </si>
  <si>
    <t>Community members have some skills for Compliance Testing but may be lacking experience or training. Inconsistent roles and responsibilities.</t>
  </si>
  <si>
    <t>Community members have clear roles and responsibilities, have suitable training and are adequately staffed for Compliance Testing . Members proactively identify people and organizational improvements and have succession plans in place.</t>
  </si>
  <si>
    <t>Community members have an expert and deeply contextualized understanding of Compliance Testing and are working in a culture that supports and actively embraces continuous improvement, benchmarking and innovation.</t>
  </si>
  <si>
    <t>Data/information to support Compliance Testing does not exist.</t>
  </si>
  <si>
    <t>Information to support Compliance Testing is available in silos, hard to locate for others.</t>
  </si>
  <si>
    <t>Information governance defines how information for Compliance Testing is collected, stored, understood, accessed, owned, and deleted.</t>
  </si>
  <si>
    <t>Compliance Testing's relationship to resources is defined and requirements are part of the investment planning process. Most individuals performing work for Compliance Testing are compensated for their effort by the organization they represent.</t>
  </si>
  <si>
    <t>New resources are made available to increase the maturity of  Compliance Testing. Most work done for Compliance Testing is compensated.</t>
  </si>
  <si>
    <t>There are no processes for User Base Growth.</t>
  </si>
  <si>
    <t>Key processes for User Base Growth  are identified and documented locally. Responsibilities and handoff are poorly understood, and results are inconsistent.</t>
  </si>
  <si>
    <t>Processes for User Base Growth are defined, understood, reliable, standardized, efficient, measured and adopted community wide with consistent results.</t>
  </si>
  <si>
    <t>Processes for User Base Growth  are continuously reviewed, benchmarked and improved resulting in industry-leading practices and results.</t>
  </si>
  <si>
    <t>There is no organization for User Base Growth.</t>
  </si>
  <si>
    <t>Community members have some skills for User Base Growth but may be lacking experience or training. Inconsistent roles and responsibilities.</t>
  </si>
  <si>
    <t>Community members have clear roles and responsibilities, have suitable training and are adequately staffed for User Base Growth . Members proactively identify people and organizational improvements and have succession plans in place.</t>
  </si>
  <si>
    <t>Community members have an expert and deeply contextualized understanding of User Base Growth and are working in a culture that supports and actively embraces continuous improvement, benchmarking and innovation.</t>
  </si>
  <si>
    <t>Data/information to support User Base Growth does not exist.</t>
  </si>
  <si>
    <t>Information to support User Base Growth is available in silos, hard to locate for others.</t>
  </si>
  <si>
    <t>Information governance defines how information for User Base Growth is collected, stored, understood, accessed, owned, and deleted.</t>
  </si>
  <si>
    <t>User Base Growth's relationship to resources is defined and requirements are part of the investment planning process. Most individuals performing work for User Base Growth are compensated for their effort by the organization they represent.</t>
  </si>
  <si>
    <t>New resources are made available to increase the maturity of  User Base Growth. Most work done for User Base Growth is compensated.</t>
  </si>
  <si>
    <t>There are no processes for Tool, Product and Reference Implementation Development.</t>
  </si>
  <si>
    <t>Key processes for Tool, Product and Reference Implementation Development  are identified and documented locally. Responsibilities and handoff are poorly understood, and results are inconsistent.</t>
  </si>
  <si>
    <t>Processes for Tool, Product and Reference Implementation Development are defined, understood, reliable, standardized, efficient, measured and adopted community wide with consistent results.</t>
  </si>
  <si>
    <t>Processes for Tool, Product and Reference Implementation Development  are continuously reviewed, benchmarked and improved resulting in industry-leading practices and results.</t>
  </si>
  <si>
    <t>There is no organization for Tool, Product and Reference Implementation Development.</t>
  </si>
  <si>
    <t>Community members have some skills for Tool, Product and Reference Implementation Development but may be lacking experience or training. Inconsistent roles and responsibilities.</t>
  </si>
  <si>
    <t>Community members have clear roles and responsibilities, have suitable training and are adequately staffed for Tool, Product and Reference Implementation Development . Members proactively identify people and organizational improvements and have succession plans in place.</t>
  </si>
  <si>
    <t>Community members have an expert and deeply contextualized understanding of Tool, Product and Reference Implementation Development and are working in a culture that supports and actively embraces continuous improvement, benchmarking and innovation.</t>
  </si>
  <si>
    <t>Data/information to support Tool, Product and Reference Implementation Development does not exist.</t>
  </si>
  <si>
    <t>Information to support Tool, Product and Reference Implementation Development is available in silos, hard to locate for others.</t>
  </si>
  <si>
    <t>Information governance defines how information for Tool, Product and Reference Implementation Development is collected, stored, understood, accessed, owned, and deleted.</t>
  </si>
  <si>
    <t>Tool, Product and Reference Implementation Development's relationship to resources is defined and requirements are part of the investment planning process. Most individuals performing work for Tool, Product and Reference Implementation Development are compensated for their effort by the organization they represent.</t>
  </si>
  <si>
    <t>New resources are made available to increase the maturity of  Tool, Product and Reference Implementation Development. Most work done for Tool, Product and Reference Implementation Development is compensated.</t>
  </si>
  <si>
    <t>There are no processes for Market Creation.</t>
  </si>
  <si>
    <t>Key processes for Market Creation  are identified and documented locally. Responsibilities and handoff are poorly understood, and results are inconsistent.</t>
  </si>
  <si>
    <t>Processes for Market Creation are defined, understood, reliable, standardized, efficient, measured and adopted community wide with consistent results.</t>
  </si>
  <si>
    <t>Processes for Market Creation  are continuously reviewed, benchmarked and improved resulting in industry-leading practices and results.</t>
  </si>
  <si>
    <t>There is no organization for Market Creation.</t>
  </si>
  <si>
    <t>Community members have some skills for Market Creation but may be lacking experience or training. Inconsistent roles and responsibilities.</t>
  </si>
  <si>
    <t>Community members have clear roles and responsibilities, have suitable training and are adequately staffed for Market Creation . Members proactively identify people and organizational improvements and have succession plans in place.</t>
  </si>
  <si>
    <t>Community members have an expert and deeply contextualized understanding of Market Creation and are working in a culture that supports and actively embraces continuous improvement, benchmarking and innovation.</t>
  </si>
  <si>
    <t>Data/information to support Market Creation does not exist.</t>
  </si>
  <si>
    <t>Information to support Market Creation is available in silos, hard to locate for others.</t>
  </si>
  <si>
    <t>Information governance defines how information for Market Creation is collected, stored, understood, accessed, owned, and deleted.</t>
  </si>
  <si>
    <t>Market Creation's relationship to resources is defined and requirements are part of the investment planning process. Most individuals performing work for Market Creation are compensated for their effort by the organization they represent.</t>
  </si>
  <si>
    <t>New resources are made available to increase the maturity of  Market Creation. Most work done for Market Creation is compensated.</t>
  </si>
  <si>
    <t>Community members have good skills, experience and available training is in place to help Community Growth. Roles and responsibilities are defined and assigned to members/working groups.</t>
  </si>
  <si>
    <t>New information for Community Growth  is continuously identified and benchmarked.</t>
  </si>
  <si>
    <t>Few, if any,  resources, including budget, are assigned for Community Growth. Some participating individuals receive resources from the organizations they represent.</t>
  </si>
  <si>
    <t>New resources and other innovations that can improve Community Growth are investigated, benchmarked, proven, and deployed. All work done towards Community Growth is compensated.</t>
  </si>
  <si>
    <t>Community members have good skills, experience and available training is in place to help Knowledge Retention. Roles and responsibilities are defined and assigned to members/working groups.</t>
  </si>
  <si>
    <t>New information for Knowledge Retention  is continuously identified and benchmarked.</t>
  </si>
  <si>
    <t>Few, if any,  resources, including budget, are assigned for Knowledge Retention. Some participating individuals receive resources from the organizations they represent.</t>
  </si>
  <si>
    <t>New resources and other innovations that can improve Knowledge Retention are investigated, benchmarked, proven, and deployed. All work done towards Knowledge Retention is compensated.</t>
  </si>
  <si>
    <t>Community members have good skills, experience and available training is in place to help Diversity of Perspectives. Roles and responsibilities are defined and assigned to members/working groups.</t>
  </si>
  <si>
    <t>New information for Diversity of Perspectives  is continuously identified and benchmarked.</t>
  </si>
  <si>
    <t>Few, if any,  resources, including budget, are assigned for Diversity of Perspectives. Some participating individuals receive resources from the organizations they represent.</t>
  </si>
  <si>
    <t>New resources and other innovations that can improve Diversity of Perspectives are investigated, benchmarked, proven, and deployed. All work done towards Diversity of Perspectives is compensated.</t>
  </si>
  <si>
    <t>Community members have good skills, experience and available training is in place to help Integration Profile Establishment. Roles and responsibilities are defined and assigned to members/working groups.</t>
  </si>
  <si>
    <t>New information for Integration Profile Establishment  is continuously identified and benchmarked.</t>
  </si>
  <si>
    <t>Few, if any,  resources, including budget, are assigned for Integration Profile Establishment. Some participating individuals receive resources from the organizations they represent.</t>
  </si>
  <si>
    <t>New resources and other innovations that can improve Integration Profile Establishment are investigated, benchmarked, proven, and deployed. All work done towards Integration Profile Establishment is compensated.</t>
  </si>
  <si>
    <t>Community members have good skills, experience and available training is in place to help Standardization. Roles and responsibilities are defined and assigned to members/working groups.</t>
  </si>
  <si>
    <t>New information for Standardization  is continuously identified and benchmarked.</t>
  </si>
  <si>
    <t>Few, if any,  resources, including budget, are assigned for Standardization. Some participating individuals receive resources from the organizations they represent.</t>
  </si>
  <si>
    <t>New resources and other innovations that can improve Standardization are investigated, benchmarked, proven, and deployed. All work done towards Standardization is compensated.</t>
  </si>
  <si>
    <t>Community members have good skills, experience and available training is in place to help Compliance Testing. Roles and responsibilities are defined and assigned to members/working groups.</t>
  </si>
  <si>
    <t>New information for Compliance Testing  is continuously identified and benchmarked.</t>
  </si>
  <si>
    <t>Few, if any,  resources, including budget, are assigned for Compliance Testing. Some participating individuals receive resources from the organizations they represent.</t>
  </si>
  <si>
    <t>New resources and other innovations that can improve Compliance Testing are investigated, benchmarked, proven, and deployed. All work done towards Compliance Testing is compensated.</t>
  </si>
  <si>
    <t>Community members have good skills, experience and available training is in place to help User Base Growth. Roles and responsibilities are defined and assigned to members/working groups.</t>
  </si>
  <si>
    <t>New information for User Base Growth  is continuously identified and benchmarked.</t>
  </si>
  <si>
    <t>Few, if any,  resources, including budget, are assigned for User Base Growth. Some participating individuals receive resources from the organizations they represent.</t>
  </si>
  <si>
    <t>New resources and other innovations that can improve User Base Growth are investigated, benchmarked, proven, and deployed. All work done towards User Base Growth is compensated.</t>
  </si>
  <si>
    <t>Community members have good skills, experience and available training is in place to help Tool, Product and Reference Implementation Development. Roles and responsibilities are defined and assigned to members/working groups.</t>
  </si>
  <si>
    <t>New information for Tool, Product and Reference Implementation Development  is continuously identified and benchmarked.</t>
  </si>
  <si>
    <t>Few, if any,  resources, including budget, are assigned for Tool, Product and Reference Implementation Development. Some participating individuals receive resources from the organizations they represent.</t>
  </si>
  <si>
    <t>New resources and other innovations that can improve Tool, Product and Reference Implementation Development are investigated, benchmarked, proven, and deployed. All work done towards Tool, Product and Reference Implementation Development is compensated.</t>
  </si>
  <si>
    <t>Community members have good skills, experience and available training is in place to help Market Creation. Roles and responsibilities are defined and assigned to members/working groups.</t>
  </si>
  <si>
    <t>New information for Market Creation  is continuously identified and benchmarked.</t>
  </si>
  <si>
    <t>Few, if any,  resources, including budget, are assigned for Market Creation. Some participating individuals receive resources from the organizations they represent.</t>
  </si>
  <si>
    <t>New resources and other innovations that can improve Market Creation are investigated, benchmarked, proven, and deployed. All work done towards Market Creation is compensated.</t>
  </si>
  <si>
    <t>Key processes for Community Growth are documented community wide, ownership is defined, and handoff points established. There is inconsistent adoption, execution, and results.</t>
  </si>
  <si>
    <t>Information to support Community Growth is unavailable, unknown, incomplete, incorrect, inconsistent, and not exploited. Minimal descriptive reporting and analytics are performed manually, not used for decision making.</t>
  </si>
  <si>
    <t>There are no resources available for Community Growth . Inivdiduals who do participate in Community Growth do so voluntarily in their own time.</t>
  </si>
  <si>
    <t>Key processes for Knowledge Retention are documented community wide, ownership is defined, and handoff points established. There is inconsistent adoption, execution, and results.</t>
  </si>
  <si>
    <t>Information to support Knowledge Retention is unavailable, unknown, incomplete, incorrect, inconsistent, and not exploited. Minimal descriptive reporting and analytics are performed manually, not used for decision making.</t>
  </si>
  <si>
    <t>There are no resources available for Knowledge Retention . Inivdiduals who do participate in Knowledge Retention do so voluntarily in their own time.</t>
  </si>
  <si>
    <t>Key processes for Diversity of Perspectives are documented community wide, ownership is defined, and handoff points established. There is inconsistent adoption, execution, and results.</t>
  </si>
  <si>
    <t>Information to support Diversity of Perspectives is unavailable, unknown, incomplete, incorrect, inconsistent, and not exploited. Minimal descriptive reporting and analytics are performed manually, not used for decision making.</t>
  </si>
  <si>
    <t>There are no resources available for Diversity of Perspectives . Inivdiduals who do participate in Diversity of Perspectives do so voluntarily in their own time.</t>
  </si>
  <si>
    <t>Key processes for Integration Profile Establishment are documented community wide, ownership is defined, and handoff points established. There is inconsistent adoption, execution, and results.</t>
  </si>
  <si>
    <t>Information to support Integration Profile Establishment is unavailable, unknown, incomplete, incorrect, inconsistent, and not exploited. Minimal descriptive reporting and analytics are performed manually, not used for decision making.</t>
  </si>
  <si>
    <t>There are no resources available for Integration Profile Establishment . Inivdiduals who do participate in Integration Profile Establishment do so voluntarily in their own time.</t>
  </si>
  <si>
    <t>Key processes for Standardization are documented community wide, ownership is defined, and handoff points established. There is inconsistent adoption, execution, and results.</t>
  </si>
  <si>
    <t>Information to support Standardization is unavailable, unknown, incomplete, incorrect, inconsistent, and not exploited. Minimal descriptive reporting and analytics are performed manually, not used for decision making.</t>
  </si>
  <si>
    <t>There are no resources available for Standardization . Inivdiduals who do participate in Standardization do so voluntarily in their own time.</t>
  </si>
  <si>
    <t>Key processes for Compliance Testing are documented community wide, ownership is defined, and handoff points established. There is inconsistent adoption, execution, and results.</t>
  </si>
  <si>
    <t>Information to support Compliance Testing is unavailable, unknown, incomplete, incorrect, inconsistent, and not exploited. Minimal descriptive reporting and analytics are performed manually, not used for decision making.</t>
  </si>
  <si>
    <t>There are no resources available for Compliance Testing . Inivdiduals who do participate in Compliance Testing do so voluntarily in their own time.</t>
  </si>
  <si>
    <t>Key processes for User Base Growth are documented community wide, ownership is defined, and handoff points established. There is inconsistent adoption, execution, and results.</t>
  </si>
  <si>
    <t>Information to support User Base Growth is unavailable, unknown, incomplete, incorrect, inconsistent, and not exploited. Minimal descriptive reporting and analytics are performed manually, not used for decision making.</t>
  </si>
  <si>
    <t>There are no resources available for User Base Growth . Inivdiduals who do participate in User Base Growth do so voluntarily in their own time.</t>
  </si>
  <si>
    <t>Key processes for Tool, Product and Reference Implementation Development are documented community wide, ownership is defined, and handoff points established. There is inconsistent adoption, execution, and results.</t>
  </si>
  <si>
    <t>Information to support Tool, Product and Reference Implementation Development is unavailable, unknown, incomplete, incorrect, inconsistent, and not exploited. Minimal descriptive reporting and analytics are performed manually, not used for decision making.</t>
  </si>
  <si>
    <t>There are no resources available for Tool, Product and Reference Implementation Development . Inivdiduals who do participate in Tool, Product and Reference Implementation Development do so voluntarily in their own time.</t>
  </si>
  <si>
    <t>Key processes for Market Creation are documented community wide, ownership is defined, and handoff points established. There is inconsistent adoption, execution, and results.</t>
  </si>
  <si>
    <t>Information to support Market Creation is unavailable, unknown, incomplete, incorrect, inconsistent, and not exploited. Minimal descriptive reporting and analytics are performed manually, not used for decision making.</t>
  </si>
  <si>
    <t>There are no resources available for Market Creation . Inivdiduals who do participate in Market Creation do so voluntarily in their own time.</t>
  </si>
  <si>
    <t>Little to no process documentation, -governance, or -ownership for Community Growth. Progress on Community Growth is based on individual’s knowledge, manual interventions and with unpredictable results.</t>
  </si>
  <si>
    <t>Some  resources are identified for Community Growth, but additional requirements are not part of investment decisions. Some participating individuals receive resources from the organizations they represent.</t>
  </si>
  <si>
    <t>Little to no process documentation, -governance, or -ownership for Knowledge Retention. Progress on Knowledge Retention is based on individual’s knowledge, manual interventions and with unpredictable results.</t>
  </si>
  <si>
    <t>Some  resources are identified for Knowledge Retention, but additional requirements are not part of investment decisions. Some participating individuals receive resources from the organizations they represent.</t>
  </si>
  <si>
    <t>Little to no process documentation, -governance, or -ownership for Diversity of Perspectives. Progress on Diversity of Perspectives is based on individual’s knowledge, manual interventions and with unpredictable results.</t>
  </si>
  <si>
    <t>Some  resources are identified for Diversity of Perspectives, but additional requirements are not part of investment decisions. Some participating individuals receive resources from the organizations they represent.</t>
  </si>
  <si>
    <t>Little to no process documentation, -governance, or -ownership for Integration Profile Establishment. Progress on Integration Profile Establishment is based on individual’s knowledge, manual interventions and with unpredictable results.</t>
  </si>
  <si>
    <t>Some  resources are identified for Integration Profile Establishment, but additional requirements are not part of investment decisions. Some participating individuals receive resources from the organizations they represent.</t>
  </si>
  <si>
    <t>Little to no process documentation, -governance, or -ownership for Standardization. Progress on Standardization is based on individual’s knowledge, manual interventions and with unpredictable results.</t>
  </si>
  <si>
    <t>Some  resources are identified for Standardization, but additional requirements are not part of investment decisions. Some participating individuals receive resources from the organizations they represent.</t>
  </si>
  <si>
    <t>Little to no process documentation, -governance, or -ownership for Compliance Testing. Progress on Compliance Testing is based on individual’s knowledge, manual interventions and with unpredictable results.</t>
  </si>
  <si>
    <t>Some  resources are identified for Compliance Testing, but additional requirements are not part of investment decisions. Some participating individuals receive resources from the organizations they represent.</t>
  </si>
  <si>
    <t>Little to no process documentation, -governance, or -ownership for User Base Growth. Progress on User Base Growth is based on individual’s knowledge, manual interventions and with unpredictable results.</t>
  </si>
  <si>
    <t>Some  resources are identified for User Base Growth, but additional requirements are not part of investment decisions. Some participating individuals receive resources from the organizations they represent.</t>
  </si>
  <si>
    <t>Little to no process documentation, -governance, or -ownership for Tool, Product and Reference Implementation Development. Progress on Tool, Product and Reference Implementation Development is based on individual’s knowledge, manual interventions and with unpredictable results.</t>
  </si>
  <si>
    <t>Some  resources are identified for Tool, Product and Reference Implementation Development, but additional requirements are not part of investment decisions. Some participating individuals receive resources from the organizations they represent.</t>
  </si>
  <si>
    <t>Little to no process documentation, -governance, or -ownership for Market Creation. Progress on Market Creation is based on individual’s knowledge, manual interventions and with unpredictable results.</t>
  </si>
  <si>
    <t>Some  resources are identified for Market Creation, but additional requirements are not part of investment decisions. Some participating individuals receive resources from the organizations they represent.</t>
  </si>
  <si>
    <t>Operational Alignment</t>
  </si>
  <si>
    <t>Information for Community Growth  is available and well understood across the community and externally. Information quality is measured and corrected.</t>
  </si>
  <si>
    <t>Information for Knowledge Retention  is available and well understood across the community and externally. Information quality is measured and corrected.</t>
  </si>
  <si>
    <t>Information for Diversity of Perspectives  is available and well understood across the community and externally. Information quality is measured and corrected.</t>
  </si>
  <si>
    <t>Information for Integration Profile Establishment  is available and well understood across the community and externally. Information quality is measured and corrected.</t>
  </si>
  <si>
    <t>Information for Standardization  is available and well understood across the community and externally. Information quality is measured and corrected.</t>
  </si>
  <si>
    <t>Information for Compliance Testing  is available and well understood across the community and externally. Information quality is measured and corrected.</t>
  </si>
  <si>
    <t>Information for User Base Growth  is available and well understood across the community and externally. Information quality is measured and corrected.</t>
  </si>
  <si>
    <t>There are no processes for Operational Alignment.</t>
  </si>
  <si>
    <t>Little to no process documentation, -governance, or -ownership for Operational Alignment. Progress on Operational Alignment is based on individual’s knowledge, manual interventions and with unpredictable results.</t>
  </si>
  <si>
    <t>Key processes for Operational Alignment  are identified and documented locally. Responsibilities and handoff are poorly understood, and results are inconsistent.</t>
  </si>
  <si>
    <t>Key processes for Operational Alignment are documented community wide, ownership is defined, and handoff points established. There is inconsistent adoption, execution, and results.</t>
  </si>
  <si>
    <t>Processes for Operational Alignment are defined, understood, reliable, standardized, efficient, measured and adopted community wide with consistent results.</t>
  </si>
  <si>
    <t>Processes for Operational Alignment  are continuously reviewed, benchmarked and improved resulting in industry-leading practices and results.</t>
  </si>
  <si>
    <t>There is no organization for Operational Alignment.</t>
  </si>
  <si>
    <t>Community members have some skills for Operational Alignment but may be lacking experience or training. Inconsistent roles and responsibilities.</t>
  </si>
  <si>
    <t>Community members have good skills, experience and available training is in place to help Operational Alignment. Roles and responsibilities are defined and assigned to members/working groups.</t>
  </si>
  <si>
    <t>Community members have clear roles and responsibilities, have suitable training and are adequately staffed for Operational Alignment . Members proactively identify people and organizational improvements and have succession plans in place.</t>
  </si>
  <si>
    <t>Community members have an expert and deeply contextualized understanding of Operational Alignment and are working in a culture that supports and actively embraces continuous improvement, benchmarking and innovation.</t>
  </si>
  <si>
    <t>Data/information to support Operational Alignment does not exist.</t>
  </si>
  <si>
    <t>Information to support Operational Alignment is unavailable, unknown, incomplete, incorrect, inconsistent, and not exploited. Minimal descriptive reporting and analytics are performed manually, not used for decision making.</t>
  </si>
  <si>
    <t>Information to support Operational Alignment is available in silos, hard to locate for others.</t>
  </si>
  <si>
    <t>Information governance defines how information for Operational Alignment is collected, stored, understood, accessed, owned, and deleted.</t>
  </si>
  <si>
    <t>Information for Operational Alignment  is available and well understood across the community and externally. Information quality is measured and corrected.</t>
  </si>
  <si>
    <t>New information for Operational Alignment  is continuously identified and benchmarked.</t>
  </si>
  <si>
    <t>There are no resources available for Operational Alignment . Inivdiduals who do participate in Operational Alignment do so voluntarily in their own time.</t>
  </si>
  <si>
    <t>Few, if any,  resources, including budget, are assigned for Operational Alignment. Some participating individuals receive resources from the organizations they represent.</t>
  </si>
  <si>
    <t>Some  resources are identified for Operational Alignment, but additional requirements are not part of investment decisions. Some participating individuals receive resources from the organizations they represent.</t>
  </si>
  <si>
    <t>Operational Alignment's relationship to resources is defined and requirements are part of the investment planning process. Most individuals performing work for Operational Alignment are compensated for their effort by the organization they represent.</t>
  </si>
  <si>
    <t>New resources are made available to increase the maturity of  Operational Alignment. Most work done for Operational Alignment is compensated.</t>
  </si>
  <si>
    <t>New resources and other innovations that can improve Operational Alignment are investigated, benchmarked, proven, and deployed. All work done towards Operational Alignment is compensated.</t>
  </si>
  <si>
    <t>Information for Tool, Product and Reference Implementation Development  is available and well understood across the community and externally. Information quality is measured and corrected.</t>
  </si>
  <si>
    <t>Information for Market Creation  is available and well understood across the community and externally. Information quality is measured and corrected.</t>
  </si>
  <si>
    <t>Community members have a weak understanding of how for Community Growth with limited skills, training, and poorly defined roles. The community has not allocated community members/working groups for Community Growth.</t>
  </si>
  <si>
    <t>Community members have a weak understanding of how for Knowledge Retention with limited skills, training, and poorly defined roles. The community has not allocated community members/working groups for Knowledge Retention.</t>
  </si>
  <si>
    <t>Community members have a weak understanding of how for Diversity of Perspectives with limited skills, training, and poorly defined roles. The community has not allocated community members/working groups for Diversity of Perspectives.</t>
  </si>
  <si>
    <t>Community members have a weak understanding of how for Integration Profile Establishment with limited skills, training, and poorly defined roles. The community has not allocated community members/working groups for Integration Profile Establishment.</t>
  </si>
  <si>
    <t>Community members have a weak understanding of how for Standardization with limited skills, training, and poorly defined roles. The community has not allocated community members/working groups for Standardization.</t>
  </si>
  <si>
    <t>Community members have a weak understanding of how for Compliance Testing with limited skills, training, and poorly defined roles. The community has not allocated community members/working groups for Compliance Testing.</t>
  </si>
  <si>
    <t>Community members have a weak understanding of how for User Base Growth with limited skills, training, and poorly defined roles. The community has not allocated community members/working groups for User Base Growth.</t>
  </si>
  <si>
    <t>Community members have a weak understanding of how for Operational Alignment with limited skills, training, and poorly defined roles. The community has not allocated community members/working groups for Operational Alignment.</t>
  </si>
  <si>
    <t>Community members have a weak understanding of how for Tool, Product and Reference Implementation Development with limited skills, training, and poorly defined roles. The community has not allocated community members/working groups for Tool, Product and Reference Implementation Development.</t>
  </si>
  <si>
    <t>Community members have a weak understanding of how for Market Creation with limited skills, training, and poorly defined roles. The community has not allocated community members/working groups for Market Creation.</t>
  </si>
  <si>
    <t>lvl 2 capability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</si>
</sst>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2" borderId="0" xfId="0" applyFill="1"/>
    <xf numFmtId="0" fontId="2" fillId="0" borderId="0" xfId="0" applyFont="1"/>
    <xf numFmtId="0" fontId="0" fillId="3" borderId="0" xfId="0" applyFill="1"/>
    <xf numFmtId="0" fontId="2" fillId="2" borderId="0" xfId="0" applyFont="1" applyFill="1"/>
    <xf numFmtId="0" fontId="0" fillId="4" borderId="0" xfId="0" applyFill="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DC950-7A23-4907-801F-FB60F252060E}">
  <dimension ref="A1:E217"/>
  <sheetViews>
    <sheetView workbookViewId="0">
      <selection activeCell="E18" sqref="E18"/>
    </sheetView>
  </sheetViews>
  <sheetFormatPr defaultRowHeight="14.4" x14ac:dyDescent="0.3"/>
  <cols>
    <col min="1" max="1" width="29.21875" customWidth="1"/>
    <col min="2" max="2" width="64.21875" customWidth="1"/>
    <col min="3" max="3" width="31.5546875" customWidth="1"/>
    <col min="4" max="4" width="22.6640625" customWidth="1"/>
    <col min="5" max="5" width="150.44140625" customWidth="1"/>
  </cols>
  <sheetData>
    <row r="1" spans="1:5" x14ac:dyDescent="0.3">
      <c r="A1" s="1" t="s">
        <v>0</v>
      </c>
      <c r="B1" s="1" t="s">
        <v>1</v>
      </c>
      <c r="C1" s="1" t="s">
        <v>2</v>
      </c>
      <c r="D1" s="1" t="s">
        <v>3</v>
      </c>
      <c r="E1" s="1" t="s">
        <v>4</v>
      </c>
    </row>
    <row r="2" spans="1:5" x14ac:dyDescent="0.3">
      <c r="A2" t="s">
        <v>9</v>
      </c>
      <c r="B2" t="s">
        <v>10</v>
      </c>
      <c r="C2" s="2" t="s">
        <v>5</v>
      </c>
      <c r="D2" s="2">
        <v>0</v>
      </c>
      <c r="E2" s="2" t="s">
        <v>81</v>
      </c>
    </row>
    <row r="3" spans="1:5" x14ac:dyDescent="0.3">
      <c r="A3" t="s">
        <v>9</v>
      </c>
      <c r="B3" t="s">
        <v>10</v>
      </c>
      <c r="C3" s="2" t="s">
        <v>5</v>
      </c>
      <c r="D3" s="2">
        <v>1</v>
      </c>
      <c r="E3" s="2" t="s">
        <v>12</v>
      </c>
    </row>
    <row r="4" spans="1:5" x14ac:dyDescent="0.3">
      <c r="A4" t="s">
        <v>9</v>
      </c>
      <c r="B4" t="s">
        <v>10</v>
      </c>
      <c r="C4" s="2" t="s">
        <v>5</v>
      </c>
      <c r="D4" s="2">
        <v>2</v>
      </c>
      <c r="E4" s="2" t="s">
        <v>38</v>
      </c>
    </row>
    <row r="5" spans="1:5" x14ac:dyDescent="0.3">
      <c r="A5" t="s">
        <v>9</v>
      </c>
      <c r="B5" t="s">
        <v>10</v>
      </c>
      <c r="C5" s="2" t="s">
        <v>5</v>
      </c>
      <c r="D5" s="2">
        <v>3</v>
      </c>
      <c r="E5" s="2" t="s">
        <v>22</v>
      </c>
    </row>
    <row r="6" spans="1:5" x14ac:dyDescent="0.3">
      <c r="A6" t="s">
        <v>9</v>
      </c>
      <c r="B6" t="s">
        <v>10</v>
      </c>
      <c r="C6" s="2" t="s">
        <v>5</v>
      </c>
      <c r="D6" s="2">
        <v>4</v>
      </c>
      <c r="E6" s="2" t="s">
        <v>13</v>
      </c>
    </row>
    <row r="7" spans="1:5" x14ac:dyDescent="0.3">
      <c r="A7" t="s">
        <v>9</v>
      </c>
      <c r="B7" t="s">
        <v>10</v>
      </c>
      <c r="C7" s="2" t="s">
        <v>5</v>
      </c>
      <c r="D7" s="2">
        <v>5</v>
      </c>
      <c r="E7" s="2" t="s">
        <v>14</v>
      </c>
    </row>
    <row r="8" spans="1:5" x14ac:dyDescent="0.3">
      <c r="A8" t="s">
        <v>9</v>
      </c>
      <c r="B8" t="s">
        <v>10</v>
      </c>
      <c r="C8" t="s">
        <v>6</v>
      </c>
      <c r="D8">
        <v>0</v>
      </c>
      <c r="E8" s="4" t="s">
        <v>229</v>
      </c>
    </row>
    <row r="9" spans="1:5" x14ac:dyDescent="0.3">
      <c r="A9" t="s">
        <v>9</v>
      </c>
      <c r="B9" t="s">
        <v>10</v>
      </c>
      <c r="C9" t="s">
        <v>6</v>
      </c>
      <c r="D9">
        <v>1</v>
      </c>
      <c r="E9" t="s">
        <v>15</v>
      </c>
    </row>
    <row r="10" spans="1:5" x14ac:dyDescent="0.3">
      <c r="A10" t="s">
        <v>9</v>
      </c>
      <c r="B10" t="s">
        <v>10</v>
      </c>
      <c r="C10" t="s">
        <v>6</v>
      </c>
      <c r="D10">
        <v>2</v>
      </c>
      <c r="E10" t="s">
        <v>26</v>
      </c>
    </row>
    <row r="11" spans="1:5" x14ac:dyDescent="0.3">
      <c r="A11" t="s">
        <v>9</v>
      </c>
      <c r="B11" t="s">
        <v>10</v>
      </c>
      <c r="C11" t="s">
        <v>6</v>
      </c>
      <c r="D11">
        <v>3</v>
      </c>
      <c r="E11" t="s">
        <v>16</v>
      </c>
    </row>
    <row r="12" spans="1:5" x14ac:dyDescent="0.3">
      <c r="A12" t="s">
        <v>9</v>
      </c>
      <c r="B12" t="s">
        <v>10</v>
      </c>
      <c r="C12" t="s">
        <v>6</v>
      </c>
      <c r="D12">
        <v>4</v>
      </c>
      <c r="E12" s="3" t="s">
        <v>17</v>
      </c>
    </row>
    <row r="13" spans="1:5" x14ac:dyDescent="0.3">
      <c r="A13" t="s">
        <v>9</v>
      </c>
      <c r="B13" t="s">
        <v>10</v>
      </c>
      <c r="C13" t="s">
        <v>6</v>
      </c>
      <c r="D13">
        <v>5</v>
      </c>
      <c r="E13" s="3" t="s">
        <v>18</v>
      </c>
    </row>
    <row r="14" spans="1:5" x14ac:dyDescent="0.3">
      <c r="A14" t="s">
        <v>9</v>
      </c>
      <c r="B14" t="s">
        <v>10</v>
      </c>
      <c r="C14" s="2" t="s">
        <v>7</v>
      </c>
      <c r="D14" s="2">
        <v>0</v>
      </c>
      <c r="E14" s="2" t="s">
        <v>31</v>
      </c>
    </row>
    <row r="15" spans="1:5" x14ac:dyDescent="0.3">
      <c r="A15" t="s">
        <v>9</v>
      </c>
      <c r="B15" t="s">
        <v>10</v>
      </c>
      <c r="C15" s="2" t="s">
        <v>7</v>
      </c>
      <c r="D15" s="2">
        <v>1</v>
      </c>
      <c r="E15" s="2" t="s">
        <v>32</v>
      </c>
    </row>
    <row r="16" spans="1:5" x14ac:dyDescent="0.3">
      <c r="A16" t="s">
        <v>9</v>
      </c>
      <c r="B16" t="s">
        <v>10</v>
      </c>
      <c r="C16" s="2" t="s">
        <v>7</v>
      </c>
      <c r="D16" s="2">
        <v>2</v>
      </c>
      <c r="E16" s="5" t="s">
        <v>19</v>
      </c>
    </row>
    <row r="17" spans="1:5" x14ac:dyDescent="0.3">
      <c r="A17" t="s">
        <v>9</v>
      </c>
      <c r="B17" t="s">
        <v>10</v>
      </c>
      <c r="C17" s="2" t="s">
        <v>7</v>
      </c>
      <c r="D17" s="2">
        <v>3</v>
      </c>
      <c r="E17" s="5" t="s">
        <v>33</v>
      </c>
    </row>
    <row r="18" spans="1:5" x14ac:dyDescent="0.3">
      <c r="A18" t="s">
        <v>9</v>
      </c>
      <c r="B18" t="s">
        <v>10</v>
      </c>
      <c r="C18" s="2" t="s">
        <v>7</v>
      </c>
      <c r="D18" s="2">
        <v>4</v>
      </c>
      <c r="E18" s="5" t="s">
        <v>34</v>
      </c>
    </row>
    <row r="19" spans="1:5" x14ac:dyDescent="0.3">
      <c r="A19" t="s">
        <v>9</v>
      </c>
      <c r="B19" t="s">
        <v>10</v>
      </c>
      <c r="C19" s="2" t="s">
        <v>7</v>
      </c>
      <c r="D19" s="2">
        <v>5</v>
      </c>
      <c r="E19" s="2" t="s">
        <v>35</v>
      </c>
    </row>
    <row r="20" spans="1:5" x14ac:dyDescent="0.3">
      <c r="A20" t="s">
        <v>9</v>
      </c>
      <c r="B20" t="s">
        <v>10</v>
      </c>
      <c r="C20" t="s">
        <v>8</v>
      </c>
      <c r="D20">
        <v>0</v>
      </c>
      <c r="E20" t="s">
        <v>60</v>
      </c>
    </row>
    <row r="21" spans="1:5" x14ac:dyDescent="0.3">
      <c r="A21" t="s">
        <v>9</v>
      </c>
      <c r="B21" t="s">
        <v>10</v>
      </c>
      <c r="C21" t="s">
        <v>8</v>
      </c>
      <c r="D21">
        <v>1</v>
      </c>
      <c r="E21" t="s">
        <v>59</v>
      </c>
    </row>
    <row r="22" spans="1:5" x14ac:dyDescent="0.3">
      <c r="A22" t="s">
        <v>9</v>
      </c>
      <c r="B22" t="s">
        <v>10</v>
      </c>
      <c r="C22" t="s">
        <v>8</v>
      </c>
      <c r="D22">
        <v>2</v>
      </c>
      <c r="E22" t="s">
        <v>61</v>
      </c>
    </row>
    <row r="23" spans="1:5" x14ac:dyDescent="0.3">
      <c r="A23" t="s">
        <v>9</v>
      </c>
      <c r="B23" t="s">
        <v>10</v>
      </c>
      <c r="C23" t="s">
        <v>8</v>
      </c>
      <c r="D23">
        <v>3</v>
      </c>
      <c r="E23" t="s">
        <v>62</v>
      </c>
    </row>
    <row r="24" spans="1:5" x14ac:dyDescent="0.3">
      <c r="A24" t="s">
        <v>9</v>
      </c>
      <c r="B24" t="s">
        <v>10</v>
      </c>
      <c r="C24" t="s">
        <v>8</v>
      </c>
      <c r="D24">
        <v>4</v>
      </c>
      <c r="E24" t="s">
        <v>63</v>
      </c>
    </row>
    <row r="25" spans="1:5" x14ac:dyDescent="0.3">
      <c r="A25" t="s">
        <v>9</v>
      </c>
      <c r="B25" t="s">
        <v>10</v>
      </c>
      <c r="C25" t="s">
        <v>8</v>
      </c>
      <c r="D25">
        <v>5</v>
      </c>
      <c r="E25" t="s">
        <v>58</v>
      </c>
    </row>
    <row r="26" spans="1:5" x14ac:dyDescent="0.3">
      <c r="A26" t="s">
        <v>9</v>
      </c>
      <c r="B26" s="2" t="s">
        <v>11</v>
      </c>
      <c r="C26" s="2" t="s">
        <v>5</v>
      </c>
      <c r="D26" s="2">
        <v>0</v>
      </c>
      <c r="E26" s="2" t="s">
        <v>80</v>
      </c>
    </row>
    <row r="27" spans="1:5" x14ac:dyDescent="0.3">
      <c r="A27" t="s">
        <v>9</v>
      </c>
      <c r="B27" s="2" t="s">
        <v>11</v>
      </c>
      <c r="C27" s="2" t="s">
        <v>5</v>
      </c>
      <c r="D27" s="2">
        <v>1</v>
      </c>
      <c r="E27" s="2" t="s">
        <v>20</v>
      </c>
    </row>
    <row r="28" spans="1:5" x14ac:dyDescent="0.3">
      <c r="A28" t="s">
        <v>9</v>
      </c>
      <c r="B28" s="2" t="s">
        <v>11</v>
      </c>
      <c r="C28" s="2" t="s">
        <v>5</v>
      </c>
      <c r="D28" s="2">
        <v>2</v>
      </c>
      <c r="E28" s="2" t="s">
        <v>37</v>
      </c>
    </row>
    <row r="29" spans="1:5" x14ac:dyDescent="0.3">
      <c r="A29" t="s">
        <v>9</v>
      </c>
      <c r="B29" s="2" t="s">
        <v>11</v>
      </c>
      <c r="C29" s="2" t="s">
        <v>5</v>
      </c>
      <c r="D29" s="2">
        <v>3</v>
      </c>
      <c r="E29" s="2" t="s">
        <v>21</v>
      </c>
    </row>
    <row r="30" spans="1:5" x14ac:dyDescent="0.3">
      <c r="A30" t="s">
        <v>9</v>
      </c>
      <c r="B30" s="2" t="s">
        <v>11</v>
      </c>
      <c r="C30" s="2" t="s">
        <v>5</v>
      </c>
      <c r="D30" s="2">
        <v>4</v>
      </c>
      <c r="E30" s="2" t="s">
        <v>23</v>
      </c>
    </row>
    <row r="31" spans="1:5" x14ac:dyDescent="0.3">
      <c r="A31" t="s">
        <v>9</v>
      </c>
      <c r="B31" s="2" t="s">
        <v>11</v>
      </c>
      <c r="C31" s="2" t="s">
        <v>5</v>
      </c>
      <c r="D31" s="2">
        <v>5</v>
      </c>
      <c r="E31" s="2" t="s">
        <v>24</v>
      </c>
    </row>
    <row r="32" spans="1:5" x14ac:dyDescent="0.3">
      <c r="A32" t="s">
        <v>9</v>
      </c>
      <c r="B32" s="2" t="s">
        <v>11</v>
      </c>
      <c r="C32" t="s">
        <v>6</v>
      </c>
      <c r="D32">
        <v>0</v>
      </c>
      <c r="E32" t="s">
        <v>57</v>
      </c>
    </row>
    <row r="33" spans="1:5" x14ac:dyDescent="0.3">
      <c r="A33" t="s">
        <v>9</v>
      </c>
      <c r="B33" s="2" t="s">
        <v>11</v>
      </c>
      <c r="C33" t="s">
        <v>6</v>
      </c>
      <c r="D33">
        <v>1</v>
      </c>
      <c r="E33" t="s">
        <v>25</v>
      </c>
    </row>
    <row r="34" spans="1:5" x14ac:dyDescent="0.3">
      <c r="A34" t="s">
        <v>9</v>
      </c>
      <c r="B34" s="2" t="s">
        <v>11</v>
      </c>
      <c r="C34" t="s">
        <v>6</v>
      </c>
      <c r="D34">
        <v>2</v>
      </c>
      <c r="E34" t="s">
        <v>28</v>
      </c>
    </row>
    <row r="35" spans="1:5" x14ac:dyDescent="0.3">
      <c r="A35" t="s">
        <v>9</v>
      </c>
      <c r="B35" s="2" t="s">
        <v>11</v>
      </c>
      <c r="C35" t="s">
        <v>6</v>
      </c>
      <c r="D35">
        <v>3</v>
      </c>
      <c r="E35" t="s">
        <v>27</v>
      </c>
    </row>
    <row r="36" spans="1:5" x14ac:dyDescent="0.3">
      <c r="A36" t="s">
        <v>9</v>
      </c>
      <c r="B36" s="2" t="s">
        <v>11</v>
      </c>
      <c r="C36" t="s">
        <v>6</v>
      </c>
      <c r="D36">
        <v>4</v>
      </c>
      <c r="E36" s="3" t="s">
        <v>29</v>
      </c>
    </row>
    <row r="37" spans="1:5" x14ac:dyDescent="0.3">
      <c r="A37" t="s">
        <v>9</v>
      </c>
      <c r="B37" s="2" t="s">
        <v>11</v>
      </c>
      <c r="C37" t="s">
        <v>6</v>
      </c>
      <c r="D37">
        <v>5</v>
      </c>
      <c r="E37" s="3" t="s">
        <v>30</v>
      </c>
    </row>
    <row r="38" spans="1:5" x14ac:dyDescent="0.3">
      <c r="A38" t="s">
        <v>9</v>
      </c>
      <c r="B38" s="2" t="s">
        <v>11</v>
      </c>
      <c r="C38" s="6" t="s">
        <v>7</v>
      </c>
      <c r="D38" s="6">
        <v>0</v>
      </c>
      <c r="E38" s="2" t="s">
        <v>36</v>
      </c>
    </row>
    <row r="39" spans="1:5" x14ac:dyDescent="0.3">
      <c r="A39" t="s">
        <v>9</v>
      </c>
      <c r="B39" s="2" t="s">
        <v>11</v>
      </c>
      <c r="C39" s="6" t="s">
        <v>7</v>
      </c>
      <c r="D39" s="6">
        <v>1</v>
      </c>
      <c r="E39" s="2" t="s">
        <v>32</v>
      </c>
    </row>
    <row r="40" spans="1:5" x14ac:dyDescent="0.3">
      <c r="A40" t="s">
        <v>9</v>
      </c>
      <c r="B40" s="2" t="s">
        <v>11</v>
      </c>
      <c r="C40" s="6" t="s">
        <v>7</v>
      </c>
      <c r="D40" s="6">
        <v>2</v>
      </c>
      <c r="E40" s="5" t="s">
        <v>19</v>
      </c>
    </row>
    <row r="41" spans="1:5" x14ac:dyDescent="0.3">
      <c r="A41" t="s">
        <v>9</v>
      </c>
      <c r="B41" s="2" t="s">
        <v>11</v>
      </c>
      <c r="C41" s="6" t="s">
        <v>7</v>
      </c>
      <c r="D41" s="6">
        <v>3</v>
      </c>
      <c r="E41" s="5" t="s">
        <v>33</v>
      </c>
    </row>
    <row r="42" spans="1:5" x14ac:dyDescent="0.3">
      <c r="A42" t="s">
        <v>9</v>
      </c>
      <c r="B42" s="2" t="s">
        <v>11</v>
      </c>
      <c r="C42" s="6" t="s">
        <v>7</v>
      </c>
      <c r="D42" s="6">
        <v>4</v>
      </c>
      <c r="E42" s="5" t="s">
        <v>34</v>
      </c>
    </row>
    <row r="43" spans="1:5" x14ac:dyDescent="0.3">
      <c r="A43" t="s">
        <v>9</v>
      </c>
      <c r="B43" s="2" t="s">
        <v>11</v>
      </c>
      <c r="C43" s="6" t="s">
        <v>7</v>
      </c>
      <c r="D43" s="6">
        <v>5</v>
      </c>
      <c r="E43" s="2" t="s">
        <v>35</v>
      </c>
    </row>
    <row r="44" spans="1:5" x14ac:dyDescent="0.3">
      <c r="A44" t="s">
        <v>9</v>
      </c>
      <c r="B44" s="2" t="s">
        <v>11</v>
      </c>
      <c r="C44" t="s">
        <v>8</v>
      </c>
      <c r="D44">
        <v>0</v>
      </c>
      <c r="E44" t="s">
        <v>64</v>
      </c>
    </row>
    <row r="45" spans="1:5" x14ac:dyDescent="0.3">
      <c r="A45" t="s">
        <v>9</v>
      </c>
      <c r="B45" s="2" t="s">
        <v>11</v>
      </c>
      <c r="C45" t="s">
        <v>8</v>
      </c>
      <c r="D45">
        <v>1</v>
      </c>
      <c r="E45" t="s">
        <v>65</v>
      </c>
    </row>
    <row r="46" spans="1:5" x14ac:dyDescent="0.3">
      <c r="A46" t="s">
        <v>9</v>
      </c>
      <c r="B46" s="2" t="s">
        <v>11</v>
      </c>
      <c r="C46" t="s">
        <v>8</v>
      </c>
      <c r="D46">
        <v>2</v>
      </c>
      <c r="E46" t="s">
        <v>66</v>
      </c>
    </row>
    <row r="47" spans="1:5" x14ac:dyDescent="0.3">
      <c r="A47" t="s">
        <v>9</v>
      </c>
      <c r="B47" s="2" t="s">
        <v>11</v>
      </c>
      <c r="C47" t="s">
        <v>8</v>
      </c>
      <c r="D47">
        <v>3</v>
      </c>
      <c r="E47" t="s">
        <v>67</v>
      </c>
    </row>
    <row r="48" spans="1:5" x14ac:dyDescent="0.3">
      <c r="A48" t="s">
        <v>9</v>
      </c>
      <c r="B48" s="2" t="s">
        <v>11</v>
      </c>
      <c r="C48" t="s">
        <v>8</v>
      </c>
      <c r="D48">
        <v>4</v>
      </c>
      <c r="E48" t="s">
        <v>68</v>
      </c>
    </row>
    <row r="49" spans="1:5" x14ac:dyDescent="0.3">
      <c r="A49" t="s">
        <v>9</v>
      </c>
      <c r="B49" s="2" t="s">
        <v>11</v>
      </c>
      <c r="C49" t="s">
        <v>8</v>
      </c>
      <c r="D49">
        <v>5</v>
      </c>
      <c r="E49" t="s">
        <v>69</v>
      </c>
    </row>
    <row r="50" spans="1:5" x14ac:dyDescent="0.3">
      <c r="A50" t="s">
        <v>9</v>
      </c>
      <c r="B50" t="s">
        <v>39</v>
      </c>
      <c r="C50" s="2" t="s">
        <v>5</v>
      </c>
      <c r="D50" s="2">
        <v>0</v>
      </c>
      <c r="E50" s="2" t="s">
        <v>79</v>
      </c>
    </row>
    <row r="51" spans="1:5" x14ac:dyDescent="0.3">
      <c r="A51" t="s">
        <v>9</v>
      </c>
      <c r="B51" t="s">
        <v>39</v>
      </c>
      <c r="C51" s="2" t="s">
        <v>5</v>
      </c>
      <c r="D51" s="2">
        <v>1</v>
      </c>
      <c r="E51" s="2" t="s">
        <v>40</v>
      </c>
    </row>
    <row r="52" spans="1:5" x14ac:dyDescent="0.3">
      <c r="A52" t="s">
        <v>9</v>
      </c>
      <c r="B52" t="s">
        <v>39</v>
      </c>
      <c r="C52" s="2" t="s">
        <v>5</v>
      </c>
      <c r="D52" s="2">
        <v>2</v>
      </c>
      <c r="E52" s="2" t="s">
        <v>54</v>
      </c>
    </row>
    <row r="53" spans="1:5" x14ac:dyDescent="0.3">
      <c r="A53" t="s">
        <v>9</v>
      </c>
      <c r="B53" t="s">
        <v>39</v>
      </c>
      <c r="C53" s="2" t="s">
        <v>5</v>
      </c>
      <c r="D53" s="2">
        <v>3</v>
      </c>
      <c r="E53" s="2" t="s">
        <v>55</v>
      </c>
    </row>
    <row r="54" spans="1:5" x14ac:dyDescent="0.3">
      <c r="A54" t="s">
        <v>9</v>
      </c>
      <c r="B54" t="s">
        <v>39</v>
      </c>
      <c r="C54" s="2" t="s">
        <v>5</v>
      </c>
      <c r="D54" s="2">
        <v>4</v>
      </c>
      <c r="E54" s="2" t="s">
        <v>41</v>
      </c>
    </row>
    <row r="55" spans="1:5" x14ac:dyDescent="0.3">
      <c r="A55" t="s">
        <v>9</v>
      </c>
      <c r="B55" t="s">
        <v>39</v>
      </c>
      <c r="C55" s="2" t="s">
        <v>5</v>
      </c>
      <c r="D55" s="2">
        <v>5</v>
      </c>
      <c r="E55" s="2" t="s">
        <v>42</v>
      </c>
    </row>
    <row r="56" spans="1:5" x14ac:dyDescent="0.3">
      <c r="A56" t="s">
        <v>9</v>
      </c>
      <c r="B56" t="s">
        <v>39</v>
      </c>
      <c r="C56" t="s">
        <v>6</v>
      </c>
      <c r="D56">
        <v>0</v>
      </c>
      <c r="E56" s="4" t="s">
        <v>56</v>
      </c>
    </row>
    <row r="57" spans="1:5" x14ac:dyDescent="0.3">
      <c r="A57" t="s">
        <v>9</v>
      </c>
      <c r="B57" t="s">
        <v>39</v>
      </c>
      <c r="C57" t="s">
        <v>6</v>
      </c>
      <c r="D57">
        <v>1</v>
      </c>
      <c r="E57" t="s">
        <v>43</v>
      </c>
    </row>
    <row r="58" spans="1:5" x14ac:dyDescent="0.3">
      <c r="A58" t="s">
        <v>9</v>
      </c>
      <c r="B58" t="s">
        <v>39</v>
      </c>
      <c r="C58" t="s">
        <v>6</v>
      </c>
      <c r="D58">
        <v>2</v>
      </c>
      <c r="E58" t="s">
        <v>44</v>
      </c>
    </row>
    <row r="59" spans="1:5" x14ac:dyDescent="0.3">
      <c r="A59" t="s">
        <v>9</v>
      </c>
      <c r="B59" t="s">
        <v>39</v>
      </c>
      <c r="C59" t="s">
        <v>6</v>
      </c>
      <c r="D59">
        <v>3</v>
      </c>
      <c r="E59" t="s">
        <v>45</v>
      </c>
    </row>
    <row r="60" spans="1:5" x14ac:dyDescent="0.3">
      <c r="A60" t="s">
        <v>9</v>
      </c>
      <c r="B60" t="s">
        <v>39</v>
      </c>
      <c r="C60" t="s">
        <v>6</v>
      </c>
      <c r="D60">
        <v>4</v>
      </c>
      <c r="E60" s="3" t="s">
        <v>46</v>
      </c>
    </row>
    <row r="61" spans="1:5" x14ac:dyDescent="0.3">
      <c r="A61" t="s">
        <v>9</v>
      </c>
      <c r="B61" t="s">
        <v>39</v>
      </c>
      <c r="C61" t="s">
        <v>6</v>
      </c>
      <c r="D61">
        <v>5</v>
      </c>
      <c r="E61" s="3" t="s">
        <v>47</v>
      </c>
    </row>
    <row r="62" spans="1:5" x14ac:dyDescent="0.3">
      <c r="A62" t="s">
        <v>9</v>
      </c>
      <c r="B62" t="s">
        <v>39</v>
      </c>
      <c r="C62" s="2" t="s">
        <v>7</v>
      </c>
      <c r="D62" s="2">
        <v>0</v>
      </c>
      <c r="E62" s="2" t="s">
        <v>48</v>
      </c>
    </row>
    <row r="63" spans="1:5" x14ac:dyDescent="0.3">
      <c r="A63" t="s">
        <v>9</v>
      </c>
      <c r="B63" t="s">
        <v>39</v>
      </c>
      <c r="C63" s="2" t="s">
        <v>7</v>
      </c>
      <c r="D63" s="2">
        <v>1</v>
      </c>
      <c r="E63" s="2" t="s">
        <v>49</v>
      </c>
    </row>
    <row r="64" spans="1:5" x14ac:dyDescent="0.3">
      <c r="A64" t="s">
        <v>9</v>
      </c>
      <c r="B64" t="s">
        <v>39</v>
      </c>
      <c r="C64" s="2" t="s">
        <v>7</v>
      </c>
      <c r="D64" s="2">
        <v>2</v>
      </c>
      <c r="E64" s="5" t="s">
        <v>50</v>
      </c>
    </row>
    <row r="65" spans="1:5" x14ac:dyDescent="0.3">
      <c r="A65" t="s">
        <v>9</v>
      </c>
      <c r="B65" t="s">
        <v>39</v>
      </c>
      <c r="C65" s="2" t="s">
        <v>7</v>
      </c>
      <c r="D65" s="2">
        <v>3</v>
      </c>
      <c r="E65" s="5" t="s">
        <v>51</v>
      </c>
    </row>
    <row r="66" spans="1:5" x14ac:dyDescent="0.3">
      <c r="A66" t="s">
        <v>9</v>
      </c>
      <c r="B66" t="s">
        <v>39</v>
      </c>
      <c r="C66" s="2" t="s">
        <v>7</v>
      </c>
      <c r="D66" s="2">
        <v>4</v>
      </c>
      <c r="E66" s="5" t="s">
        <v>52</v>
      </c>
    </row>
    <row r="67" spans="1:5" x14ac:dyDescent="0.3">
      <c r="A67" t="s">
        <v>9</v>
      </c>
      <c r="B67" t="s">
        <v>39</v>
      </c>
      <c r="C67" s="2" t="s">
        <v>7</v>
      </c>
      <c r="D67" s="2">
        <v>5</v>
      </c>
      <c r="E67" s="2" t="s">
        <v>53</v>
      </c>
    </row>
    <row r="68" spans="1:5" x14ac:dyDescent="0.3">
      <c r="A68" t="s">
        <v>9</v>
      </c>
      <c r="B68" t="s">
        <v>39</v>
      </c>
      <c r="C68" t="s">
        <v>8</v>
      </c>
      <c r="D68">
        <v>0</v>
      </c>
      <c r="E68" t="s">
        <v>70</v>
      </c>
    </row>
    <row r="69" spans="1:5" x14ac:dyDescent="0.3">
      <c r="A69" t="s">
        <v>9</v>
      </c>
      <c r="B69" t="s">
        <v>39</v>
      </c>
      <c r="C69" t="s">
        <v>8</v>
      </c>
      <c r="D69">
        <v>1</v>
      </c>
      <c r="E69" t="s">
        <v>71</v>
      </c>
    </row>
    <row r="70" spans="1:5" x14ac:dyDescent="0.3">
      <c r="A70" t="s">
        <v>9</v>
      </c>
      <c r="B70" t="s">
        <v>39</v>
      </c>
      <c r="C70" t="s">
        <v>8</v>
      </c>
      <c r="D70">
        <v>2</v>
      </c>
      <c r="E70" t="s">
        <v>72</v>
      </c>
    </row>
    <row r="71" spans="1:5" x14ac:dyDescent="0.3">
      <c r="A71" t="s">
        <v>9</v>
      </c>
      <c r="B71" t="s">
        <v>39</v>
      </c>
      <c r="C71" t="s">
        <v>8</v>
      </c>
      <c r="D71">
        <v>3</v>
      </c>
      <c r="E71" t="s">
        <v>73</v>
      </c>
    </row>
    <row r="72" spans="1:5" x14ac:dyDescent="0.3">
      <c r="A72" t="s">
        <v>9</v>
      </c>
      <c r="B72" t="s">
        <v>39</v>
      </c>
      <c r="C72" t="s">
        <v>8</v>
      </c>
      <c r="D72">
        <v>4</v>
      </c>
      <c r="E72" t="s">
        <v>74</v>
      </c>
    </row>
    <row r="73" spans="1:5" x14ac:dyDescent="0.3">
      <c r="A73" t="s">
        <v>9</v>
      </c>
      <c r="B73" t="s">
        <v>39</v>
      </c>
      <c r="C73" t="s">
        <v>8</v>
      </c>
      <c r="D73">
        <v>5</v>
      </c>
      <c r="E73" t="s">
        <v>75</v>
      </c>
    </row>
    <row r="74" spans="1:5" x14ac:dyDescent="0.3">
      <c r="A74" s="2" t="s">
        <v>76</v>
      </c>
      <c r="B74" s="2" t="s">
        <v>77</v>
      </c>
      <c r="C74" s="2" t="s">
        <v>5</v>
      </c>
      <c r="D74" s="2">
        <v>0</v>
      </c>
      <c r="E74" s="2" t="s">
        <v>78</v>
      </c>
    </row>
    <row r="75" spans="1:5" x14ac:dyDescent="0.3">
      <c r="A75" s="2" t="s">
        <v>76</v>
      </c>
      <c r="B75" s="2" t="s">
        <v>77</v>
      </c>
      <c r="C75" s="2" t="s">
        <v>5</v>
      </c>
      <c r="D75" s="2">
        <v>1</v>
      </c>
      <c r="E75" s="2" t="s">
        <v>82</v>
      </c>
    </row>
    <row r="76" spans="1:5" x14ac:dyDescent="0.3">
      <c r="A76" s="2" t="s">
        <v>76</v>
      </c>
      <c r="B76" s="2" t="s">
        <v>77</v>
      </c>
      <c r="C76" s="2" t="s">
        <v>5</v>
      </c>
      <c r="D76" s="2">
        <v>2</v>
      </c>
      <c r="E76" s="2" t="s">
        <v>83</v>
      </c>
    </row>
    <row r="77" spans="1:5" x14ac:dyDescent="0.3">
      <c r="A77" s="2" t="s">
        <v>76</v>
      </c>
      <c r="B77" s="2" t="s">
        <v>77</v>
      </c>
      <c r="C77" s="2" t="s">
        <v>5</v>
      </c>
      <c r="D77" s="2">
        <v>3</v>
      </c>
      <c r="E77" s="2" t="s">
        <v>84</v>
      </c>
    </row>
    <row r="78" spans="1:5" x14ac:dyDescent="0.3">
      <c r="A78" s="2" t="s">
        <v>76</v>
      </c>
      <c r="B78" s="2" t="s">
        <v>77</v>
      </c>
      <c r="C78" s="2" t="s">
        <v>5</v>
      </c>
      <c r="D78" s="2">
        <v>4</v>
      </c>
      <c r="E78" s="2" t="s">
        <v>85</v>
      </c>
    </row>
    <row r="79" spans="1:5" x14ac:dyDescent="0.3">
      <c r="A79" s="2" t="s">
        <v>76</v>
      </c>
      <c r="B79" s="2" t="s">
        <v>77</v>
      </c>
      <c r="C79" s="2" t="s">
        <v>5</v>
      </c>
      <c r="D79" s="2">
        <v>5</v>
      </c>
      <c r="E79" s="2" t="s">
        <v>86</v>
      </c>
    </row>
    <row r="80" spans="1:5" x14ac:dyDescent="0.3">
      <c r="A80" s="2" t="s">
        <v>76</v>
      </c>
      <c r="B80" s="2" t="s">
        <v>77</v>
      </c>
      <c r="C80" t="s">
        <v>6</v>
      </c>
      <c r="D80">
        <v>0</v>
      </c>
      <c r="E80" s="4" t="s">
        <v>87</v>
      </c>
    </row>
    <row r="81" spans="1:5" x14ac:dyDescent="0.3">
      <c r="A81" s="2" t="s">
        <v>76</v>
      </c>
      <c r="B81" s="2" t="s">
        <v>77</v>
      </c>
      <c r="C81" t="s">
        <v>6</v>
      </c>
      <c r="D81">
        <v>1</v>
      </c>
      <c r="E81" t="s">
        <v>88</v>
      </c>
    </row>
    <row r="82" spans="1:5" x14ac:dyDescent="0.3">
      <c r="A82" s="2" t="s">
        <v>76</v>
      </c>
      <c r="B82" s="2" t="s">
        <v>77</v>
      </c>
      <c r="C82" t="s">
        <v>6</v>
      </c>
      <c r="D82">
        <v>2</v>
      </c>
      <c r="E82" t="s">
        <v>89</v>
      </c>
    </row>
    <row r="83" spans="1:5" x14ac:dyDescent="0.3">
      <c r="A83" s="2" t="s">
        <v>76</v>
      </c>
      <c r="B83" s="2" t="s">
        <v>77</v>
      </c>
      <c r="C83" t="s">
        <v>6</v>
      </c>
      <c r="D83">
        <v>3</v>
      </c>
      <c r="E83" t="s">
        <v>90</v>
      </c>
    </row>
    <row r="84" spans="1:5" x14ac:dyDescent="0.3">
      <c r="A84" s="2" t="s">
        <v>76</v>
      </c>
      <c r="B84" s="2" t="s">
        <v>77</v>
      </c>
      <c r="C84" t="s">
        <v>6</v>
      </c>
      <c r="D84">
        <v>4</v>
      </c>
      <c r="E84" s="3" t="s">
        <v>91</v>
      </c>
    </row>
    <row r="85" spans="1:5" x14ac:dyDescent="0.3">
      <c r="A85" s="2" t="s">
        <v>76</v>
      </c>
      <c r="B85" s="2" t="s">
        <v>77</v>
      </c>
      <c r="C85" t="s">
        <v>6</v>
      </c>
      <c r="D85">
        <v>5</v>
      </c>
      <c r="E85" s="3" t="s">
        <v>92</v>
      </c>
    </row>
    <row r="86" spans="1:5" x14ac:dyDescent="0.3">
      <c r="A86" s="2" t="s">
        <v>76</v>
      </c>
      <c r="B86" s="2" t="s">
        <v>77</v>
      </c>
      <c r="C86" s="2" t="s">
        <v>7</v>
      </c>
      <c r="D86" s="2">
        <v>0</v>
      </c>
      <c r="E86" s="2" t="s">
        <v>93</v>
      </c>
    </row>
    <row r="87" spans="1:5" x14ac:dyDescent="0.3">
      <c r="A87" s="2" t="s">
        <v>76</v>
      </c>
      <c r="B87" s="2" t="s">
        <v>77</v>
      </c>
      <c r="C87" s="2" t="s">
        <v>7</v>
      </c>
      <c r="D87" s="2">
        <v>1</v>
      </c>
      <c r="E87" s="2" t="s">
        <v>94</v>
      </c>
    </row>
    <row r="88" spans="1:5" x14ac:dyDescent="0.3">
      <c r="A88" s="2" t="s">
        <v>76</v>
      </c>
      <c r="B88" s="2" t="s">
        <v>77</v>
      </c>
      <c r="C88" s="2" t="s">
        <v>7</v>
      </c>
      <c r="D88" s="2">
        <v>2</v>
      </c>
      <c r="E88" s="5" t="s">
        <v>95</v>
      </c>
    </row>
    <row r="89" spans="1:5" x14ac:dyDescent="0.3">
      <c r="A89" s="2" t="s">
        <v>76</v>
      </c>
      <c r="B89" s="2" t="s">
        <v>77</v>
      </c>
      <c r="C89" s="2" t="s">
        <v>7</v>
      </c>
      <c r="D89" s="2">
        <v>3</v>
      </c>
      <c r="E89" s="5" t="s">
        <v>96</v>
      </c>
    </row>
    <row r="90" spans="1:5" x14ac:dyDescent="0.3">
      <c r="A90" s="2" t="s">
        <v>76</v>
      </c>
      <c r="B90" s="2" t="s">
        <v>77</v>
      </c>
      <c r="C90" s="2" t="s">
        <v>7</v>
      </c>
      <c r="D90" s="2">
        <v>4</v>
      </c>
      <c r="E90" s="5" t="s">
        <v>97</v>
      </c>
    </row>
    <row r="91" spans="1:5" x14ac:dyDescent="0.3">
      <c r="A91" s="2" t="s">
        <v>76</v>
      </c>
      <c r="B91" s="2" t="s">
        <v>77</v>
      </c>
      <c r="C91" s="2" t="s">
        <v>7</v>
      </c>
      <c r="D91" s="2">
        <v>5</v>
      </c>
      <c r="E91" s="2" t="s">
        <v>98</v>
      </c>
    </row>
    <row r="92" spans="1:5" x14ac:dyDescent="0.3">
      <c r="A92" s="2" t="s">
        <v>76</v>
      </c>
      <c r="B92" s="2" t="s">
        <v>77</v>
      </c>
      <c r="C92" t="s">
        <v>8</v>
      </c>
      <c r="D92">
        <v>0</v>
      </c>
      <c r="E92" t="s">
        <v>99</v>
      </c>
    </row>
    <row r="93" spans="1:5" x14ac:dyDescent="0.3">
      <c r="A93" s="2" t="s">
        <v>76</v>
      </c>
      <c r="B93" s="2" t="s">
        <v>77</v>
      </c>
      <c r="C93" t="s">
        <v>8</v>
      </c>
      <c r="D93">
        <v>1</v>
      </c>
      <c r="E93" t="s">
        <v>100</v>
      </c>
    </row>
    <row r="94" spans="1:5" x14ac:dyDescent="0.3">
      <c r="A94" s="2" t="s">
        <v>76</v>
      </c>
      <c r="B94" s="2" t="s">
        <v>77</v>
      </c>
      <c r="C94" t="s">
        <v>8</v>
      </c>
      <c r="D94">
        <v>2</v>
      </c>
      <c r="E94" t="s">
        <v>101</v>
      </c>
    </row>
    <row r="95" spans="1:5" x14ac:dyDescent="0.3">
      <c r="A95" s="2" t="s">
        <v>76</v>
      </c>
      <c r="B95" s="2" t="s">
        <v>77</v>
      </c>
      <c r="C95" t="s">
        <v>8</v>
      </c>
      <c r="D95">
        <v>3</v>
      </c>
      <c r="E95" t="s">
        <v>102</v>
      </c>
    </row>
    <row r="96" spans="1:5" x14ac:dyDescent="0.3">
      <c r="A96" s="2" t="s">
        <v>76</v>
      </c>
      <c r="B96" s="2" t="s">
        <v>77</v>
      </c>
      <c r="C96" t="s">
        <v>8</v>
      </c>
      <c r="D96">
        <v>4</v>
      </c>
      <c r="E96" t="s">
        <v>103</v>
      </c>
    </row>
    <row r="97" spans="1:5" x14ac:dyDescent="0.3">
      <c r="A97" s="2" t="s">
        <v>76</v>
      </c>
      <c r="B97" s="2" t="s">
        <v>77</v>
      </c>
      <c r="C97" t="s">
        <v>8</v>
      </c>
      <c r="D97">
        <v>5</v>
      </c>
      <c r="E97" t="s">
        <v>104</v>
      </c>
    </row>
    <row r="98" spans="1:5" x14ac:dyDescent="0.3">
      <c r="A98" s="2" t="s">
        <v>76</v>
      </c>
      <c r="B98" t="s">
        <v>105</v>
      </c>
      <c r="C98" s="2" t="s">
        <v>5</v>
      </c>
      <c r="D98" s="2">
        <v>0</v>
      </c>
      <c r="E98" s="2" t="s">
        <v>106</v>
      </c>
    </row>
    <row r="99" spans="1:5" x14ac:dyDescent="0.3">
      <c r="A99" s="2" t="s">
        <v>76</v>
      </c>
      <c r="B99" t="s">
        <v>105</v>
      </c>
      <c r="C99" s="2" t="s">
        <v>5</v>
      </c>
      <c r="D99" s="2">
        <v>1</v>
      </c>
      <c r="E99" s="2" t="s">
        <v>107</v>
      </c>
    </row>
    <row r="100" spans="1:5" x14ac:dyDescent="0.3">
      <c r="A100" s="2" t="s">
        <v>76</v>
      </c>
      <c r="B100" t="s">
        <v>105</v>
      </c>
      <c r="C100" s="2" t="s">
        <v>5</v>
      </c>
      <c r="D100" s="2">
        <v>2</v>
      </c>
      <c r="E100" s="2" t="s">
        <v>108</v>
      </c>
    </row>
    <row r="101" spans="1:5" x14ac:dyDescent="0.3">
      <c r="A101" s="2" t="s">
        <v>76</v>
      </c>
      <c r="B101" t="s">
        <v>105</v>
      </c>
      <c r="C101" s="2" t="s">
        <v>5</v>
      </c>
      <c r="D101" s="2">
        <v>3</v>
      </c>
      <c r="E101" s="2" t="s">
        <v>109</v>
      </c>
    </row>
    <row r="102" spans="1:5" x14ac:dyDescent="0.3">
      <c r="A102" s="2" t="s">
        <v>76</v>
      </c>
      <c r="B102" t="s">
        <v>105</v>
      </c>
      <c r="C102" s="2" t="s">
        <v>5</v>
      </c>
      <c r="D102" s="2">
        <v>4</v>
      </c>
      <c r="E102" s="2" t="s">
        <v>110</v>
      </c>
    </row>
    <row r="103" spans="1:5" x14ac:dyDescent="0.3">
      <c r="A103" s="2" t="s">
        <v>76</v>
      </c>
      <c r="B103" t="s">
        <v>105</v>
      </c>
      <c r="C103" s="2" t="s">
        <v>5</v>
      </c>
      <c r="D103" s="2">
        <v>5</v>
      </c>
      <c r="E103" s="2" t="s">
        <v>111</v>
      </c>
    </row>
    <row r="104" spans="1:5" x14ac:dyDescent="0.3">
      <c r="A104" s="2" t="s">
        <v>76</v>
      </c>
      <c r="B104" t="s">
        <v>105</v>
      </c>
      <c r="C104" t="s">
        <v>6</v>
      </c>
      <c r="D104">
        <v>0</v>
      </c>
      <c r="E104" s="4" t="s">
        <v>112</v>
      </c>
    </row>
    <row r="105" spans="1:5" x14ac:dyDescent="0.3">
      <c r="A105" s="2" t="s">
        <v>76</v>
      </c>
      <c r="B105" t="s">
        <v>105</v>
      </c>
      <c r="C105" t="s">
        <v>6</v>
      </c>
      <c r="D105">
        <v>1</v>
      </c>
      <c r="E105" t="s">
        <v>113</v>
      </c>
    </row>
    <row r="106" spans="1:5" x14ac:dyDescent="0.3">
      <c r="A106" s="2" t="s">
        <v>76</v>
      </c>
      <c r="B106" t="s">
        <v>105</v>
      </c>
      <c r="C106" t="s">
        <v>6</v>
      </c>
      <c r="D106">
        <v>2</v>
      </c>
      <c r="E106" t="s">
        <v>114</v>
      </c>
    </row>
    <row r="107" spans="1:5" x14ac:dyDescent="0.3">
      <c r="A107" s="2" t="s">
        <v>76</v>
      </c>
      <c r="B107" t="s">
        <v>105</v>
      </c>
      <c r="C107" t="s">
        <v>6</v>
      </c>
      <c r="D107">
        <v>3</v>
      </c>
      <c r="E107" t="s">
        <v>115</v>
      </c>
    </row>
    <row r="108" spans="1:5" x14ac:dyDescent="0.3">
      <c r="A108" s="2" t="s">
        <v>76</v>
      </c>
      <c r="B108" t="s">
        <v>105</v>
      </c>
      <c r="C108" t="s">
        <v>6</v>
      </c>
      <c r="D108">
        <v>4</v>
      </c>
      <c r="E108" s="3" t="s">
        <v>116</v>
      </c>
    </row>
    <row r="109" spans="1:5" x14ac:dyDescent="0.3">
      <c r="A109" s="2" t="s">
        <v>76</v>
      </c>
      <c r="B109" t="s">
        <v>105</v>
      </c>
      <c r="C109" t="s">
        <v>6</v>
      </c>
      <c r="D109">
        <v>5</v>
      </c>
      <c r="E109" s="3" t="s">
        <v>117</v>
      </c>
    </row>
    <row r="110" spans="1:5" x14ac:dyDescent="0.3">
      <c r="A110" s="2" t="s">
        <v>76</v>
      </c>
      <c r="B110" t="s">
        <v>105</v>
      </c>
      <c r="C110" s="2" t="s">
        <v>7</v>
      </c>
      <c r="D110" s="2">
        <v>0</v>
      </c>
      <c r="E110" s="2" t="s">
        <v>118</v>
      </c>
    </row>
    <row r="111" spans="1:5" x14ac:dyDescent="0.3">
      <c r="A111" s="2" t="s">
        <v>76</v>
      </c>
      <c r="B111" t="s">
        <v>105</v>
      </c>
      <c r="C111" s="2" t="s">
        <v>7</v>
      </c>
      <c r="D111" s="2">
        <v>1</v>
      </c>
      <c r="E111" s="2" t="s">
        <v>119</v>
      </c>
    </row>
    <row r="112" spans="1:5" x14ac:dyDescent="0.3">
      <c r="A112" s="2" t="s">
        <v>76</v>
      </c>
      <c r="B112" t="s">
        <v>105</v>
      </c>
      <c r="C112" s="2" t="s">
        <v>7</v>
      </c>
      <c r="D112" s="2">
        <v>2</v>
      </c>
      <c r="E112" s="5" t="s">
        <v>120</v>
      </c>
    </row>
    <row r="113" spans="1:5" x14ac:dyDescent="0.3">
      <c r="A113" s="2" t="s">
        <v>76</v>
      </c>
      <c r="B113" t="s">
        <v>105</v>
      </c>
      <c r="C113" s="2" t="s">
        <v>7</v>
      </c>
      <c r="D113" s="2">
        <v>3</v>
      </c>
      <c r="E113" s="5" t="s">
        <v>121</v>
      </c>
    </row>
    <row r="114" spans="1:5" x14ac:dyDescent="0.3">
      <c r="A114" s="2" t="s">
        <v>76</v>
      </c>
      <c r="B114" t="s">
        <v>105</v>
      </c>
      <c r="C114" s="2" t="s">
        <v>7</v>
      </c>
      <c r="D114" s="2">
        <v>4</v>
      </c>
      <c r="E114" s="5" t="s">
        <v>122</v>
      </c>
    </row>
    <row r="115" spans="1:5" x14ac:dyDescent="0.3">
      <c r="A115" s="2" t="s">
        <v>76</v>
      </c>
      <c r="B115" t="s">
        <v>105</v>
      </c>
      <c r="C115" s="2" t="s">
        <v>7</v>
      </c>
      <c r="D115" s="2">
        <v>5</v>
      </c>
      <c r="E115" s="2" t="s">
        <v>123</v>
      </c>
    </row>
    <row r="116" spans="1:5" x14ac:dyDescent="0.3">
      <c r="A116" s="2" t="s">
        <v>76</v>
      </c>
      <c r="B116" t="s">
        <v>105</v>
      </c>
      <c r="C116" t="s">
        <v>8</v>
      </c>
      <c r="D116">
        <v>0</v>
      </c>
      <c r="E116" t="s">
        <v>124</v>
      </c>
    </row>
    <row r="117" spans="1:5" x14ac:dyDescent="0.3">
      <c r="A117" s="2" t="s">
        <v>76</v>
      </c>
      <c r="B117" t="s">
        <v>105</v>
      </c>
      <c r="C117" t="s">
        <v>8</v>
      </c>
      <c r="D117">
        <v>1</v>
      </c>
      <c r="E117" t="s">
        <v>125</v>
      </c>
    </row>
    <row r="118" spans="1:5" x14ac:dyDescent="0.3">
      <c r="A118" s="2" t="s">
        <v>76</v>
      </c>
      <c r="B118" t="s">
        <v>105</v>
      </c>
      <c r="C118" t="s">
        <v>8</v>
      </c>
      <c r="D118">
        <v>2</v>
      </c>
      <c r="E118" t="s">
        <v>126</v>
      </c>
    </row>
    <row r="119" spans="1:5" x14ac:dyDescent="0.3">
      <c r="A119" s="2" t="s">
        <v>76</v>
      </c>
      <c r="B119" t="s">
        <v>105</v>
      </c>
      <c r="C119" t="s">
        <v>8</v>
      </c>
      <c r="D119">
        <v>3</v>
      </c>
      <c r="E119" t="s">
        <v>127</v>
      </c>
    </row>
    <row r="120" spans="1:5" x14ac:dyDescent="0.3">
      <c r="A120" s="2" t="s">
        <v>76</v>
      </c>
      <c r="B120" t="s">
        <v>105</v>
      </c>
      <c r="C120" t="s">
        <v>8</v>
      </c>
      <c r="D120">
        <v>4</v>
      </c>
      <c r="E120" t="s">
        <v>128</v>
      </c>
    </row>
    <row r="121" spans="1:5" x14ac:dyDescent="0.3">
      <c r="A121" s="2" t="s">
        <v>76</v>
      </c>
      <c r="B121" t="s">
        <v>105</v>
      </c>
      <c r="C121" t="s">
        <v>8</v>
      </c>
      <c r="D121">
        <v>5</v>
      </c>
      <c r="E121" t="s">
        <v>129</v>
      </c>
    </row>
    <row r="122" spans="1:5" x14ac:dyDescent="0.3">
      <c r="A122" s="2" t="s">
        <v>76</v>
      </c>
      <c r="B122" s="2" t="s">
        <v>130</v>
      </c>
      <c r="C122" s="2" t="s">
        <v>5</v>
      </c>
      <c r="D122" s="2">
        <v>0</v>
      </c>
      <c r="E122" s="2" t="s">
        <v>131</v>
      </c>
    </row>
    <row r="123" spans="1:5" x14ac:dyDescent="0.3">
      <c r="A123" s="2" t="s">
        <v>76</v>
      </c>
      <c r="B123" s="2" t="s">
        <v>130</v>
      </c>
      <c r="C123" s="2" t="s">
        <v>5</v>
      </c>
      <c r="D123" s="2">
        <v>1</v>
      </c>
      <c r="E123" s="2" t="s">
        <v>132</v>
      </c>
    </row>
    <row r="124" spans="1:5" x14ac:dyDescent="0.3">
      <c r="A124" s="2" t="s">
        <v>76</v>
      </c>
      <c r="B124" s="2" t="s">
        <v>130</v>
      </c>
      <c r="C124" s="2" t="s">
        <v>5</v>
      </c>
      <c r="D124" s="2">
        <v>2</v>
      </c>
      <c r="E124" s="2" t="s">
        <v>133</v>
      </c>
    </row>
    <row r="125" spans="1:5" x14ac:dyDescent="0.3">
      <c r="A125" s="2" t="s">
        <v>76</v>
      </c>
      <c r="B125" s="2" t="s">
        <v>130</v>
      </c>
      <c r="C125" s="2" t="s">
        <v>5</v>
      </c>
      <c r="D125" s="2">
        <v>3</v>
      </c>
      <c r="E125" s="2" t="s">
        <v>134</v>
      </c>
    </row>
    <row r="126" spans="1:5" x14ac:dyDescent="0.3">
      <c r="A126" s="2" t="s">
        <v>76</v>
      </c>
      <c r="B126" s="2" t="s">
        <v>130</v>
      </c>
      <c r="C126" s="2" t="s">
        <v>5</v>
      </c>
      <c r="D126" s="2">
        <v>4</v>
      </c>
      <c r="E126" s="2" t="s">
        <v>135</v>
      </c>
    </row>
    <row r="127" spans="1:5" x14ac:dyDescent="0.3">
      <c r="A127" s="2" t="s">
        <v>76</v>
      </c>
      <c r="B127" s="2" t="s">
        <v>130</v>
      </c>
      <c r="C127" s="2" t="s">
        <v>5</v>
      </c>
      <c r="D127" s="2">
        <v>5</v>
      </c>
      <c r="E127" s="2" t="s">
        <v>136</v>
      </c>
    </row>
    <row r="128" spans="1:5" x14ac:dyDescent="0.3">
      <c r="A128" s="2" t="s">
        <v>76</v>
      </c>
      <c r="B128" s="2" t="s">
        <v>130</v>
      </c>
      <c r="C128" t="s">
        <v>6</v>
      </c>
      <c r="D128">
        <v>0</v>
      </c>
      <c r="E128" s="4" t="s">
        <v>137</v>
      </c>
    </row>
    <row r="129" spans="1:5" x14ac:dyDescent="0.3">
      <c r="A129" s="2" t="s">
        <v>76</v>
      </c>
      <c r="B129" s="2" t="s">
        <v>130</v>
      </c>
      <c r="C129" t="s">
        <v>6</v>
      </c>
      <c r="D129">
        <v>1</v>
      </c>
      <c r="E129" t="s">
        <v>138</v>
      </c>
    </row>
    <row r="130" spans="1:5" x14ac:dyDescent="0.3">
      <c r="A130" s="2" t="s">
        <v>76</v>
      </c>
      <c r="B130" s="2" t="s">
        <v>130</v>
      </c>
      <c r="C130" t="s">
        <v>6</v>
      </c>
      <c r="D130">
        <v>2</v>
      </c>
      <c r="E130" t="s">
        <v>139</v>
      </c>
    </row>
    <row r="131" spans="1:5" x14ac:dyDescent="0.3">
      <c r="A131" s="2" t="s">
        <v>76</v>
      </c>
      <c r="B131" s="2" t="s">
        <v>130</v>
      </c>
      <c r="C131" t="s">
        <v>6</v>
      </c>
      <c r="D131">
        <v>3</v>
      </c>
      <c r="E131" t="s">
        <v>140</v>
      </c>
    </row>
    <row r="132" spans="1:5" x14ac:dyDescent="0.3">
      <c r="A132" s="2" t="s">
        <v>76</v>
      </c>
      <c r="B132" s="2" t="s">
        <v>130</v>
      </c>
      <c r="C132" t="s">
        <v>6</v>
      </c>
      <c r="D132">
        <v>4</v>
      </c>
      <c r="E132" s="3" t="s">
        <v>141</v>
      </c>
    </row>
    <row r="133" spans="1:5" x14ac:dyDescent="0.3">
      <c r="A133" s="2" t="s">
        <v>76</v>
      </c>
      <c r="B133" s="2" t="s">
        <v>130</v>
      </c>
      <c r="C133" t="s">
        <v>6</v>
      </c>
      <c r="D133">
        <v>5</v>
      </c>
      <c r="E133" s="3" t="s">
        <v>142</v>
      </c>
    </row>
    <row r="134" spans="1:5" x14ac:dyDescent="0.3">
      <c r="A134" s="2" t="s">
        <v>76</v>
      </c>
      <c r="B134" s="2" t="s">
        <v>130</v>
      </c>
      <c r="C134" s="2" t="s">
        <v>7</v>
      </c>
      <c r="D134" s="2">
        <v>0</v>
      </c>
      <c r="E134" s="2" t="s">
        <v>143</v>
      </c>
    </row>
    <row r="135" spans="1:5" x14ac:dyDescent="0.3">
      <c r="A135" s="2" t="s">
        <v>76</v>
      </c>
      <c r="B135" s="2" t="s">
        <v>130</v>
      </c>
      <c r="C135" s="2" t="s">
        <v>7</v>
      </c>
      <c r="D135" s="2">
        <v>1</v>
      </c>
      <c r="E135" s="2" t="s">
        <v>144</v>
      </c>
    </row>
    <row r="136" spans="1:5" x14ac:dyDescent="0.3">
      <c r="A136" s="2" t="s">
        <v>76</v>
      </c>
      <c r="B136" s="2" t="s">
        <v>130</v>
      </c>
      <c r="C136" s="2" t="s">
        <v>7</v>
      </c>
      <c r="D136" s="2">
        <v>2</v>
      </c>
      <c r="E136" s="5" t="s">
        <v>145</v>
      </c>
    </row>
    <row r="137" spans="1:5" x14ac:dyDescent="0.3">
      <c r="A137" s="2" t="s">
        <v>76</v>
      </c>
      <c r="B137" s="2" t="s">
        <v>130</v>
      </c>
      <c r="C137" s="2" t="s">
        <v>7</v>
      </c>
      <c r="D137" s="2">
        <v>3</v>
      </c>
      <c r="E137" s="5" t="s">
        <v>146</v>
      </c>
    </row>
    <row r="138" spans="1:5" x14ac:dyDescent="0.3">
      <c r="A138" s="2" t="s">
        <v>76</v>
      </c>
      <c r="B138" s="2" t="s">
        <v>130</v>
      </c>
      <c r="C138" s="2" t="s">
        <v>7</v>
      </c>
      <c r="D138" s="2">
        <v>4</v>
      </c>
      <c r="E138" s="5" t="s">
        <v>147</v>
      </c>
    </row>
    <row r="139" spans="1:5" x14ac:dyDescent="0.3">
      <c r="A139" s="2" t="s">
        <v>76</v>
      </c>
      <c r="B139" s="2" t="s">
        <v>130</v>
      </c>
      <c r="C139" s="2" t="s">
        <v>7</v>
      </c>
      <c r="D139" s="2">
        <v>5</v>
      </c>
      <c r="E139" s="2" t="s">
        <v>148</v>
      </c>
    </row>
    <row r="140" spans="1:5" x14ac:dyDescent="0.3">
      <c r="A140" s="2" t="s">
        <v>76</v>
      </c>
      <c r="B140" s="2" t="s">
        <v>130</v>
      </c>
      <c r="C140" t="s">
        <v>8</v>
      </c>
      <c r="D140">
        <v>0</v>
      </c>
      <c r="E140" t="s">
        <v>149</v>
      </c>
    </row>
    <row r="141" spans="1:5" x14ac:dyDescent="0.3">
      <c r="A141" s="2" t="s">
        <v>76</v>
      </c>
      <c r="B141" s="2" t="s">
        <v>130</v>
      </c>
      <c r="C141" t="s">
        <v>8</v>
      </c>
      <c r="D141">
        <v>1</v>
      </c>
      <c r="E141" t="s">
        <v>150</v>
      </c>
    </row>
    <row r="142" spans="1:5" x14ac:dyDescent="0.3">
      <c r="A142" s="2" t="s">
        <v>76</v>
      </c>
      <c r="B142" s="2" t="s">
        <v>130</v>
      </c>
      <c r="C142" t="s">
        <v>8</v>
      </c>
      <c r="D142">
        <v>2</v>
      </c>
      <c r="E142" t="s">
        <v>151</v>
      </c>
    </row>
    <row r="143" spans="1:5" x14ac:dyDescent="0.3">
      <c r="A143" s="2" t="s">
        <v>76</v>
      </c>
      <c r="B143" s="2" t="s">
        <v>130</v>
      </c>
      <c r="C143" t="s">
        <v>8</v>
      </c>
      <c r="D143">
        <v>3</v>
      </c>
      <c r="E143" t="s">
        <v>152</v>
      </c>
    </row>
    <row r="144" spans="1:5" x14ac:dyDescent="0.3">
      <c r="A144" s="2" t="s">
        <v>76</v>
      </c>
      <c r="B144" s="2" t="s">
        <v>130</v>
      </c>
      <c r="C144" t="s">
        <v>8</v>
      </c>
      <c r="D144">
        <v>4</v>
      </c>
      <c r="E144" t="s">
        <v>153</v>
      </c>
    </row>
    <row r="145" spans="1:5" x14ac:dyDescent="0.3">
      <c r="A145" s="2" t="s">
        <v>76</v>
      </c>
      <c r="B145" s="2" t="s">
        <v>130</v>
      </c>
      <c r="C145" t="s">
        <v>8</v>
      </c>
      <c r="D145">
        <v>5</v>
      </c>
      <c r="E145" t="s">
        <v>154</v>
      </c>
    </row>
    <row r="146" spans="1:5" x14ac:dyDescent="0.3">
      <c r="A146" t="s">
        <v>155</v>
      </c>
      <c r="B146" t="s">
        <v>156</v>
      </c>
      <c r="C146" s="2" t="s">
        <v>5</v>
      </c>
      <c r="D146" s="2">
        <v>0</v>
      </c>
      <c r="E146" s="2" t="s">
        <v>158</v>
      </c>
    </row>
    <row r="147" spans="1:5" x14ac:dyDescent="0.3">
      <c r="A147" t="s">
        <v>155</v>
      </c>
      <c r="B147" t="s">
        <v>156</v>
      </c>
      <c r="C147" s="2" t="s">
        <v>5</v>
      </c>
      <c r="D147" s="2">
        <v>1</v>
      </c>
      <c r="E147" s="2" t="s">
        <v>159</v>
      </c>
    </row>
    <row r="148" spans="1:5" x14ac:dyDescent="0.3">
      <c r="A148" t="s">
        <v>155</v>
      </c>
      <c r="B148" t="s">
        <v>156</v>
      </c>
      <c r="C148" s="2" t="s">
        <v>5</v>
      </c>
      <c r="D148" s="2">
        <v>2</v>
      </c>
      <c r="E148" s="2" t="s">
        <v>160</v>
      </c>
    </row>
    <row r="149" spans="1:5" x14ac:dyDescent="0.3">
      <c r="A149" t="s">
        <v>155</v>
      </c>
      <c r="B149" t="s">
        <v>156</v>
      </c>
      <c r="C149" s="2" t="s">
        <v>5</v>
      </c>
      <c r="D149" s="2">
        <v>3</v>
      </c>
      <c r="E149" s="2" t="s">
        <v>157</v>
      </c>
    </row>
    <row r="150" spans="1:5" x14ac:dyDescent="0.3">
      <c r="A150" t="s">
        <v>155</v>
      </c>
      <c r="B150" t="s">
        <v>156</v>
      </c>
      <c r="C150" s="2" t="s">
        <v>5</v>
      </c>
      <c r="D150" s="2">
        <v>4</v>
      </c>
      <c r="E150" s="2" t="s">
        <v>161</v>
      </c>
    </row>
    <row r="151" spans="1:5" x14ac:dyDescent="0.3">
      <c r="A151" t="s">
        <v>155</v>
      </c>
      <c r="B151" t="s">
        <v>156</v>
      </c>
      <c r="C151" s="2" t="s">
        <v>5</v>
      </c>
      <c r="D151" s="2">
        <v>5</v>
      </c>
      <c r="E151" s="2" t="s">
        <v>162</v>
      </c>
    </row>
    <row r="152" spans="1:5" x14ac:dyDescent="0.3">
      <c r="A152" t="s">
        <v>155</v>
      </c>
      <c r="B152" t="s">
        <v>156</v>
      </c>
      <c r="C152" t="s">
        <v>6</v>
      </c>
      <c r="D152">
        <v>0</v>
      </c>
      <c r="E152" s="4" t="s">
        <v>163</v>
      </c>
    </row>
    <row r="153" spans="1:5" x14ac:dyDescent="0.3">
      <c r="A153" t="s">
        <v>155</v>
      </c>
      <c r="B153" t="s">
        <v>156</v>
      </c>
      <c r="C153" t="s">
        <v>6</v>
      </c>
      <c r="D153">
        <v>1</v>
      </c>
      <c r="E153" t="s">
        <v>164</v>
      </c>
    </row>
    <row r="154" spans="1:5" x14ac:dyDescent="0.3">
      <c r="A154" t="s">
        <v>155</v>
      </c>
      <c r="B154" t="s">
        <v>156</v>
      </c>
      <c r="C154" t="s">
        <v>6</v>
      </c>
      <c r="D154">
        <v>2</v>
      </c>
      <c r="E154" t="s">
        <v>165</v>
      </c>
    </row>
    <row r="155" spans="1:5" x14ac:dyDescent="0.3">
      <c r="A155" t="s">
        <v>155</v>
      </c>
      <c r="B155" t="s">
        <v>156</v>
      </c>
      <c r="C155" t="s">
        <v>6</v>
      </c>
      <c r="D155">
        <v>3</v>
      </c>
      <c r="E155" t="s">
        <v>166</v>
      </c>
    </row>
    <row r="156" spans="1:5" x14ac:dyDescent="0.3">
      <c r="A156" t="s">
        <v>155</v>
      </c>
      <c r="B156" t="s">
        <v>156</v>
      </c>
      <c r="C156" t="s">
        <v>6</v>
      </c>
      <c r="D156">
        <v>4</v>
      </c>
      <c r="E156" s="3" t="s">
        <v>167</v>
      </c>
    </row>
    <row r="157" spans="1:5" x14ac:dyDescent="0.3">
      <c r="A157" t="s">
        <v>155</v>
      </c>
      <c r="B157" t="s">
        <v>156</v>
      </c>
      <c r="C157" t="s">
        <v>6</v>
      </c>
      <c r="D157">
        <v>5</v>
      </c>
      <c r="E157" s="3" t="s">
        <v>168</v>
      </c>
    </row>
    <row r="158" spans="1:5" x14ac:dyDescent="0.3">
      <c r="A158" t="s">
        <v>155</v>
      </c>
      <c r="B158" t="s">
        <v>156</v>
      </c>
      <c r="C158" s="2" t="s">
        <v>7</v>
      </c>
      <c r="D158" s="2">
        <v>0</v>
      </c>
      <c r="E158" s="2" t="s">
        <v>169</v>
      </c>
    </row>
    <row r="159" spans="1:5" x14ac:dyDescent="0.3">
      <c r="A159" t="s">
        <v>155</v>
      </c>
      <c r="B159" t="s">
        <v>156</v>
      </c>
      <c r="C159" s="2" t="s">
        <v>7</v>
      </c>
      <c r="D159" s="2">
        <v>1</v>
      </c>
      <c r="E159" s="2" t="s">
        <v>170</v>
      </c>
    </row>
    <row r="160" spans="1:5" x14ac:dyDescent="0.3">
      <c r="A160" t="s">
        <v>155</v>
      </c>
      <c r="B160" t="s">
        <v>156</v>
      </c>
      <c r="C160" s="2" t="s">
        <v>7</v>
      </c>
      <c r="D160" s="2">
        <v>2</v>
      </c>
      <c r="E160" s="5" t="s">
        <v>171</v>
      </c>
    </row>
    <row r="161" spans="1:5" x14ac:dyDescent="0.3">
      <c r="A161" t="s">
        <v>155</v>
      </c>
      <c r="B161" t="s">
        <v>156</v>
      </c>
      <c r="C161" s="2" t="s">
        <v>7</v>
      </c>
      <c r="D161" s="2">
        <v>3</v>
      </c>
      <c r="E161" s="5" t="s">
        <v>172</v>
      </c>
    </row>
    <row r="162" spans="1:5" x14ac:dyDescent="0.3">
      <c r="A162" t="s">
        <v>155</v>
      </c>
      <c r="B162" t="s">
        <v>156</v>
      </c>
      <c r="C162" s="2" t="s">
        <v>7</v>
      </c>
      <c r="D162" s="2">
        <v>4</v>
      </c>
      <c r="E162" s="5" t="s">
        <v>173</v>
      </c>
    </row>
    <row r="163" spans="1:5" x14ac:dyDescent="0.3">
      <c r="A163" t="s">
        <v>155</v>
      </c>
      <c r="B163" t="s">
        <v>156</v>
      </c>
      <c r="C163" s="2" t="s">
        <v>7</v>
      </c>
      <c r="D163" s="2">
        <v>5</v>
      </c>
      <c r="E163" s="2" t="s">
        <v>174</v>
      </c>
    </row>
    <row r="164" spans="1:5" x14ac:dyDescent="0.3">
      <c r="A164" t="s">
        <v>155</v>
      </c>
      <c r="B164" t="s">
        <v>156</v>
      </c>
      <c r="C164" t="s">
        <v>8</v>
      </c>
      <c r="D164">
        <v>0</v>
      </c>
      <c r="E164" t="s">
        <v>175</v>
      </c>
    </row>
    <row r="165" spans="1:5" x14ac:dyDescent="0.3">
      <c r="A165" t="s">
        <v>155</v>
      </c>
      <c r="B165" t="s">
        <v>156</v>
      </c>
      <c r="C165" t="s">
        <v>8</v>
      </c>
      <c r="D165">
        <v>1</v>
      </c>
      <c r="E165" t="s">
        <v>176</v>
      </c>
    </row>
    <row r="166" spans="1:5" x14ac:dyDescent="0.3">
      <c r="A166" t="s">
        <v>155</v>
      </c>
      <c r="B166" t="s">
        <v>156</v>
      </c>
      <c r="C166" t="s">
        <v>8</v>
      </c>
      <c r="D166">
        <v>2</v>
      </c>
      <c r="E166" t="s">
        <v>177</v>
      </c>
    </row>
    <row r="167" spans="1:5" x14ac:dyDescent="0.3">
      <c r="A167" t="s">
        <v>155</v>
      </c>
      <c r="B167" t="s">
        <v>156</v>
      </c>
      <c r="C167" t="s">
        <v>8</v>
      </c>
      <c r="D167">
        <v>3</v>
      </c>
      <c r="E167" t="s">
        <v>178</v>
      </c>
    </row>
    <row r="168" spans="1:5" x14ac:dyDescent="0.3">
      <c r="A168" t="s">
        <v>155</v>
      </c>
      <c r="B168" t="s">
        <v>156</v>
      </c>
      <c r="C168" t="s">
        <v>8</v>
      </c>
      <c r="D168">
        <v>4</v>
      </c>
      <c r="E168" t="s">
        <v>179</v>
      </c>
    </row>
    <row r="169" spans="1:5" x14ac:dyDescent="0.3">
      <c r="A169" t="s">
        <v>155</v>
      </c>
      <c r="B169" t="s">
        <v>156</v>
      </c>
      <c r="C169" t="s">
        <v>8</v>
      </c>
      <c r="D169">
        <v>5</v>
      </c>
      <c r="E169" t="s">
        <v>180</v>
      </c>
    </row>
    <row r="170" spans="1:5" x14ac:dyDescent="0.3">
      <c r="A170" t="s">
        <v>155</v>
      </c>
      <c r="B170" s="2" t="s">
        <v>181</v>
      </c>
      <c r="C170" s="2" t="s">
        <v>5</v>
      </c>
      <c r="D170" s="2">
        <v>0</v>
      </c>
      <c r="E170" s="2" t="s">
        <v>182</v>
      </c>
    </row>
    <row r="171" spans="1:5" x14ac:dyDescent="0.3">
      <c r="A171" t="s">
        <v>155</v>
      </c>
      <c r="B171" s="2" t="s">
        <v>181</v>
      </c>
      <c r="C171" s="2" t="s">
        <v>5</v>
      </c>
      <c r="D171" s="2">
        <v>1</v>
      </c>
      <c r="E171" s="2" t="s">
        <v>183</v>
      </c>
    </row>
    <row r="172" spans="1:5" x14ac:dyDescent="0.3">
      <c r="A172" t="s">
        <v>155</v>
      </c>
      <c r="B172" s="2" t="s">
        <v>181</v>
      </c>
      <c r="C172" s="2" t="s">
        <v>5</v>
      </c>
      <c r="D172" s="2">
        <v>2</v>
      </c>
      <c r="E172" s="2" t="s">
        <v>184</v>
      </c>
    </row>
    <row r="173" spans="1:5" x14ac:dyDescent="0.3">
      <c r="A173" t="s">
        <v>155</v>
      </c>
      <c r="B173" s="2" t="s">
        <v>181</v>
      </c>
      <c r="C173" s="2" t="s">
        <v>5</v>
      </c>
      <c r="D173" s="2">
        <v>3</v>
      </c>
      <c r="E173" s="2" t="s">
        <v>185</v>
      </c>
    </row>
    <row r="174" spans="1:5" x14ac:dyDescent="0.3">
      <c r="A174" t="s">
        <v>155</v>
      </c>
      <c r="B174" s="2" t="s">
        <v>181</v>
      </c>
      <c r="C174" s="2" t="s">
        <v>5</v>
      </c>
      <c r="D174" s="2">
        <v>4</v>
      </c>
      <c r="E174" s="2" t="s">
        <v>186</v>
      </c>
    </row>
    <row r="175" spans="1:5" x14ac:dyDescent="0.3">
      <c r="A175" t="s">
        <v>155</v>
      </c>
      <c r="B175" s="2" t="s">
        <v>181</v>
      </c>
      <c r="C175" s="2" t="s">
        <v>5</v>
      </c>
      <c r="D175" s="2">
        <v>5</v>
      </c>
      <c r="E175" s="2" t="s">
        <v>187</v>
      </c>
    </row>
    <row r="176" spans="1:5" x14ac:dyDescent="0.3">
      <c r="A176" t="s">
        <v>155</v>
      </c>
      <c r="B176" s="2" t="s">
        <v>181</v>
      </c>
      <c r="C176" t="s">
        <v>6</v>
      </c>
      <c r="D176">
        <v>0</v>
      </c>
      <c r="E176" s="4" t="s">
        <v>188</v>
      </c>
    </row>
    <row r="177" spans="1:5" x14ac:dyDescent="0.3">
      <c r="A177" t="s">
        <v>155</v>
      </c>
      <c r="B177" s="2" t="s">
        <v>181</v>
      </c>
      <c r="C177" t="s">
        <v>6</v>
      </c>
      <c r="D177">
        <v>1</v>
      </c>
      <c r="E177" t="s">
        <v>245</v>
      </c>
    </row>
    <row r="178" spans="1:5" x14ac:dyDescent="0.3">
      <c r="A178" t="s">
        <v>155</v>
      </c>
      <c r="B178" s="2" t="s">
        <v>181</v>
      </c>
      <c r="C178" t="s">
        <v>6</v>
      </c>
      <c r="D178">
        <v>2</v>
      </c>
      <c r="E178" t="s">
        <v>189</v>
      </c>
    </row>
    <row r="179" spans="1:5" x14ac:dyDescent="0.3">
      <c r="A179" t="s">
        <v>155</v>
      </c>
      <c r="B179" s="2" t="s">
        <v>181</v>
      </c>
      <c r="C179" t="s">
        <v>6</v>
      </c>
      <c r="D179">
        <v>3</v>
      </c>
      <c r="E179" t="s">
        <v>190</v>
      </c>
    </row>
    <row r="180" spans="1:5" x14ac:dyDescent="0.3">
      <c r="A180" t="s">
        <v>155</v>
      </c>
      <c r="B180" s="2" t="s">
        <v>181</v>
      </c>
      <c r="C180" t="s">
        <v>6</v>
      </c>
      <c r="D180">
        <v>4</v>
      </c>
      <c r="E180" s="3" t="s">
        <v>191</v>
      </c>
    </row>
    <row r="181" spans="1:5" x14ac:dyDescent="0.3">
      <c r="A181" t="s">
        <v>155</v>
      </c>
      <c r="B181" s="2" t="s">
        <v>181</v>
      </c>
      <c r="C181" t="s">
        <v>6</v>
      </c>
      <c r="D181">
        <v>5</v>
      </c>
      <c r="E181" s="3" t="s">
        <v>192</v>
      </c>
    </row>
    <row r="182" spans="1:5" x14ac:dyDescent="0.3">
      <c r="A182" t="s">
        <v>155</v>
      </c>
      <c r="B182" s="2" t="s">
        <v>181</v>
      </c>
      <c r="C182" s="2" t="s">
        <v>7</v>
      </c>
      <c r="D182" s="2">
        <v>0</v>
      </c>
      <c r="E182" s="2" t="s">
        <v>193</v>
      </c>
    </row>
    <row r="183" spans="1:5" x14ac:dyDescent="0.3">
      <c r="A183" t="s">
        <v>155</v>
      </c>
      <c r="B183" s="2" t="s">
        <v>181</v>
      </c>
      <c r="C183" s="2" t="s">
        <v>7</v>
      </c>
      <c r="D183" s="2">
        <v>1</v>
      </c>
      <c r="E183" s="2" t="s">
        <v>194</v>
      </c>
    </row>
    <row r="184" spans="1:5" x14ac:dyDescent="0.3">
      <c r="A184" t="s">
        <v>155</v>
      </c>
      <c r="B184" s="2" t="s">
        <v>181</v>
      </c>
      <c r="C184" s="2" t="s">
        <v>7</v>
      </c>
      <c r="D184" s="2">
        <v>2</v>
      </c>
      <c r="E184" s="5" t="s">
        <v>195</v>
      </c>
    </row>
    <row r="185" spans="1:5" x14ac:dyDescent="0.3">
      <c r="A185" t="s">
        <v>155</v>
      </c>
      <c r="B185" s="2" t="s">
        <v>181</v>
      </c>
      <c r="C185" s="2" t="s">
        <v>7</v>
      </c>
      <c r="D185" s="2">
        <v>3</v>
      </c>
      <c r="E185" s="5" t="s">
        <v>196</v>
      </c>
    </row>
    <row r="186" spans="1:5" x14ac:dyDescent="0.3">
      <c r="A186" t="s">
        <v>155</v>
      </c>
      <c r="B186" s="2" t="s">
        <v>181</v>
      </c>
      <c r="C186" s="2" t="s">
        <v>7</v>
      </c>
      <c r="D186" s="2">
        <v>4</v>
      </c>
      <c r="E186" s="5" t="s">
        <v>197</v>
      </c>
    </row>
    <row r="187" spans="1:5" x14ac:dyDescent="0.3">
      <c r="A187" t="s">
        <v>155</v>
      </c>
      <c r="B187" s="2" t="s">
        <v>181</v>
      </c>
      <c r="C187" s="2" t="s">
        <v>7</v>
      </c>
      <c r="D187" s="2">
        <v>5</v>
      </c>
      <c r="E187" s="2" t="s">
        <v>198</v>
      </c>
    </row>
    <row r="188" spans="1:5" x14ac:dyDescent="0.3">
      <c r="A188" t="s">
        <v>155</v>
      </c>
      <c r="B188" s="2" t="s">
        <v>181</v>
      </c>
      <c r="C188" t="s">
        <v>8</v>
      </c>
      <c r="D188">
        <v>0</v>
      </c>
      <c r="E188" t="s">
        <v>199</v>
      </c>
    </row>
    <row r="189" spans="1:5" x14ac:dyDescent="0.3">
      <c r="A189" t="s">
        <v>155</v>
      </c>
      <c r="B189" s="2" t="s">
        <v>181</v>
      </c>
      <c r="C189" t="s">
        <v>8</v>
      </c>
      <c r="D189">
        <v>1</v>
      </c>
      <c r="E189" t="s">
        <v>200</v>
      </c>
    </row>
    <row r="190" spans="1:5" x14ac:dyDescent="0.3">
      <c r="A190" t="s">
        <v>155</v>
      </c>
      <c r="B190" s="2" t="s">
        <v>181</v>
      </c>
      <c r="C190" t="s">
        <v>8</v>
      </c>
      <c r="D190">
        <v>2</v>
      </c>
      <c r="E190" t="s">
        <v>201</v>
      </c>
    </row>
    <row r="191" spans="1:5" x14ac:dyDescent="0.3">
      <c r="A191" t="s">
        <v>155</v>
      </c>
      <c r="B191" s="2" t="s">
        <v>181</v>
      </c>
      <c r="C191" t="s">
        <v>8</v>
      </c>
      <c r="D191">
        <v>3</v>
      </c>
      <c r="E191" t="s">
        <v>202</v>
      </c>
    </row>
    <row r="192" spans="1:5" x14ac:dyDescent="0.3">
      <c r="A192" t="s">
        <v>155</v>
      </c>
      <c r="B192" s="2" t="s">
        <v>181</v>
      </c>
      <c r="C192" t="s">
        <v>8</v>
      </c>
      <c r="D192">
        <v>4</v>
      </c>
      <c r="E192" t="s">
        <v>203</v>
      </c>
    </row>
    <row r="193" spans="1:5" x14ac:dyDescent="0.3">
      <c r="A193" t="s">
        <v>155</v>
      </c>
      <c r="B193" s="2" t="s">
        <v>181</v>
      </c>
      <c r="C193" t="s">
        <v>8</v>
      </c>
      <c r="D193">
        <v>5</v>
      </c>
      <c r="E193" t="s">
        <v>204</v>
      </c>
    </row>
    <row r="194" spans="1:5" x14ac:dyDescent="0.3">
      <c r="A194" t="s">
        <v>155</v>
      </c>
      <c r="B194" t="s">
        <v>205</v>
      </c>
      <c r="C194" s="2" t="s">
        <v>5</v>
      </c>
      <c r="D194" s="2">
        <v>0</v>
      </c>
      <c r="E194" s="2" t="s">
        <v>206</v>
      </c>
    </row>
    <row r="195" spans="1:5" x14ac:dyDescent="0.3">
      <c r="A195" t="s">
        <v>155</v>
      </c>
      <c r="B195" t="s">
        <v>205</v>
      </c>
      <c r="C195" s="2" t="s">
        <v>5</v>
      </c>
      <c r="D195" s="2">
        <v>1</v>
      </c>
      <c r="E195" s="2" t="s">
        <v>207</v>
      </c>
    </row>
    <row r="196" spans="1:5" x14ac:dyDescent="0.3">
      <c r="A196" t="s">
        <v>155</v>
      </c>
      <c r="B196" t="s">
        <v>205</v>
      </c>
      <c r="C196" s="2" t="s">
        <v>5</v>
      </c>
      <c r="D196" s="2">
        <v>2</v>
      </c>
      <c r="E196" s="2" t="s">
        <v>208</v>
      </c>
    </row>
    <row r="197" spans="1:5" x14ac:dyDescent="0.3">
      <c r="A197" t="s">
        <v>155</v>
      </c>
      <c r="B197" t="s">
        <v>205</v>
      </c>
      <c r="C197" s="2" t="s">
        <v>5</v>
      </c>
      <c r="D197" s="2">
        <v>3</v>
      </c>
      <c r="E197" s="2" t="s">
        <v>209</v>
      </c>
    </row>
    <row r="198" spans="1:5" x14ac:dyDescent="0.3">
      <c r="A198" t="s">
        <v>155</v>
      </c>
      <c r="B198" t="s">
        <v>205</v>
      </c>
      <c r="C198" s="2" t="s">
        <v>5</v>
      </c>
      <c r="D198" s="2">
        <v>4</v>
      </c>
      <c r="E198" s="2" t="s">
        <v>210</v>
      </c>
    </row>
    <row r="199" spans="1:5" x14ac:dyDescent="0.3">
      <c r="A199" t="s">
        <v>155</v>
      </c>
      <c r="B199" t="s">
        <v>205</v>
      </c>
      <c r="C199" s="2" t="s">
        <v>5</v>
      </c>
      <c r="D199" s="2">
        <v>5</v>
      </c>
      <c r="E199" s="2" t="s">
        <v>211</v>
      </c>
    </row>
    <row r="200" spans="1:5" x14ac:dyDescent="0.3">
      <c r="A200" t="s">
        <v>155</v>
      </c>
      <c r="B200" t="s">
        <v>205</v>
      </c>
      <c r="C200" t="s">
        <v>6</v>
      </c>
      <c r="D200">
        <v>0</v>
      </c>
      <c r="E200" s="4" t="s">
        <v>212</v>
      </c>
    </row>
    <row r="201" spans="1:5" x14ac:dyDescent="0.3">
      <c r="A201" t="s">
        <v>155</v>
      </c>
      <c r="B201" t="s">
        <v>205</v>
      </c>
      <c r="C201" t="s">
        <v>6</v>
      </c>
      <c r="D201">
        <v>1</v>
      </c>
      <c r="E201" t="s">
        <v>244</v>
      </c>
    </row>
    <row r="202" spans="1:5" x14ac:dyDescent="0.3">
      <c r="A202" t="s">
        <v>155</v>
      </c>
      <c r="B202" t="s">
        <v>205</v>
      </c>
      <c r="C202" t="s">
        <v>6</v>
      </c>
      <c r="D202">
        <v>2</v>
      </c>
      <c r="E202" t="s">
        <v>213</v>
      </c>
    </row>
    <row r="203" spans="1:5" x14ac:dyDescent="0.3">
      <c r="A203" t="s">
        <v>155</v>
      </c>
      <c r="B203" t="s">
        <v>205</v>
      </c>
      <c r="C203" t="s">
        <v>6</v>
      </c>
      <c r="D203">
        <v>3</v>
      </c>
      <c r="E203" t="s">
        <v>214</v>
      </c>
    </row>
    <row r="204" spans="1:5" x14ac:dyDescent="0.3">
      <c r="A204" t="s">
        <v>155</v>
      </c>
      <c r="B204" t="s">
        <v>205</v>
      </c>
      <c r="C204" t="s">
        <v>6</v>
      </c>
      <c r="D204">
        <v>4</v>
      </c>
      <c r="E204" s="3" t="s">
        <v>215</v>
      </c>
    </row>
    <row r="205" spans="1:5" x14ac:dyDescent="0.3">
      <c r="A205" t="s">
        <v>155</v>
      </c>
      <c r="B205" t="s">
        <v>205</v>
      </c>
      <c r="C205" t="s">
        <v>6</v>
      </c>
      <c r="D205">
        <v>5</v>
      </c>
      <c r="E205" s="3" t="s">
        <v>216</v>
      </c>
    </row>
    <row r="206" spans="1:5" x14ac:dyDescent="0.3">
      <c r="A206" t="s">
        <v>155</v>
      </c>
      <c r="B206" t="s">
        <v>205</v>
      </c>
      <c r="C206" s="2" t="s">
        <v>7</v>
      </c>
      <c r="D206" s="2">
        <v>0</v>
      </c>
      <c r="E206" s="2" t="s">
        <v>217</v>
      </c>
    </row>
    <row r="207" spans="1:5" x14ac:dyDescent="0.3">
      <c r="A207" t="s">
        <v>155</v>
      </c>
      <c r="B207" t="s">
        <v>205</v>
      </c>
      <c r="C207" s="2" t="s">
        <v>7</v>
      </c>
      <c r="D207" s="2">
        <v>1</v>
      </c>
      <c r="E207" s="2" t="s">
        <v>218</v>
      </c>
    </row>
    <row r="208" spans="1:5" x14ac:dyDescent="0.3">
      <c r="A208" t="s">
        <v>155</v>
      </c>
      <c r="B208" t="s">
        <v>205</v>
      </c>
      <c r="C208" s="2" t="s">
        <v>7</v>
      </c>
      <c r="D208" s="2">
        <v>2</v>
      </c>
      <c r="E208" s="5" t="s">
        <v>219</v>
      </c>
    </row>
    <row r="209" spans="1:5" x14ac:dyDescent="0.3">
      <c r="A209" t="s">
        <v>155</v>
      </c>
      <c r="B209" t="s">
        <v>205</v>
      </c>
      <c r="C209" s="2" t="s">
        <v>7</v>
      </c>
      <c r="D209" s="2">
        <v>3</v>
      </c>
      <c r="E209" s="5" t="s">
        <v>220</v>
      </c>
    </row>
    <row r="210" spans="1:5" x14ac:dyDescent="0.3">
      <c r="A210" t="s">
        <v>155</v>
      </c>
      <c r="B210" t="s">
        <v>205</v>
      </c>
      <c r="C210" s="2" t="s">
        <v>7</v>
      </c>
      <c r="D210" s="2">
        <v>4</v>
      </c>
      <c r="E210" s="5" t="s">
        <v>221</v>
      </c>
    </row>
    <row r="211" spans="1:5" x14ac:dyDescent="0.3">
      <c r="A211" t="s">
        <v>155</v>
      </c>
      <c r="B211" t="s">
        <v>205</v>
      </c>
      <c r="C211" s="2" t="s">
        <v>7</v>
      </c>
      <c r="D211" s="2">
        <v>5</v>
      </c>
      <c r="E211" s="2" t="s">
        <v>222</v>
      </c>
    </row>
    <row r="212" spans="1:5" x14ac:dyDescent="0.3">
      <c r="A212" t="s">
        <v>155</v>
      </c>
      <c r="B212" t="s">
        <v>205</v>
      </c>
      <c r="C212" t="s">
        <v>8</v>
      </c>
      <c r="D212">
        <v>0</v>
      </c>
      <c r="E212" t="s">
        <v>228</v>
      </c>
    </row>
    <row r="213" spans="1:5" x14ac:dyDescent="0.3">
      <c r="A213" t="s">
        <v>155</v>
      </c>
      <c r="B213" t="s">
        <v>205</v>
      </c>
      <c r="C213" t="s">
        <v>8</v>
      </c>
      <c r="D213">
        <v>1</v>
      </c>
      <c r="E213" t="s">
        <v>223</v>
      </c>
    </row>
    <row r="214" spans="1:5" x14ac:dyDescent="0.3">
      <c r="A214" t="s">
        <v>155</v>
      </c>
      <c r="B214" t="s">
        <v>205</v>
      </c>
      <c r="C214" t="s">
        <v>8</v>
      </c>
      <c r="D214">
        <v>2</v>
      </c>
      <c r="E214" t="s">
        <v>224</v>
      </c>
    </row>
    <row r="215" spans="1:5" x14ac:dyDescent="0.3">
      <c r="A215" t="s">
        <v>155</v>
      </c>
      <c r="B215" t="s">
        <v>205</v>
      </c>
      <c r="C215" t="s">
        <v>8</v>
      </c>
      <c r="D215">
        <v>3</v>
      </c>
      <c r="E215" t="s">
        <v>225</v>
      </c>
    </row>
    <row r="216" spans="1:5" x14ac:dyDescent="0.3">
      <c r="A216" t="s">
        <v>155</v>
      </c>
      <c r="B216" t="s">
        <v>205</v>
      </c>
      <c r="C216" t="s">
        <v>8</v>
      </c>
      <c r="D216">
        <v>4</v>
      </c>
      <c r="E216" t="s">
        <v>226</v>
      </c>
    </row>
    <row r="217" spans="1:5" x14ac:dyDescent="0.3">
      <c r="A217" t="s">
        <v>155</v>
      </c>
      <c r="B217" t="s">
        <v>205</v>
      </c>
      <c r="C217" t="s">
        <v>8</v>
      </c>
      <c r="D217">
        <v>5</v>
      </c>
      <c r="E217" t="s">
        <v>227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2099-ABD2-4165-8F00-65245E084C78}">
  <dimension ref="A1:E37"/>
  <sheetViews>
    <sheetView tabSelected="1" workbookViewId="0">
      <selection activeCell="E20" sqref="E20"/>
    </sheetView>
  </sheetViews>
  <sheetFormatPr defaultRowHeight="14.4" x14ac:dyDescent="0.3"/>
  <cols>
    <col min="1" max="1" width="22.33203125" customWidth="1"/>
    <col min="2" max="2" width="42.44140625" customWidth="1"/>
    <col min="3" max="3" width="29.109375" customWidth="1"/>
    <col min="4" max="4" width="9.44140625" customWidth="1"/>
    <col min="5" max="5" width="77.109375" customWidth="1"/>
    <col min="6" max="6" width="45" customWidth="1"/>
    <col min="7" max="7" width="22.5546875" customWidth="1"/>
    <col min="8" max="8" width="7.44140625" customWidth="1"/>
    <col min="9" max="9" width="161.77734375" customWidth="1"/>
  </cols>
  <sheetData>
    <row r="1" spans="1:5" x14ac:dyDescent="0.3">
      <c r="A1" s="1" t="s">
        <v>231</v>
      </c>
      <c r="B1" s="1" t="s">
        <v>232</v>
      </c>
      <c r="C1" s="1" t="s">
        <v>2</v>
      </c>
      <c r="D1" s="1" t="s">
        <v>3</v>
      </c>
      <c r="E1" s="1" t="s">
        <v>4</v>
      </c>
    </row>
    <row r="2" spans="1:5" x14ac:dyDescent="0.3">
      <c r="B2" t="s">
        <v>233</v>
      </c>
      <c r="C2" s="2" t="s">
        <v>5</v>
      </c>
      <c r="D2" s="2">
        <v>0</v>
      </c>
      <c r="E2" s="2" t="str">
        <f>_xlfn.CONCAT("There are no processes for ", B2, ".")</f>
        <v>There are no processes for ### Change lvl2 capability ####.</v>
      </c>
    </row>
    <row r="3" spans="1:5" x14ac:dyDescent="0.3">
      <c r="B3" t="s">
        <v>233</v>
      </c>
      <c r="C3" s="2" t="s">
        <v>5</v>
      </c>
      <c r="D3" s="2">
        <v>1</v>
      </c>
      <c r="E3" s="2" t="str">
        <f>_xlfn.CONCAT("Little to no process documentation, -governance, or -ownership for ", B3,  ". Progress on ", B3, " is based on individual’s knowledge, manual interventions and with unpredictable results")</f>
        <v>Little to no process documentation, -governance, or -ownership for ### Change lvl2 capability ####. Progress on ### Change lvl2 capability #### is based on individual’s knowledge, manual interventions and with unpredictable results</v>
      </c>
    </row>
    <row r="4" spans="1:5" x14ac:dyDescent="0.3">
      <c r="B4" t="s">
        <v>233</v>
      </c>
      <c r="C4" s="2" t="s">
        <v>5</v>
      </c>
      <c r="D4" s="2">
        <v>2</v>
      </c>
      <c r="E4" s="2" t="str">
        <f>_xlfn.CONCAT("Key processes for ", B4, " are identified and documented locally. Responsibilities and handoff are poorly understood, and results are inconsistent.")</f>
        <v>Key processes for ### Change lvl2 capability #### are identified and documented locally. Responsibilities and handoff are poorly understood, and results are inconsistent.</v>
      </c>
    </row>
    <row r="5" spans="1:5" x14ac:dyDescent="0.3">
      <c r="B5" t="s">
        <v>233</v>
      </c>
      <c r="C5" s="2" t="s">
        <v>5</v>
      </c>
      <c r="D5" s="2">
        <v>3</v>
      </c>
      <c r="E5" s="2" t="str">
        <f>_xlfn.CONCAT("Key processes for ", B5, " are documented community wide, ownership is defined, and handoff points have been established. Adoption,  execution, and results are inconsistent")</f>
        <v>Key processes for ### Change lvl2 capability #### are documented community wide, ownership is defined, and handoff points have been established. Adoption,  execution, and results are inconsistent</v>
      </c>
    </row>
    <row r="6" spans="1:5" x14ac:dyDescent="0.3">
      <c r="B6" t="s">
        <v>233</v>
      </c>
      <c r="C6" s="2" t="s">
        <v>5</v>
      </c>
      <c r="D6" s="2">
        <v>4</v>
      </c>
      <c r="E6" s="2" t="str">
        <f xml:space="preserve"> _xlfn.CONCAT("Processes for ", B6, " are defined, understood, reliable, standardized, efficient, measured and adopted community wide with consistent results.")</f>
        <v>Processes for ### Change lvl2 capability #### are defined, understood, reliable, standardized, efficient, measured and adopted community wide with consistent results.</v>
      </c>
    </row>
    <row r="7" spans="1:5" x14ac:dyDescent="0.3">
      <c r="B7" t="s">
        <v>233</v>
      </c>
      <c r="C7" s="2" t="s">
        <v>5</v>
      </c>
      <c r="D7" s="2">
        <v>5</v>
      </c>
      <c r="E7" s="2" t="str">
        <f>_xlfn.CONCAT("Processes for ", B7, "  are continuously reviewed, benchmarked and improved resulting in industry-leading practices and results.")</f>
        <v>Processes for ### Change lvl2 capability ####  are continuously reviewed, benchmarked and improved resulting in industry-leading practices and results.</v>
      </c>
    </row>
    <row r="8" spans="1:5" x14ac:dyDescent="0.3">
      <c r="B8" t="s">
        <v>233</v>
      </c>
      <c r="C8" t="s">
        <v>6</v>
      </c>
      <c r="D8">
        <v>0</v>
      </c>
      <c r="E8" s="4" t="str">
        <f>_xlfn.CONCAT("There is no organization for ", B8, ".")</f>
        <v>There is no organization for ### Change lvl2 capability ####.</v>
      </c>
    </row>
    <row r="9" spans="1:5" x14ac:dyDescent="0.3">
      <c r="B9" t="s">
        <v>233</v>
      </c>
      <c r="C9" t="s">
        <v>6</v>
      </c>
      <c r="D9">
        <v>1</v>
      </c>
      <c r="E9" t="str">
        <f>_xlfn.CONCAT("Community members have a weak understanding of  ", B9, " with limited skills, training, and poorly defined roles. The community has not allocated community members/working groups for ", B9,".")</f>
        <v>Community members have a weak understanding of  ### Change lvl2 capability #### with limited skills, training, and poorly defined roles. The community has not allocated community members/working groups for ### Change lvl2 capability ####.</v>
      </c>
    </row>
    <row r="10" spans="1:5" x14ac:dyDescent="0.3">
      <c r="B10" t="s">
        <v>233</v>
      </c>
      <c r="C10" t="s">
        <v>6</v>
      </c>
      <c r="D10">
        <v>2</v>
      </c>
      <c r="E10" t="str">
        <f>_xlfn.CONCAT("Community members have some skills for ", B10, " but may be lacking experience or training. Inconsistent roles and responsibilities.")</f>
        <v>Community members have some skills for ### Change lvl2 capability #### but may be lacking experience or training. Inconsistent roles and responsibilities.</v>
      </c>
    </row>
    <row r="11" spans="1:5" x14ac:dyDescent="0.3">
      <c r="B11" t="s">
        <v>233</v>
      </c>
      <c r="C11" t="s">
        <v>6</v>
      </c>
      <c r="D11">
        <v>3</v>
      </c>
      <c r="E11" t="str">
        <f>_xlfn.CONCAT("Community members have good skills, experience and available training is in place to improve skills for ", B11, ". Roles and responsibilities are defined and assigned to members/working groups.")</f>
        <v>Community members have good skills, experience and available training is in place to improve skills for ### Change lvl2 capability ####. Roles and responsibilities are defined and assigned to members/working groups.</v>
      </c>
    </row>
    <row r="12" spans="1:5" x14ac:dyDescent="0.3">
      <c r="B12" t="s">
        <v>233</v>
      </c>
      <c r="C12" t="s">
        <v>6</v>
      </c>
      <c r="D12">
        <v>4</v>
      </c>
      <c r="E12" s="3" t="str">
        <f>_xlfn.CONCAT("Community members have clear roles and responsibilities, have suitable training and are adequately staffed for ", B12, " . Members proactively identify people and organizational improvements and have succession plans in place.")</f>
        <v>Community members have clear roles and responsibilities, have suitable training and are adequately staffed for ### Change lvl2 capability #### . Members proactively identify people and organizational improvements and have succession plans in place.</v>
      </c>
    </row>
    <row r="13" spans="1:5" x14ac:dyDescent="0.3">
      <c r="B13" t="s">
        <v>233</v>
      </c>
      <c r="C13" t="s">
        <v>6</v>
      </c>
      <c r="D13">
        <v>5</v>
      </c>
      <c r="E13" s="3" t="str">
        <f>_xlfn.CONCAT("Community members have an expert and deeply contextualized understanding of ", B13, " and are working in a culture that supports and actively embraces continuous improvement, benchmarking and innovation.")</f>
        <v>Community members have an expert and deeply contextualized understanding of ### Change lvl2 capability #### and are working in a culture that supports and actively embraces continuous improvement, benchmarking and innovation.</v>
      </c>
    </row>
    <row r="14" spans="1:5" x14ac:dyDescent="0.3">
      <c r="B14" t="s">
        <v>233</v>
      </c>
      <c r="C14" s="2" t="s">
        <v>7</v>
      </c>
      <c r="D14" s="2">
        <v>0</v>
      </c>
      <c r="E14" s="2" t="str">
        <f>_xlfn.CONCAT("Data/information to support ", B14, " does not exist.")</f>
        <v>Data/information to support ### Change lvl2 capability #### does not exist.</v>
      </c>
    </row>
    <row r="15" spans="1:5" x14ac:dyDescent="0.3">
      <c r="B15" t="s">
        <v>233</v>
      </c>
      <c r="C15" s="2" t="s">
        <v>7</v>
      </c>
      <c r="D15" s="2">
        <v>1</v>
      </c>
      <c r="E15" s="2" t="str">
        <f>_xlfn.CONCAT("Information to support ",B15, " is unavailable, unknown, incomplete, incorrect, inconsistent, and not exploited. Minimal descriptive reporting and analytics are performed and involve manual intervention. These reports not used for decision making.")</f>
        <v>Information to support ### Change lvl2 capability #### is unavailable, unknown, incomplete, incorrect, inconsistent, and not exploited. Minimal descriptive reporting and analytics are performed and involve manual intervention. These reports not used for decision making.</v>
      </c>
    </row>
    <row r="16" spans="1:5" x14ac:dyDescent="0.3">
      <c r="B16" t="s">
        <v>233</v>
      </c>
      <c r="C16" s="2" t="s">
        <v>7</v>
      </c>
      <c r="D16" s="2">
        <v>2</v>
      </c>
      <c r="E16" s="5" t="str">
        <f>_xlfn.CONCAT("Information to support ", B16, " is available in silos, hard to locate for others.")</f>
        <v>Information to support ### Change lvl2 capability #### is available in silos, hard to locate for others.</v>
      </c>
    </row>
    <row r="17" spans="2:5" x14ac:dyDescent="0.3">
      <c r="B17" t="s">
        <v>233</v>
      </c>
      <c r="C17" s="2" t="s">
        <v>7</v>
      </c>
      <c r="D17" s="2">
        <v>3</v>
      </c>
      <c r="E17" s="5" t="str">
        <f>_xlfn.CONCAT("Information governance defines how information for ", B17," is collected, stored, understood, accessed, owned, and deleted.")</f>
        <v>Information governance defines how information for ### Change lvl2 capability #### is collected, stored, understood, accessed, owned, and deleted.</v>
      </c>
    </row>
    <row r="18" spans="2:5" x14ac:dyDescent="0.3">
      <c r="B18" t="s">
        <v>233</v>
      </c>
      <c r="C18" s="2" t="s">
        <v>7</v>
      </c>
      <c r="D18" s="2">
        <v>4</v>
      </c>
      <c r="E18" s="5" t="str">
        <f>_xlfn.CONCAT("Information for ", B18," is available and well understood across the community and externally. Informartion quality is measured and corrected.")</f>
        <v>Information for ### Change lvl2 capability #### is available and well understood across the community and externally. Informartion quality is measured and corrected.</v>
      </c>
    </row>
    <row r="19" spans="2:5" x14ac:dyDescent="0.3">
      <c r="B19" t="s">
        <v>233</v>
      </c>
      <c r="C19" s="2" t="s">
        <v>7</v>
      </c>
      <c r="D19" s="2">
        <v>5</v>
      </c>
      <c r="E19" s="2" t="str">
        <f>_xlfn.CONCAT("New information for ", B19, " is continuously identified, benchmarked and included in decision making.")</f>
        <v>New information for ### Change lvl2 capability #### is continuously identified, benchmarked and included in decision making.</v>
      </c>
    </row>
    <row r="20" spans="2:5" x14ac:dyDescent="0.3">
      <c r="B20" t="s">
        <v>233</v>
      </c>
      <c r="C20" t="s">
        <v>8</v>
      </c>
      <c r="D20">
        <v>0</v>
      </c>
      <c r="E20" t="str">
        <f>_xlfn.CONCAT("There are no resources available to ", B20, ". Inivdiduals who do participate in ", B20, " do so voluntarily in their own time.")</f>
        <v>There are no resources available to ### Change lvl2 capability ####. Inivdiduals who do participate in ### Change lvl2 capability #### do so voluntarily in their own time.</v>
      </c>
    </row>
    <row r="21" spans="2:5" x14ac:dyDescent="0.3">
      <c r="B21" t="s">
        <v>233</v>
      </c>
      <c r="C21" t="s">
        <v>8</v>
      </c>
      <c r="D21">
        <v>1</v>
      </c>
      <c r="E21" t="str">
        <f>_xlfn.CONCAT("Few, if any,  resources, including budget, are assigned to ",B21, ". Some participating individuals receive resources from the organizations they represent.")</f>
        <v>Few, if any,  resources, including budget, are assigned to ### Change lvl2 capability ####. Some participating individuals receive resources from the organizations they represent.</v>
      </c>
    </row>
    <row r="22" spans="2:5" x14ac:dyDescent="0.3">
      <c r="B22" t="s">
        <v>233</v>
      </c>
      <c r="C22" t="s">
        <v>8</v>
      </c>
      <c r="D22">
        <v>2</v>
      </c>
      <c r="E22" t="str">
        <f>_xlfn.CONCAT("Some resources are identified for ",B22,", but additional requirements are not part of investment decisions. Some participating individuals receive resources from the organizations they represent.")</f>
        <v>Some resources are identified for ### Change lvl2 capability ####, but additional requirements are not part of investment decisions. Some participating individuals receive resources from the organizations they represent.</v>
      </c>
    </row>
    <row r="23" spans="2:5" x14ac:dyDescent="0.3">
      <c r="B23" t="s">
        <v>233</v>
      </c>
      <c r="C23" t="s">
        <v>8</v>
      </c>
      <c r="D23">
        <v>3</v>
      </c>
      <c r="E23" t="str">
        <f>_xlfn.CONCAT(B23, "'s relationship to resources is defined and requirements are part of the investment planning process. Most individuals performing work for ",B23, " are compensated for their effort by the organization they represent. Funding is project based and not guaranteed beyond project commitments.")</f>
        <v>### Change lvl2 capability ####'s relationship to resources is defined and requirements are part of the investment planning process. Most individuals performing work for ### Change lvl2 capability #### are compensated for their effort by the organization they represent. Funding is project based and not guaranteed beyond project commitments.</v>
      </c>
    </row>
    <row r="24" spans="2:5" x14ac:dyDescent="0.3">
      <c r="B24" t="s">
        <v>233</v>
      </c>
      <c r="C24" t="s">
        <v>8</v>
      </c>
      <c r="D24">
        <v>4</v>
      </c>
      <c r="E24" t="str">
        <f>_xlfn.CONCAT("New resources are made available to increase the maturity of  ", B24,". Most work done for ", B24," is compensated.")</f>
        <v>New resources are made available to increase the maturity of  ### Change lvl2 capability ####. Most work done for ### Change lvl2 capability #### is compensated.</v>
      </c>
    </row>
    <row r="25" spans="2:5" x14ac:dyDescent="0.3">
      <c r="B25" t="s">
        <v>233</v>
      </c>
      <c r="C25" t="s">
        <v>8</v>
      </c>
      <c r="D25">
        <v>5</v>
      </c>
      <c r="E25" t="str">
        <f>_xlfn.CONCAT("New resources and other innovations that can improve ", B25, " are investigated, benchmarked, and deployed. All work done towards ", B25, " is compensated. Funding is independent of projects and guaranteed for longer periods of time.")</f>
        <v>New resources and other innovations that can improve ### Change lvl2 capability #### are investigated, benchmarked, and deployed. All work done towards ### Change lvl2 capability #### is compensated. Funding is independent of projects and guaranteed for longer periods of time.</v>
      </c>
    </row>
    <row r="34" spans="3:3" x14ac:dyDescent="0.3">
      <c r="C34" t="s">
        <v>230</v>
      </c>
    </row>
    <row r="37" spans="3:3" x14ac:dyDescent="0.3">
      <c r="C37" t="str">
        <f>_xlfn.CONCAT("hope this works", C34, " and tadaa")</f>
        <v>hope this workstesting and tadaa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C562B-FA4C-4DD3-9C07-CF3A6813D885}">
  <dimension ref="A1:E241"/>
  <sheetViews>
    <sheetView topLeftCell="A165" zoomScale="85" zoomScaleNormal="85" workbookViewId="0">
      <selection activeCell="B170" sqref="B170:B193"/>
    </sheetView>
  </sheetViews>
  <sheetFormatPr defaultRowHeight="14.4" x14ac:dyDescent="0.3"/>
  <cols>
    <col min="1" max="1" width="41.44140625" customWidth="1"/>
    <col min="2" max="2" width="59" customWidth="1"/>
    <col min="3" max="3" width="23.44140625" customWidth="1"/>
    <col min="5" max="5" width="140.109375" customWidth="1"/>
  </cols>
  <sheetData>
    <row r="1" spans="1:5" x14ac:dyDescent="0.3">
      <c r="A1" s="1" t="s">
        <v>231</v>
      </c>
      <c r="B1" s="1" t="s">
        <v>232</v>
      </c>
      <c r="C1" s="1" t="s">
        <v>2</v>
      </c>
      <c r="D1" s="1" t="s">
        <v>3</v>
      </c>
      <c r="E1" s="1" t="s">
        <v>4</v>
      </c>
    </row>
    <row r="2" spans="1:5" x14ac:dyDescent="0.3">
      <c r="A2" t="s">
        <v>235</v>
      </c>
      <c r="B2" t="s">
        <v>234</v>
      </c>
      <c r="C2" s="2" t="s">
        <v>5</v>
      </c>
      <c r="D2" s="2">
        <v>0</v>
      </c>
      <c r="E2" s="2" t="str">
        <f>_xlfn.CONCAT("There are no processes for ", B2, ".")</f>
        <v>There are no processes for Community Growth.</v>
      </c>
    </row>
    <row r="3" spans="1:5" x14ac:dyDescent="0.3">
      <c r="A3" t="s">
        <v>235</v>
      </c>
      <c r="B3" t="s">
        <v>234</v>
      </c>
      <c r="C3" s="2" t="s">
        <v>5</v>
      </c>
      <c r="D3" s="2">
        <v>1</v>
      </c>
      <c r="E3" s="2" t="str">
        <f>_xlfn.CONCAT("Little to no process documentation, -governance, or -ownership for ", B3,  ". Progress on ", B3, " is based on individual’s knowledge, manual interventions and with unpredictable results")</f>
        <v>Little to no process documentation, -governance, or -ownership for Community Growth. Progress on Community Growth is based on individual’s knowledge, manual interventions and with unpredictable results</v>
      </c>
    </row>
    <row r="4" spans="1:5" x14ac:dyDescent="0.3">
      <c r="A4" t="s">
        <v>235</v>
      </c>
      <c r="B4" t="s">
        <v>234</v>
      </c>
      <c r="C4" s="2" t="s">
        <v>5</v>
      </c>
      <c r="D4" s="2">
        <v>2</v>
      </c>
      <c r="E4" s="2" t="str">
        <f>_xlfn.CONCAT("Key processes for ", B4, "  are identified and documented locally. Responsibilities and handoff are poorly understood, and results are inconsistent.")</f>
        <v>Key processes for Community Growth  are identified and documented locally. Responsibilities and handoff are poorly understood, and results are inconsistent.</v>
      </c>
    </row>
    <row r="5" spans="1:5" x14ac:dyDescent="0.3">
      <c r="A5" t="s">
        <v>235</v>
      </c>
      <c r="B5" t="s">
        <v>234</v>
      </c>
      <c r="C5" s="2" t="s">
        <v>5</v>
      </c>
      <c r="D5" s="2">
        <v>3</v>
      </c>
      <c r="E5" s="2" t="str">
        <f>_xlfn.CONCAT("Key processes for ", B5, " are documented community wide, ownership is defined, and handoff points have been established. Adoption,  execution, and results are inconsistent")</f>
        <v>Key processes for Community Growth are documented community wide, ownership is defined, and handoff points have been established. Adoption,  execution, and results are inconsistent</v>
      </c>
    </row>
    <row r="6" spans="1:5" x14ac:dyDescent="0.3">
      <c r="A6" t="s">
        <v>235</v>
      </c>
      <c r="B6" t="s">
        <v>234</v>
      </c>
      <c r="C6" s="2" t="s">
        <v>5</v>
      </c>
      <c r="D6" s="2">
        <v>4</v>
      </c>
      <c r="E6" s="2" t="str">
        <f xml:space="preserve"> _xlfn.CONCAT("Processes for ", B6, " are defined, understood, reliable, standardized, efficient, measured and adopted community wide with consistent results.")</f>
        <v>Processes for Community Growth are defined, understood, reliable, standardized, efficient, measured and adopted community wide with consistent results.</v>
      </c>
    </row>
    <row r="7" spans="1:5" x14ac:dyDescent="0.3">
      <c r="A7" t="s">
        <v>235</v>
      </c>
      <c r="B7" t="s">
        <v>234</v>
      </c>
      <c r="C7" s="2" t="s">
        <v>5</v>
      </c>
      <c r="D7" s="2">
        <v>5</v>
      </c>
      <c r="E7" s="2" t="str">
        <f>_xlfn.CONCAT("Processes for ", B7, "  are continuously reviewed, benchmarked and improved resulting in industry-leading practices and results.")</f>
        <v>Processes for Community Growth  are continuously reviewed, benchmarked and improved resulting in industry-leading practices and results.</v>
      </c>
    </row>
    <row r="8" spans="1:5" x14ac:dyDescent="0.3">
      <c r="A8" t="s">
        <v>235</v>
      </c>
      <c r="B8" t="s">
        <v>234</v>
      </c>
      <c r="C8" t="s">
        <v>6</v>
      </c>
      <c r="D8">
        <v>0</v>
      </c>
      <c r="E8" s="4" t="str">
        <f>_xlfn.CONCAT("There is no organization for ", B8, ".")</f>
        <v>There is no organization for Community Growth.</v>
      </c>
    </row>
    <row r="9" spans="1:5" x14ac:dyDescent="0.3">
      <c r="A9" t="s">
        <v>235</v>
      </c>
      <c r="B9" t="s">
        <v>234</v>
      </c>
      <c r="C9" t="s">
        <v>6</v>
      </c>
      <c r="D9">
        <v>1</v>
      </c>
      <c r="E9" t="str">
        <f>_xlfn.CONCAT("Community members have a weak understanding of  ", B9, " with limited skills, training, and poorly defined roles. The community has not allocated community members/working groups for ", B9,".")</f>
        <v>Community members have a weak understanding of  Community Growth with limited skills, training, and poorly defined roles. The community has not allocated community members/working groups for Community Growth.</v>
      </c>
    </row>
    <row r="10" spans="1:5" x14ac:dyDescent="0.3">
      <c r="A10" t="s">
        <v>235</v>
      </c>
      <c r="B10" t="s">
        <v>234</v>
      </c>
      <c r="C10" t="s">
        <v>6</v>
      </c>
      <c r="D10">
        <v>2</v>
      </c>
      <c r="E10" t="str">
        <f>_xlfn.CONCAT("Community members have some skills for ", B10, " but may be lacking experience or training. Inconsistent roles and responsibilities.")</f>
        <v>Community members have some skills for Community Growth but may be lacking experience or training. Inconsistent roles and responsibilities.</v>
      </c>
    </row>
    <row r="11" spans="1:5" x14ac:dyDescent="0.3">
      <c r="A11" t="s">
        <v>235</v>
      </c>
      <c r="B11" t="s">
        <v>234</v>
      </c>
      <c r="C11" t="s">
        <v>6</v>
      </c>
      <c r="D11">
        <v>3</v>
      </c>
      <c r="E11" t="str">
        <f>_xlfn.CONCAT("Community members have good skills, experience and available training is in place to improve skills for ", B11, ". Roles and responsibilities are defined and assigned to members/working groups.")</f>
        <v>Community members have good skills, experience and available training is in place to improve skills for Community Growth. Roles and responsibilities are defined and assigned to members/working groups.</v>
      </c>
    </row>
    <row r="12" spans="1:5" x14ac:dyDescent="0.3">
      <c r="A12" t="s">
        <v>235</v>
      </c>
      <c r="B12" t="s">
        <v>234</v>
      </c>
      <c r="C12" t="s">
        <v>6</v>
      </c>
      <c r="D12">
        <v>4</v>
      </c>
      <c r="E12" s="3" t="str">
        <f>_xlfn.CONCAT("Community members have clear roles and responsibilities, have suitable training and are adequately staffed for ", B12, " . Members proactively identify people and organizational improvements and have succession plans in place.")</f>
        <v>Community members have clear roles and responsibilities, have suitable training and are adequately staffed for Community Growth . Members proactively identify people and organizational improvements and have succession plans in place.</v>
      </c>
    </row>
    <row r="13" spans="1:5" x14ac:dyDescent="0.3">
      <c r="A13" t="s">
        <v>235</v>
      </c>
      <c r="B13" t="s">
        <v>234</v>
      </c>
      <c r="C13" t="s">
        <v>6</v>
      </c>
      <c r="D13">
        <v>5</v>
      </c>
      <c r="E13" s="3" t="str">
        <f>_xlfn.CONCAT("Community members have an expert and deeply contextualized understanding of ", B13, " and are working in a culture that supports and actively embraces continuous improvement, benchmarking and innovation.")</f>
        <v>Community members have an expert and deeply contextualized understanding of Community Growth and are working in a culture that supports and actively embraces continuous improvement, benchmarking and innovation.</v>
      </c>
    </row>
    <row r="14" spans="1:5" x14ac:dyDescent="0.3">
      <c r="A14" t="s">
        <v>235</v>
      </c>
      <c r="B14" t="s">
        <v>234</v>
      </c>
      <c r="C14" s="2" t="s">
        <v>7</v>
      </c>
      <c r="D14" s="2">
        <v>0</v>
      </c>
      <c r="E14" s="2" t="str">
        <f>_xlfn.CONCAT("Data/information to support ", B14, " does not exist.")</f>
        <v>Data/information to support Community Growth does not exist.</v>
      </c>
    </row>
    <row r="15" spans="1:5" x14ac:dyDescent="0.3">
      <c r="A15" t="s">
        <v>235</v>
      </c>
      <c r="B15" t="s">
        <v>234</v>
      </c>
      <c r="C15" s="2" t="s">
        <v>7</v>
      </c>
      <c r="D15" s="2">
        <v>1</v>
      </c>
      <c r="E15" s="2" t="str">
        <f>_xlfn.CONCAT("Information to support ",B15, " is unavailable, unknown, incomplete, incorrect, inconsistent, and not exploited. Minimal descriptive reporting and analytics are performed and involve manual intervention. These reports not used for decision making.")</f>
        <v>Information to support Community Growth is unavailable, unknown, incomplete, incorrect, inconsistent, and not exploited. Minimal descriptive reporting and analytics are performed and involve manual intervention. These reports not used for decision making.</v>
      </c>
    </row>
    <row r="16" spans="1:5" x14ac:dyDescent="0.3">
      <c r="A16" t="s">
        <v>235</v>
      </c>
      <c r="B16" t="s">
        <v>234</v>
      </c>
      <c r="C16" s="2" t="s">
        <v>7</v>
      </c>
      <c r="D16" s="2">
        <v>2</v>
      </c>
      <c r="E16" s="5" t="str">
        <f>_xlfn.CONCAT("Information to support ", B16, " is available in silos, hard to locate for others.")</f>
        <v>Information to support Community Growth is available in silos, hard to locate for others.</v>
      </c>
    </row>
    <row r="17" spans="1:5" x14ac:dyDescent="0.3">
      <c r="A17" t="s">
        <v>235</v>
      </c>
      <c r="B17" t="s">
        <v>234</v>
      </c>
      <c r="C17" s="2" t="s">
        <v>7</v>
      </c>
      <c r="D17" s="2">
        <v>3</v>
      </c>
      <c r="E17" s="5" t="str">
        <f>_xlfn.CONCAT("Information governance defines how information for ", B17," is collected, stored, understood, accessed, owned, and deleted.")</f>
        <v>Information governance defines how information for Community Growth is collected, stored, understood, accessed, owned, and deleted.</v>
      </c>
    </row>
    <row r="18" spans="1:5" x14ac:dyDescent="0.3">
      <c r="A18" t="s">
        <v>235</v>
      </c>
      <c r="B18" t="s">
        <v>234</v>
      </c>
      <c r="C18" s="2" t="s">
        <v>7</v>
      </c>
      <c r="D18" s="2">
        <v>4</v>
      </c>
      <c r="E18" s="5" t="str">
        <f>_xlfn.CONCAT("Information for ", B18,"  is available and well understood across the community and externally. Informartion quality is measured and corrected.")</f>
        <v>Information for Community Growth  is available and well understood across the community and externally. Informartion quality is measured and corrected.</v>
      </c>
    </row>
    <row r="19" spans="1:5" x14ac:dyDescent="0.3">
      <c r="A19" t="s">
        <v>235</v>
      </c>
      <c r="B19" t="s">
        <v>234</v>
      </c>
      <c r="C19" s="2" t="s">
        <v>7</v>
      </c>
      <c r="D19" s="2">
        <v>5</v>
      </c>
      <c r="E19" s="2" t="str">
        <f>_xlfn.CONCAT("New information for ", B19, " is continuously identified, benchmarked and included in decision making.")</f>
        <v>New information for Community Growth is continuously identified, benchmarked and included in decision making.</v>
      </c>
    </row>
    <row r="20" spans="1:5" x14ac:dyDescent="0.3">
      <c r="A20" t="s">
        <v>235</v>
      </c>
      <c r="B20" t="s">
        <v>234</v>
      </c>
      <c r="C20" t="s">
        <v>8</v>
      </c>
      <c r="D20">
        <v>0</v>
      </c>
      <c r="E20" t="str">
        <f>_xlfn.CONCAT("There are no resources available to ", B20, " . Inivdiduals who do participate in ", B20, " do so voluntarily in their own time.")</f>
        <v>There are no resources available to Community Growth . Inivdiduals who do participate in Community Growth do so voluntarily in their own time.</v>
      </c>
    </row>
    <row r="21" spans="1:5" x14ac:dyDescent="0.3">
      <c r="A21" t="s">
        <v>235</v>
      </c>
      <c r="B21" t="s">
        <v>234</v>
      </c>
      <c r="C21" t="s">
        <v>8</v>
      </c>
      <c r="D21">
        <v>1</v>
      </c>
      <c r="E21" t="str">
        <f>_xlfn.CONCAT("Few, if any,  resources, including budget, are assigned to ",B21, ". Some participating individuals receive resources from the organizations they represent.")</f>
        <v>Few, if any,  resources, including budget, are assigned to Community Growth. Some participating individuals receive resources from the organizations they represent.</v>
      </c>
    </row>
    <row r="22" spans="1:5" x14ac:dyDescent="0.3">
      <c r="A22" t="s">
        <v>235</v>
      </c>
      <c r="B22" t="s">
        <v>234</v>
      </c>
      <c r="C22" t="s">
        <v>8</v>
      </c>
      <c r="D22">
        <v>2</v>
      </c>
      <c r="E22" t="str">
        <f>_xlfn.CONCAT("Some resources are identified for ",B22,", but additional requirements are not part of investment decisions. Some participating individuals receive resources from the organizations they represent.")</f>
        <v>Some resources are identified for Community Growth, but additional requirements are not part of investment decisions. Some participating individuals receive resources from the organizations they represent.</v>
      </c>
    </row>
    <row r="23" spans="1:5" x14ac:dyDescent="0.3">
      <c r="A23" t="s">
        <v>235</v>
      </c>
      <c r="B23" t="s">
        <v>234</v>
      </c>
      <c r="C23" t="s">
        <v>8</v>
      </c>
      <c r="D23">
        <v>3</v>
      </c>
      <c r="E23" t="str">
        <f>_xlfn.CONCAT(B23, "'s relationship to resources is defined and requirements are part of the investment planning process. Most individuals performing work for ",B23, " are compensated for their effort by the organization they represent.")</f>
        <v>Community Growth's relationship to resources is defined and requirements are part of the investment planning process. Most individuals performing work for Community Growth are compensated for their effort by the organization they represent.</v>
      </c>
    </row>
    <row r="24" spans="1:5" x14ac:dyDescent="0.3">
      <c r="A24" t="s">
        <v>235</v>
      </c>
      <c r="B24" t="s">
        <v>234</v>
      </c>
      <c r="C24" t="s">
        <v>8</v>
      </c>
      <c r="D24">
        <v>4</v>
      </c>
      <c r="E24" t="str">
        <f>_xlfn.CONCAT("New resources are made available to increase the maturity of  ", B24,". Most work done for ", B24," is compensated.")</f>
        <v>New resources are made available to increase the maturity of  Community Growth. Most work done for Community Growth is compensated.</v>
      </c>
    </row>
    <row r="25" spans="1:5" x14ac:dyDescent="0.3">
      <c r="A25" t="s">
        <v>235</v>
      </c>
      <c r="B25" t="s">
        <v>234</v>
      </c>
      <c r="C25" t="s">
        <v>8</v>
      </c>
      <c r="D25">
        <v>5</v>
      </c>
      <c r="E25" t="str">
        <f>_xlfn.CONCAT("New resources and other innovations that can improve ", B25, " are investigated, benchmarked, and deployed. All work done towards ", B25, " is compensated.")</f>
        <v>New resources and other innovations that can improve Community Growth are investigated, benchmarked, and deployed. All work done towards Community Growth is compensated.</v>
      </c>
    </row>
    <row r="26" spans="1:5" x14ac:dyDescent="0.3">
      <c r="A26" t="s">
        <v>235</v>
      </c>
      <c r="B26" s="2" t="s">
        <v>246</v>
      </c>
      <c r="C26" s="2" t="s">
        <v>5</v>
      </c>
      <c r="D26" s="2">
        <v>0</v>
      </c>
      <c r="E26" s="2" t="str">
        <f>_xlfn.CONCAT("There are no processes for ", B26, ".")</f>
        <v>There are no processes for Knowledge Retention.</v>
      </c>
    </row>
    <row r="27" spans="1:5" x14ac:dyDescent="0.3">
      <c r="A27" t="s">
        <v>235</v>
      </c>
      <c r="B27" s="2" t="s">
        <v>246</v>
      </c>
      <c r="C27" s="2" t="s">
        <v>5</v>
      </c>
      <c r="D27" s="2">
        <v>1</v>
      </c>
      <c r="E27" s="2" t="str">
        <f>_xlfn.CONCAT("Little to no process documentation, -governance, or -ownership for ", B27,  ". Progress on ", B27, " is based on individual’s knowledge, manual interventions and with unpredictable results")</f>
        <v>Little to no process documentation, -governance, or -ownership for Knowledge Retention. Progress on Knowledge Retention is based on individual’s knowledge, manual interventions and with unpredictable results</v>
      </c>
    </row>
    <row r="28" spans="1:5" x14ac:dyDescent="0.3">
      <c r="A28" t="s">
        <v>235</v>
      </c>
      <c r="B28" s="2" t="s">
        <v>246</v>
      </c>
      <c r="C28" s="2" t="s">
        <v>5</v>
      </c>
      <c r="D28" s="2">
        <v>2</v>
      </c>
      <c r="E28" s="2" t="str">
        <f>_xlfn.CONCAT("Key processes for ", B28, "  are identified and documented locally. Responsibilities and handoff are poorly understood, and results are inconsistent.")</f>
        <v>Key processes for Knowledge Retention  are identified and documented locally. Responsibilities and handoff are poorly understood, and results are inconsistent.</v>
      </c>
    </row>
    <row r="29" spans="1:5" x14ac:dyDescent="0.3">
      <c r="A29" t="s">
        <v>235</v>
      </c>
      <c r="B29" s="2" t="s">
        <v>246</v>
      </c>
      <c r="C29" s="2" t="s">
        <v>5</v>
      </c>
      <c r="D29" s="2">
        <v>3</v>
      </c>
      <c r="E29" s="2" t="str">
        <f>_xlfn.CONCAT("Key processes for ", B29, " are documented community wide, ownership is defined, and handoff points have been established. Adoption,  execution, and results are inconsistent")</f>
        <v>Key processes for Knowledge Retention are documented community wide, ownership is defined, and handoff points have been established. Adoption,  execution, and results are inconsistent</v>
      </c>
    </row>
    <row r="30" spans="1:5" x14ac:dyDescent="0.3">
      <c r="A30" t="s">
        <v>235</v>
      </c>
      <c r="B30" s="2" t="s">
        <v>246</v>
      </c>
      <c r="C30" s="2" t="s">
        <v>5</v>
      </c>
      <c r="D30" s="2">
        <v>4</v>
      </c>
      <c r="E30" s="2" t="str">
        <f xml:space="preserve"> _xlfn.CONCAT("Processes for ", B30, " are defined, understood, reliable, standardized, efficient, measured and adopted community wide with consistent results.")</f>
        <v>Processes for Knowledge Retention are defined, understood, reliable, standardized, efficient, measured and adopted community wide with consistent results.</v>
      </c>
    </row>
    <row r="31" spans="1:5" x14ac:dyDescent="0.3">
      <c r="A31" t="s">
        <v>235</v>
      </c>
      <c r="B31" s="2" t="s">
        <v>246</v>
      </c>
      <c r="C31" s="2" t="s">
        <v>5</v>
      </c>
      <c r="D31" s="2">
        <v>5</v>
      </c>
      <c r="E31" s="2" t="str">
        <f>_xlfn.CONCAT("Processes for ", B31, "  are continuously reviewed, benchmarked and improved resulting in industry-leading practices and results.")</f>
        <v>Processes for Knowledge Retention  are continuously reviewed, benchmarked and improved resulting in industry-leading practices and results.</v>
      </c>
    </row>
    <row r="32" spans="1:5" x14ac:dyDescent="0.3">
      <c r="A32" t="s">
        <v>235</v>
      </c>
      <c r="B32" s="2" t="s">
        <v>246</v>
      </c>
      <c r="C32" t="s">
        <v>6</v>
      </c>
      <c r="D32">
        <v>0</v>
      </c>
      <c r="E32" s="4" t="str">
        <f>_xlfn.CONCAT("There is no organization for ", B32, ".")</f>
        <v>There is no organization for Knowledge Retention.</v>
      </c>
    </row>
    <row r="33" spans="1:5" x14ac:dyDescent="0.3">
      <c r="A33" t="s">
        <v>235</v>
      </c>
      <c r="B33" s="2" t="s">
        <v>246</v>
      </c>
      <c r="C33" t="s">
        <v>6</v>
      </c>
      <c r="D33">
        <v>1</v>
      </c>
      <c r="E33" t="str">
        <f>_xlfn.CONCAT("Community members have a weak understanding of  ", B33, " with limited skills, training, and poorly defined roles. The community has not allocated community members/working groups for ", B33,".")</f>
        <v>Community members have a weak understanding of  Knowledge Retention with limited skills, training, and poorly defined roles. The community has not allocated community members/working groups for Knowledge Retention.</v>
      </c>
    </row>
    <row r="34" spans="1:5" x14ac:dyDescent="0.3">
      <c r="A34" t="s">
        <v>235</v>
      </c>
      <c r="B34" s="2" t="s">
        <v>246</v>
      </c>
      <c r="C34" t="s">
        <v>6</v>
      </c>
      <c r="D34">
        <v>2</v>
      </c>
      <c r="E34" t="str">
        <f>_xlfn.CONCAT("Community members have some skills for ", B34, " but may be lacking experience or training. Inconsistent roles and responsibilities.")</f>
        <v>Community members have some skills for Knowledge Retention but may be lacking experience or training. Inconsistent roles and responsibilities.</v>
      </c>
    </row>
    <row r="35" spans="1:5" x14ac:dyDescent="0.3">
      <c r="A35" t="s">
        <v>235</v>
      </c>
      <c r="B35" s="2" t="s">
        <v>246</v>
      </c>
      <c r="C35" t="s">
        <v>6</v>
      </c>
      <c r="D35">
        <v>3</v>
      </c>
      <c r="E35" t="str">
        <f>_xlfn.CONCAT("Community members have good skills, experience and available training is in place to improve skills for ", B35, ". Roles and responsibilities are defined and assigned to members/working groups.")</f>
        <v>Community members have good skills, experience and available training is in place to improve skills for Knowledge Retention. Roles and responsibilities are defined and assigned to members/working groups.</v>
      </c>
    </row>
    <row r="36" spans="1:5" x14ac:dyDescent="0.3">
      <c r="A36" t="s">
        <v>235</v>
      </c>
      <c r="B36" s="2" t="s">
        <v>246</v>
      </c>
      <c r="C36" t="s">
        <v>6</v>
      </c>
      <c r="D36">
        <v>4</v>
      </c>
      <c r="E36" s="3" t="str">
        <f>_xlfn.CONCAT("Community members have clear roles and responsibilities, have suitable training and are adequately staffed for ", B36, " . Members proactively identify people and organizational improvements and have succession plans in place.")</f>
        <v>Community members have clear roles and responsibilities, have suitable training and are adequately staffed for Knowledge Retention . Members proactively identify people and organizational improvements and have succession plans in place.</v>
      </c>
    </row>
    <row r="37" spans="1:5" x14ac:dyDescent="0.3">
      <c r="A37" t="s">
        <v>235</v>
      </c>
      <c r="B37" s="2" t="s">
        <v>246</v>
      </c>
      <c r="C37" t="s">
        <v>6</v>
      </c>
      <c r="D37">
        <v>5</v>
      </c>
      <c r="E37" s="3" t="str">
        <f>_xlfn.CONCAT("Community members have an expert and deeply contextualized understanding of ", B37, " and are working in a culture that supports and actively embraces continuous improvement, benchmarking and innovation.")</f>
        <v>Community members have an expert and deeply contextualized understanding of Knowledge Retention and are working in a culture that supports and actively embraces continuous improvement, benchmarking and innovation.</v>
      </c>
    </row>
    <row r="38" spans="1:5" x14ac:dyDescent="0.3">
      <c r="A38" t="s">
        <v>235</v>
      </c>
      <c r="B38" s="2" t="s">
        <v>246</v>
      </c>
      <c r="C38" s="2" t="s">
        <v>7</v>
      </c>
      <c r="D38" s="2">
        <v>0</v>
      </c>
      <c r="E38" s="2" t="str">
        <f>_xlfn.CONCAT("Data/information to support ", B38, " does not exist.")</f>
        <v>Data/information to support Knowledge Retention does not exist.</v>
      </c>
    </row>
    <row r="39" spans="1:5" x14ac:dyDescent="0.3">
      <c r="A39" t="s">
        <v>235</v>
      </c>
      <c r="B39" s="2" t="s">
        <v>246</v>
      </c>
      <c r="C39" s="2" t="s">
        <v>7</v>
      </c>
      <c r="D39" s="2">
        <v>1</v>
      </c>
      <c r="E39" s="2" t="str">
        <f>_xlfn.CONCAT("Information to support ",B39, " is unavailable, unknown, incomplete, incorrect, inconsistent, and not exploited. Minimal descriptive reporting and analytics are performed and involve manual intervention. These reports not used for decision making.")</f>
        <v>Information to support Knowledge Retention is unavailable, unknown, incomplete, incorrect, inconsistent, and not exploited. Minimal descriptive reporting and analytics are performed and involve manual intervention. These reports not used for decision making.</v>
      </c>
    </row>
    <row r="40" spans="1:5" x14ac:dyDescent="0.3">
      <c r="A40" t="s">
        <v>235</v>
      </c>
      <c r="B40" s="2" t="s">
        <v>246</v>
      </c>
      <c r="C40" s="2" t="s">
        <v>7</v>
      </c>
      <c r="D40" s="2">
        <v>2</v>
      </c>
      <c r="E40" s="5" t="str">
        <f>_xlfn.CONCAT("Information to support ", B40, " is available in silos, hard to locate for others.")</f>
        <v>Information to support Knowledge Retention is available in silos, hard to locate for others.</v>
      </c>
    </row>
    <row r="41" spans="1:5" x14ac:dyDescent="0.3">
      <c r="A41" t="s">
        <v>235</v>
      </c>
      <c r="B41" s="2" t="s">
        <v>246</v>
      </c>
      <c r="C41" s="2" t="s">
        <v>7</v>
      </c>
      <c r="D41" s="2">
        <v>3</v>
      </c>
      <c r="E41" s="5" t="str">
        <f>_xlfn.CONCAT("Information governance defines how information for ", B41," is collected, stored, understood, accessed, owned, and deleted.")</f>
        <v>Information governance defines how information for Knowledge Retention is collected, stored, understood, accessed, owned, and deleted.</v>
      </c>
    </row>
    <row r="42" spans="1:5" x14ac:dyDescent="0.3">
      <c r="A42" t="s">
        <v>235</v>
      </c>
      <c r="B42" s="2" t="s">
        <v>246</v>
      </c>
      <c r="C42" s="2" t="s">
        <v>7</v>
      </c>
      <c r="D42" s="2">
        <v>4</v>
      </c>
      <c r="E42" s="5" t="str">
        <f>_xlfn.CONCAT("Information for ", B42,"  is available and well understood across the community and externally. Informartion quality is measured and corrected.")</f>
        <v>Information for Knowledge Retention  is available and well understood across the community and externally. Informartion quality is measured and corrected.</v>
      </c>
    </row>
    <row r="43" spans="1:5" x14ac:dyDescent="0.3">
      <c r="A43" t="s">
        <v>235</v>
      </c>
      <c r="B43" s="2" t="s">
        <v>246</v>
      </c>
      <c r="C43" s="2" t="s">
        <v>7</v>
      </c>
      <c r="D43" s="2">
        <v>5</v>
      </c>
      <c r="E43" s="2" t="str">
        <f>_xlfn.CONCAT("New information for ", B43, " is continuously identified, benchmarked and included in decision making.")</f>
        <v>New information for Knowledge Retention is continuously identified, benchmarked and included in decision making.</v>
      </c>
    </row>
    <row r="44" spans="1:5" x14ac:dyDescent="0.3">
      <c r="A44" t="s">
        <v>235</v>
      </c>
      <c r="B44" s="2" t="s">
        <v>246</v>
      </c>
      <c r="C44" t="s">
        <v>8</v>
      </c>
      <c r="D44">
        <v>0</v>
      </c>
      <c r="E44" t="str">
        <f>_xlfn.CONCAT("There are no resources available to ", B44, " . Inivdiduals who do participate in ", B44, " do so voluntarily in their own time.")</f>
        <v>There are no resources available to Knowledge Retention . Inivdiduals who do participate in Knowledge Retention do so voluntarily in their own time.</v>
      </c>
    </row>
    <row r="45" spans="1:5" x14ac:dyDescent="0.3">
      <c r="A45" t="s">
        <v>235</v>
      </c>
      <c r="B45" s="2" t="s">
        <v>246</v>
      </c>
      <c r="C45" t="s">
        <v>8</v>
      </c>
      <c r="D45">
        <v>1</v>
      </c>
      <c r="E45" t="str">
        <f>_xlfn.CONCAT("Few, if any,  resources, including budget, are assigned to ",B45, ". Some participating individuals receive resources from the organizations they represent.")</f>
        <v>Few, if any,  resources, including budget, are assigned to Knowledge Retention. Some participating individuals receive resources from the organizations they represent.</v>
      </c>
    </row>
    <row r="46" spans="1:5" x14ac:dyDescent="0.3">
      <c r="A46" t="s">
        <v>235</v>
      </c>
      <c r="B46" s="2" t="s">
        <v>246</v>
      </c>
      <c r="C46" t="s">
        <v>8</v>
      </c>
      <c r="D46">
        <v>2</v>
      </c>
      <c r="E46" t="str">
        <f>_xlfn.CONCAT("Some resources are identified for ",B46,", but additional requirements are not part of investment decisions. Some participating individuals receive resources from the organizations they represent.")</f>
        <v>Some resources are identified for Knowledge Retention, but additional requirements are not part of investment decisions. Some participating individuals receive resources from the organizations they represent.</v>
      </c>
    </row>
    <row r="47" spans="1:5" x14ac:dyDescent="0.3">
      <c r="A47" t="s">
        <v>235</v>
      </c>
      <c r="B47" s="2" t="s">
        <v>246</v>
      </c>
      <c r="C47" t="s">
        <v>8</v>
      </c>
      <c r="D47">
        <v>3</v>
      </c>
      <c r="E47" t="str">
        <f>_xlfn.CONCAT(B47, "'s relationship to resources is defined and requirements are part of the investment planning process. Most individuals performing work for ",B47, " are compensated for their effort by the organization they represent.")</f>
        <v>Knowledge Retention's relationship to resources is defined and requirements are part of the investment planning process. Most individuals performing work for Knowledge Retention are compensated for their effort by the organization they represent.</v>
      </c>
    </row>
    <row r="48" spans="1:5" x14ac:dyDescent="0.3">
      <c r="A48" t="s">
        <v>235</v>
      </c>
      <c r="B48" s="2" t="s">
        <v>246</v>
      </c>
      <c r="C48" t="s">
        <v>8</v>
      </c>
      <c r="D48">
        <v>4</v>
      </c>
      <c r="E48" t="str">
        <f>_xlfn.CONCAT("New resources are made available to increase the maturity of  ", B48,". Most work done for ", B48," is compensated.")</f>
        <v>New resources are made available to increase the maturity of  Knowledge Retention. Most work done for Knowledge Retention is compensated.</v>
      </c>
    </row>
    <row r="49" spans="1:5" x14ac:dyDescent="0.3">
      <c r="A49" t="s">
        <v>235</v>
      </c>
      <c r="B49" s="2" t="s">
        <v>246</v>
      </c>
      <c r="C49" t="s">
        <v>8</v>
      </c>
      <c r="D49">
        <v>5</v>
      </c>
      <c r="E49" t="str">
        <f>_xlfn.CONCAT("New resources and other innovations that can improve ", B49, " are investigated, benchmarked, and deployed. All work done towards ", B49, " is compensated.")</f>
        <v>New resources and other innovations that can improve Knowledge Retention are investigated, benchmarked, and deployed. All work done towards Knowledge Retention is compensated.</v>
      </c>
    </row>
    <row r="50" spans="1:5" x14ac:dyDescent="0.3">
      <c r="A50" t="s">
        <v>235</v>
      </c>
      <c r="B50" t="s">
        <v>236</v>
      </c>
      <c r="C50" s="2" t="s">
        <v>5</v>
      </c>
      <c r="D50" s="2">
        <v>0</v>
      </c>
      <c r="E50" s="2" t="str">
        <f>_xlfn.CONCAT("There are no processes for ", B50, ".")</f>
        <v>There are no processes for Diversity of Perspectives.</v>
      </c>
    </row>
    <row r="51" spans="1:5" x14ac:dyDescent="0.3">
      <c r="A51" t="s">
        <v>235</v>
      </c>
      <c r="B51" t="s">
        <v>236</v>
      </c>
      <c r="C51" s="2" t="s">
        <v>5</v>
      </c>
      <c r="D51" s="2">
        <v>1</v>
      </c>
      <c r="E51" s="2" t="str">
        <f>_xlfn.CONCAT("Little to no process documentation, -governance, or -ownership for ", B51,  ". Progress on ", B51, " is based on individual’s knowledge, manual interventions and with unpredictable results")</f>
        <v>Little to no process documentation, -governance, or -ownership for Diversity of Perspectives. Progress on Diversity of Perspectives is based on individual’s knowledge, manual interventions and with unpredictable results</v>
      </c>
    </row>
    <row r="52" spans="1:5" x14ac:dyDescent="0.3">
      <c r="A52" t="s">
        <v>235</v>
      </c>
      <c r="B52" t="s">
        <v>236</v>
      </c>
      <c r="C52" s="2" t="s">
        <v>5</v>
      </c>
      <c r="D52" s="2">
        <v>2</v>
      </c>
      <c r="E52" s="2" t="str">
        <f>_xlfn.CONCAT("Key processes for ", B52, "  are identified and documented locally. Responsibilities and handoff are poorly understood, and results are inconsistent.")</f>
        <v>Key processes for Diversity of Perspectives  are identified and documented locally. Responsibilities and handoff are poorly understood, and results are inconsistent.</v>
      </c>
    </row>
    <row r="53" spans="1:5" x14ac:dyDescent="0.3">
      <c r="A53" t="s">
        <v>235</v>
      </c>
      <c r="B53" t="s">
        <v>236</v>
      </c>
      <c r="C53" s="2" t="s">
        <v>5</v>
      </c>
      <c r="D53" s="2">
        <v>3</v>
      </c>
      <c r="E53" s="2" t="str">
        <f>_xlfn.CONCAT("Key processes for ", B53, " are documented community wide, ownership is defined, and handoff points have been established. Adoption,  execution, and results are inconsistent")</f>
        <v>Key processes for Diversity of Perspectives are documented community wide, ownership is defined, and handoff points have been established. Adoption,  execution, and results are inconsistent</v>
      </c>
    </row>
    <row r="54" spans="1:5" x14ac:dyDescent="0.3">
      <c r="A54" t="s">
        <v>235</v>
      </c>
      <c r="B54" t="s">
        <v>236</v>
      </c>
      <c r="C54" s="2" t="s">
        <v>5</v>
      </c>
      <c r="D54" s="2">
        <v>4</v>
      </c>
      <c r="E54" s="2" t="str">
        <f xml:space="preserve"> _xlfn.CONCAT("Processes for ", B54, " are defined, understood, reliable, standardized, efficient, measured and adopted community wide with consistent results.")</f>
        <v>Processes for Diversity of Perspectives are defined, understood, reliable, standardized, efficient, measured and adopted community wide with consistent results.</v>
      </c>
    </row>
    <row r="55" spans="1:5" x14ac:dyDescent="0.3">
      <c r="A55" t="s">
        <v>235</v>
      </c>
      <c r="B55" t="s">
        <v>236</v>
      </c>
      <c r="C55" s="2" t="s">
        <v>5</v>
      </c>
      <c r="D55" s="2">
        <v>5</v>
      </c>
      <c r="E55" s="2" t="str">
        <f>_xlfn.CONCAT("Processes for ", B55, "  are continuously reviewed, benchmarked and improved resulting in industry-leading practices and results.")</f>
        <v>Processes for Diversity of Perspectives  are continuously reviewed, benchmarked and improved resulting in industry-leading practices and results.</v>
      </c>
    </row>
    <row r="56" spans="1:5" x14ac:dyDescent="0.3">
      <c r="A56" t="s">
        <v>235</v>
      </c>
      <c r="B56" t="s">
        <v>236</v>
      </c>
      <c r="C56" t="s">
        <v>6</v>
      </c>
      <c r="D56">
        <v>0</v>
      </c>
      <c r="E56" s="4" t="str">
        <f>_xlfn.CONCAT("There is no organization for ", B56, ".")</f>
        <v>There is no organization for Diversity of Perspectives.</v>
      </c>
    </row>
    <row r="57" spans="1:5" x14ac:dyDescent="0.3">
      <c r="A57" t="s">
        <v>235</v>
      </c>
      <c r="B57" t="s">
        <v>236</v>
      </c>
      <c r="C57" t="s">
        <v>6</v>
      </c>
      <c r="D57">
        <v>1</v>
      </c>
      <c r="E57" t="str">
        <f>_xlfn.CONCAT("Community members have a weak understanding of  ", B57, " with limited skills, training, and poorly defined roles. The community has not allocated community members/working groups for ", B57,".")</f>
        <v>Community members have a weak understanding of  Diversity of Perspectives with limited skills, training, and poorly defined roles. The community has not allocated community members/working groups for Diversity of Perspectives.</v>
      </c>
    </row>
    <row r="58" spans="1:5" x14ac:dyDescent="0.3">
      <c r="A58" t="s">
        <v>235</v>
      </c>
      <c r="B58" t="s">
        <v>236</v>
      </c>
      <c r="C58" t="s">
        <v>6</v>
      </c>
      <c r="D58">
        <v>2</v>
      </c>
      <c r="E58" t="str">
        <f>_xlfn.CONCAT("Community members have some skills for ", B58, " but may be lacking experience or training. Inconsistent roles and responsibilities.")</f>
        <v>Community members have some skills for Diversity of Perspectives but may be lacking experience or training. Inconsistent roles and responsibilities.</v>
      </c>
    </row>
    <row r="59" spans="1:5" x14ac:dyDescent="0.3">
      <c r="A59" t="s">
        <v>235</v>
      </c>
      <c r="B59" t="s">
        <v>236</v>
      </c>
      <c r="C59" t="s">
        <v>6</v>
      </c>
      <c r="D59">
        <v>3</v>
      </c>
      <c r="E59" t="str">
        <f>_xlfn.CONCAT("Community members have good skills, experience and available training is in place to improve skills for ", B59, ". Roles and responsibilities are defined and assigned to members/working groups.")</f>
        <v>Community members have good skills, experience and available training is in place to improve skills for Diversity of Perspectives. Roles and responsibilities are defined and assigned to members/working groups.</v>
      </c>
    </row>
    <row r="60" spans="1:5" x14ac:dyDescent="0.3">
      <c r="A60" t="s">
        <v>235</v>
      </c>
      <c r="B60" t="s">
        <v>236</v>
      </c>
      <c r="C60" t="s">
        <v>6</v>
      </c>
      <c r="D60">
        <v>4</v>
      </c>
      <c r="E60" s="3" t="str">
        <f>_xlfn.CONCAT("Community members have clear roles and responsibilities, have suitable training and are adequately staffed for ", B60, " . Members proactively identify people and organizational improvements and have succession plans in place.")</f>
        <v>Community members have clear roles and responsibilities, have suitable training and are adequately staffed for Diversity of Perspectives . Members proactively identify people and organizational improvements and have succession plans in place.</v>
      </c>
    </row>
    <row r="61" spans="1:5" x14ac:dyDescent="0.3">
      <c r="A61" t="s">
        <v>235</v>
      </c>
      <c r="B61" t="s">
        <v>236</v>
      </c>
      <c r="C61" t="s">
        <v>6</v>
      </c>
      <c r="D61">
        <v>5</v>
      </c>
      <c r="E61" s="3" t="str">
        <f>_xlfn.CONCAT("Community members have an expert and deeply contextualized understanding of ", B61, " and are working in a culture that supports and actively embraces continuous improvement, benchmarking and innovation.")</f>
        <v>Community members have an expert and deeply contextualized understanding of Diversity of Perspectives and are working in a culture that supports and actively embraces continuous improvement, benchmarking and innovation.</v>
      </c>
    </row>
    <row r="62" spans="1:5" x14ac:dyDescent="0.3">
      <c r="A62" t="s">
        <v>235</v>
      </c>
      <c r="B62" t="s">
        <v>236</v>
      </c>
      <c r="C62" s="2" t="s">
        <v>7</v>
      </c>
      <c r="D62" s="2">
        <v>0</v>
      </c>
      <c r="E62" s="2" t="str">
        <f>_xlfn.CONCAT("Data/information to support ", B62, " does not exist.")</f>
        <v>Data/information to support Diversity of Perspectives does not exist.</v>
      </c>
    </row>
    <row r="63" spans="1:5" x14ac:dyDescent="0.3">
      <c r="A63" t="s">
        <v>235</v>
      </c>
      <c r="B63" t="s">
        <v>236</v>
      </c>
      <c r="C63" s="2" t="s">
        <v>7</v>
      </c>
      <c r="D63" s="2">
        <v>1</v>
      </c>
      <c r="E63" s="2" t="str">
        <f>_xlfn.CONCAT("Information to support ",B63, " is unavailable, unknown, incomplete, incorrect, inconsistent, and not exploited. Minimal descriptive reporting and analytics are performed and involve manual intervention. These reports not used for decision making.")</f>
        <v>Information to support Diversity of Perspectives is unavailable, unknown, incomplete, incorrect, inconsistent, and not exploited. Minimal descriptive reporting and analytics are performed and involve manual intervention. These reports not used for decision making.</v>
      </c>
    </row>
    <row r="64" spans="1:5" x14ac:dyDescent="0.3">
      <c r="A64" t="s">
        <v>235</v>
      </c>
      <c r="B64" t="s">
        <v>236</v>
      </c>
      <c r="C64" s="2" t="s">
        <v>7</v>
      </c>
      <c r="D64" s="2">
        <v>2</v>
      </c>
      <c r="E64" s="5" t="str">
        <f>_xlfn.CONCAT("Information to support ", B64, " is available in silos, hard to locate for others.")</f>
        <v>Information to support Diversity of Perspectives is available in silos, hard to locate for others.</v>
      </c>
    </row>
    <row r="65" spans="1:5" x14ac:dyDescent="0.3">
      <c r="A65" t="s">
        <v>235</v>
      </c>
      <c r="B65" t="s">
        <v>236</v>
      </c>
      <c r="C65" s="2" t="s">
        <v>7</v>
      </c>
      <c r="D65" s="2">
        <v>3</v>
      </c>
      <c r="E65" s="5" t="str">
        <f>_xlfn.CONCAT("Information governance defines how information for ", B65," is collected, stored, understood, accessed, owned, and deleted.")</f>
        <v>Information governance defines how information for Diversity of Perspectives is collected, stored, understood, accessed, owned, and deleted.</v>
      </c>
    </row>
    <row r="66" spans="1:5" x14ac:dyDescent="0.3">
      <c r="A66" t="s">
        <v>235</v>
      </c>
      <c r="B66" t="s">
        <v>236</v>
      </c>
      <c r="C66" s="2" t="s">
        <v>7</v>
      </c>
      <c r="D66" s="2">
        <v>4</v>
      </c>
      <c r="E66" s="5" t="str">
        <f>_xlfn.CONCAT("Information for ", B66,"  is available and well understood across the community and externally. Informartion quality is measured and corrected.")</f>
        <v>Information for Diversity of Perspectives  is available and well understood across the community and externally. Informartion quality is measured and corrected.</v>
      </c>
    </row>
    <row r="67" spans="1:5" x14ac:dyDescent="0.3">
      <c r="A67" t="s">
        <v>235</v>
      </c>
      <c r="B67" t="s">
        <v>236</v>
      </c>
      <c r="C67" s="2" t="s">
        <v>7</v>
      </c>
      <c r="D67" s="2">
        <v>5</v>
      </c>
      <c r="E67" s="2" t="str">
        <f>_xlfn.CONCAT("New information for ", B67, " is continuously identified, benchmarked and included in decision making.")</f>
        <v>New information for Diversity of Perspectives is continuously identified, benchmarked and included in decision making.</v>
      </c>
    </row>
    <row r="68" spans="1:5" x14ac:dyDescent="0.3">
      <c r="A68" t="s">
        <v>235</v>
      </c>
      <c r="B68" t="s">
        <v>236</v>
      </c>
      <c r="C68" t="s">
        <v>8</v>
      </c>
      <c r="D68">
        <v>0</v>
      </c>
      <c r="E68" t="str">
        <f>_xlfn.CONCAT("There are no resources available to ", B68, " . Inivdiduals who do participate in ", B68, " do so voluntarily in their own time.")</f>
        <v>There are no resources available to Diversity of Perspectives . Inivdiduals who do participate in Diversity of Perspectives do so voluntarily in their own time.</v>
      </c>
    </row>
    <row r="69" spans="1:5" x14ac:dyDescent="0.3">
      <c r="A69" t="s">
        <v>235</v>
      </c>
      <c r="B69" t="s">
        <v>236</v>
      </c>
      <c r="C69" t="s">
        <v>8</v>
      </c>
      <c r="D69">
        <v>1</v>
      </c>
      <c r="E69" t="str">
        <f>_xlfn.CONCAT("Few, if any,  resources, including budget, are assigned to ",B69, ". Some participating individuals receive resources from the organizations they represent.")</f>
        <v>Few, if any,  resources, including budget, are assigned to Diversity of Perspectives. Some participating individuals receive resources from the organizations they represent.</v>
      </c>
    </row>
    <row r="70" spans="1:5" x14ac:dyDescent="0.3">
      <c r="A70" t="s">
        <v>235</v>
      </c>
      <c r="B70" t="s">
        <v>236</v>
      </c>
      <c r="C70" t="s">
        <v>8</v>
      </c>
      <c r="D70">
        <v>2</v>
      </c>
      <c r="E70" t="str">
        <f>_xlfn.CONCAT("Some resources are identified for ",B70,", but additional requirements are not part of investment decisions. Some participating individuals receive resources from the organizations they represent.")</f>
        <v>Some resources are identified for Diversity of Perspectives, but additional requirements are not part of investment decisions. Some participating individuals receive resources from the organizations they represent.</v>
      </c>
    </row>
    <row r="71" spans="1:5" x14ac:dyDescent="0.3">
      <c r="A71" t="s">
        <v>235</v>
      </c>
      <c r="B71" t="s">
        <v>236</v>
      </c>
      <c r="C71" t="s">
        <v>8</v>
      </c>
      <c r="D71">
        <v>3</v>
      </c>
      <c r="E71" t="str">
        <f>_xlfn.CONCAT(B71, "'s relationship to resources is defined and requirements are part of the investment planning process. Most individuals performing work for ",B71, " are compensated for their effort by the organization they represent.")</f>
        <v>Diversity of Perspectives's relationship to resources is defined and requirements are part of the investment planning process. Most individuals performing work for Diversity of Perspectives are compensated for their effort by the organization they represent.</v>
      </c>
    </row>
    <row r="72" spans="1:5" x14ac:dyDescent="0.3">
      <c r="A72" t="s">
        <v>235</v>
      </c>
      <c r="B72" t="s">
        <v>236</v>
      </c>
      <c r="C72" t="s">
        <v>8</v>
      </c>
      <c r="D72">
        <v>4</v>
      </c>
      <c r="E72" t="str">
        <f>_xlfn.CONCAT("New resources are made available to increase the maturity of  ", B72,". Most work done for ", B72," is compensated.")</f>
        <v>New resources are made available to increase the maturity of  Diversity of Perspectives. Most work done for Diversity of Perspectives is compensated.</v>
      </c>
    </row>
    <row r="73" spans="1:5" x14ac:dyDescent="0.3">
      <c r="A73" t="s">
        <v>235</v>
      </c>
      <c r="B73" t="s">
        <v>236</v>
      </c>
      <c r="C73" t="s">
        <v>8</v>
      </c>
      <c r="D73">
        <v>5</v>
      </c>
      <c r="E73" t="str">
        <f>_xlfn.CONCAT("New resources and other innovations that can improve ", B73, " are investigated, benchmarked, and deployed. All work done towards ", B73, " is compensated.")</f>
        <v>New resources and other innovations that can improve Diversity of Perspectives are investigated, benchmarked, and deployed. All work done towards Diversity of Perspectives is compensated.</v>
      </c>
    </row>
    <row r="74" spans="1:5" x14ac:dyDescent="0.3">
      <c r="A74" s="2" t="s">
        <v>237</v>
      </c>
      <c r="B74" s="2" t="s">
        <v>247</v>
      </c>
      <c r="C74" s="2" t="s">
        <v>5</v>
      </c>
      <c r="D74" s="2">
        <v>0</v>
      </c>
      <c r="E74" s="2" t="str">
        <f>_xlfn.CONCAT("There are no processes for ", B74, ".")</f>
        <v>There are no processes for Integration Profile Establishment.</v>
      </c>
    </row>
    <row r="75" spans="1:5" x14ac:dyDescent="0.3">
      <c r="A75" s="2" t="s">
        <v>237</v>
      </c>
      <c r="B75" s="2" t="s">
        <v>247</v>
      </c>
      <c r="C75" s="2" t="s">
        <v>5</v>
      </c>
      <c r="D75" s="2">
        <v>1</v>
      </c>
      <c r="E75" s="2" t="str">
        <f>_xlfn.CONCAT("Little to no process documentation, -governance, or -ownership for ", B75,  ". Progress on ", B75, " is based on individual’s knowledge, manual interventions and with unpredictable results")</f>
        <v>Little to no process documentation, -governance, or -ownership for Integration Profile Establishment. Progress on Integration Profile Establishment is based on individual’s knowledge, manual interventions and with unpredictable results</v>
      </c>
    </row>
    <row r="76" spans="1:5" x14ac:dyDescent="0.3">
      <c r="A76" s="2" t="s">
        <v>237</v>
      </c>
      <c r="B76" s="2" t="s">
        <v>247</v>
      </c>
      <c r="C76" s="2" t="s">
        <v>5</v>
      </c>
      <c r="D76" s="2">
        <v>2</v>
      </c>
      <c r="E76" s="2" t="str">
        <f>_xlfn.CONCAT("Key processes for ", B76, "  are identified and documented locally. Responsibilities and handoff are poorly understood, and results are inconsistent.")</f>
        <v>Key processes for Integration Profile Establishment  are identified and documented locally. Responsibilities and handoff are poorly understood, and results are inconsistent.</v>
      </c>
    </row>
    <row r="77" spans="1:5" x14ac:dyDescent="0.3">
      <c r="A77" s="2" t="s">
        <v>237</v>
      </c>
      <c r="B77" s="2" t="s">
        <v>247</v>
      </c>
      <c r="C77" s="2" t="s">
        <v>5</v>
      </c>
      <c r="D77" s="2">
        <v>3</v>
      </c>
      <c r="E77" s="2" t="str">
        <f>_xlfn.CONCAT("Key processes for ", B77, " are documented community wide, ownership is defined, and handoff points have been established. Adoption,  execution, and results are inconsistent")</f>
        <v>Key processes for Integration Profile Establishment are documented community wide, ownership is defined, and handoff points have been established. Adoption,  execution, and results are inconsistent</v>
      </c>
    </row>
    <row r="78" spans="1:5" x14ac:dyDescent="0.3">
      <c r="A78" s="2" t="s">
        <v>237</v>
      </c>
      <c r="B78" s="2" t="s">
        <v>247</v>
      </c>
      <c r="C78" s="2" t="s">
        <v>5</v>
      </c>
      <c r="D78" s="2">
        <v>4</v>
      </c>
      <c r="E78" s="2" t="str">
        <f xml:space="preserve"> _xlfn.CONCAT("Processes for ", B78, " are defined, understood, reliable, standardized, efficient, measured and adopted community wide with consistent results.")</f>
        <v>Processes for Integration Profile Establishment are defined, understood, reliable, standardized, efficient, measured and adopted community wide with consistent results.</v>
      </c>
    </row>
    <row r="79" spans="1:5" x14ac:dyDescent="0.3">
      <c r="A79" s="2" t="s">
        <v>237</v>
      </c>
      <c r="B79" s="2" t="s">
        <v>247</v>
      </c>
      <c r="C79" s="2" t="s">
        <v>5</v>
      </c>
      <c r="D79" s="2">
        <v>5</v>
      </c>
      <c r="E79" s="2" t="str">
        <f>_xlfn.CONCAT("Processes for ", B79, "  are continuously reviewed, benchmarked and improved resulting in industry-leading practices and results.")</f>
        <v>Processes for Integration Profile Establishment  are continuously reviewed, benchmarked and improved resulting in industry-leading practices and results.</v>
      </c>
    </row>
    <row r="80" spans="1:5" x14ac:dyDescent="0.3">
      <c r="A80" s="2" t="s">
        <v>237</v>
      </c>
      <c r="B80" s="2" t="s">
        <v>247</v>
      </c>
      <c r="C80" t="s">
        <v>6</v>
      </c>
      <c r="D80">
        <v>0</v>
      </c>
      <c r="E80" s="4" t="str">
        <f>_xlfn.CONCAT("There is no organization for ", B80, ".")</f>
        <v>There is no organization for Integration Profile Establishment.</v>
      </c>
    </row>
    <row r="81" spans="1:5" x14ac:dyDescent="0.3">
      <c r="A81" s="2" t="s">
        <v>237</v>
      </c>
      <c r="B81" s="2" t="s">
        <v>247</v>
      </c>
      <c r="C81" t="s">
        <v>6</v>
      </c>
      <c r="D81">
        <v>1</v>
      </c>
      <c r="E81" t="str">
        <f>_xlfn.CONCAT("Community members have a weak understanding of  ", B81, " with limited skills, training, and poorly defined roles. The community has not allocated community members/working groups for ", B81,".")</f>
        <v>Community members have a weak understanding of  Integration Profile Establishment with limited skills, training, and poorly defined roles. The community has not allocated community members/working groups for Integration Profile Establishment.</v>
      </c>
    </row>
    <row r="82" spans="1:5" x14ac:dyDescent="0.3">
      <c r="A82" s="2" t="s">
        <v>237</v>
      </c>
      <c r="B82" s="2" t="s">
        <v>247</v>
      </c>
      <c r="C82" t="s">
        <v>6</v>
      </c>
      <c r="D82">
        <v>2</v>
      </c>
      <c r="E82" t="str">
        <f>_xlfn.CONCAT("Community members have some skills for ", B82, " but may be lacking experience or training. Inconsistent roles and responsibilities.")</f>
        <v>Community members have some skills for Integration Profile Establishment but may be lacking experience or training. Inconsistent roles and responsibilities.</v>
      </c>
    </row>
    <row r="83" spans="1:5" x14ac:dyDescent="0.3">
      <c r="A83" s="2" t="s">
        <v>237</v>
      </c>
      <c r="B83" s="2" t="s">
        <v>247</v>
      </c>
      <c r="C83" t="s">
        <v>6</v>
      </c>
      <c r="D83">
        <v>3</v>
      </c>
      <c r="E83" t="str">
        <f>_xlfn.CONCAT("Community members have good skills, experience and available training is in place to improve skills for ", B83, ". Roles and responsibilities are defined and assigned to members/working groups.")</f>
        <v>Community members have good skills, experience and available training is in place to improve skills for Integration Profile Establishment. Roles and responsibilities are defined and assigned to members/working groups.</v>
      </c>
    </row>
    <row r="84" spans="1:5" x14ac:dyDescent="0.3">
      <c r="A84" s="2" t="s">
        <v>237</v>
      </c>
      <c r="B84" s="2" t="s">
        <v>247</v>
      </c>
      <c r="C84" t="s">
        <v>6</v>
      </c>
      <c r="D84">
        <v>4</v>
      </c>
      <c r="E84" s="3" t="str">
        <f>_xlfn.CONCAT("Community members have clear roles and responsibilities, have suitable training and are adequately staffed for ", B84, " . Members proactively identify people and organizational improvements and have succession plans in place.")</f>
        <v>Community members have clear roles and responsibilities, have suitable training and are adequately staffed for Integration Profile Establishment . Members proactively identify people and organizational improvements and have succession plans in place.</v>
      </c>
    </row>
    <row r="85" spans="1:5" x14ac:dyDescent="0.3">
      <c r="A85" s="2" t="s">
        <v>237</v>
      </c>
      <c r="B85" s="2" t="s">
        <v>247</v>
      </c>
      <c r="C85" t="s">
        <v>6</v>
      </c>
      <c r="D85">
        <v>5</v>
      </c>
      <c r="E85" s="3" t="str">
        <f>_xlfn.CONCAT("Community members have an expert and deeply contextualized understanding of ", B85, " and are working in a culture that supports and actively embraces continuous improvement, benchmarking and innovation.")</f>
        <v>Community members have an expert and deeply contextualized understanding of Integration Profile Establishment and are working in a culture that supports and actively embraces continuous improvement, benchmarking and innovation.</v>
      </c>
    </row>
    <row r="86" spans="1:5" x14ac:dyDescent="0.3">
      <c r="A86" s="2" t="s">
        <v>237</v>
      </c>
      <c r="B86" s="2" t="s">
        <v>247</v>
      </c>
      <c r="C86" s="2" t="s">
        <v>7</v>
      </c>
      <c r="D86" s="2">
        <v>0</v>
      </c>
      <c r="E86" s="2" t="str">
        <f>_xlfn.CONCAT("Data/information to support ", B86, " does not exist.")</f>
        <v>Data/information to support Integration Profile Establishment does not exist.</v>
      </c>
    </row>
    <row r="87" spans="1:5" x14ac:dyDescent="0.3">
      <c r="A87" s="2" t="s">
        <v>237</v>
      </c>
      <c r="B87" s="2" t="s">
        <v>247</v>
      </c>
      <c r="C87" s="2" t="s">
        <v>7</v>
      </c>
      <c r="D87" s="2">
        <v>1</v>
      </c>
      <c r="E87" s="2" t="str">
        <f>_xlfn.CONCAT("Information to support ",B87, " is unavailable, unknown, incomplete, incorrect, inconsistent, and not exploited. Minimal descriptive reporting and analytics are performed and involve manual intervention. These reports not used for decision making.")</f>
        <v>Information to support Integration Profile Establishment is unavailable, unknown, incomplete, incorrect, inconsistent, and not exploited. Minimal descriptive reporting and analytics are performed and involve manual intervention. These reports not used for decision making.</v>
      </c>
    </row>
    <row r="88" spans="1:5" x14ac:dyDescent="0.3">
      <c r="A88" s="2" t="s">
        <v>237</v>
      </c>
      <c r="B88" s="2" t="s">
        <v>247</v>
      </c>
      <c r="C88" s="2" t="s">
        <v>7</v>
      </c>
      <c r="D88" s="2">
        <v>2</v>
      </c>
      <c r="E88" s="5" t="str">
        <f>_xlfn.CONCAT("Information to support ", B88, " is available in silos, hard to locate for others.")</f>
        <v>Information to support Integration Profile Establishment is available in silos, hard to locate for others.</v>
      </c>
    </row>
    <row r="89" spans="1:5" x14ac:dyDescent="0.3">
      <c r="A89" s="2" t="s">
        <v>237</v>
      </c>
      <c r="B89" s="2" t="s">
        <v>247</v>
      </c>
      <c r="C89" s="2" t="s">
        <v>7</v>
      </c>
      <c r="D89" s="2">
        <v>3</v>
      </c>
      <c r="E89" s="5" t="str">
        <f>_xlfn.CONCAT("Information governance defines how information for ", B89," is collected, stored, understood, accessed, owned, and deleted.")</f>
        <v>Information governance defines how information for Integration Profile Establishment is collected, stored, understood, accessed, owned, and deleted.</v>
      </c>
    </row>
    <row r="90" spans="1:5" x14ac:dyDescent="0.3">
      <c r="A90" s="2" t="s">
        <v>237</v>
      </c>
      <c r="B90" s="2" t="s">
        <v>247</v>
      </c>
      <c r="C90" s="2" t="s">
        <v>7</v>
      </c>
      <c r="D90" s="2">
        <v>4</v>
      </c>
      <c r="E90" s="5" t="str">
        <f>_xlfn.CONCAT("Information for ", B90,"  is available and well understood across the community and externally. Informartion quality is measured and corrected.")</f>
        <v>Information for Integration Profile Establishment  is available and well understood across the community and externally. Informartion quality is measured and corrected.</v>
      </c>
    </row>
    <row r="91" spans="1:5" x14ac:dyDescent="0.3">
      <c r="A91" s="2" t="s">
        <v>237</v>
      </c>
      <c r="B91" s="2" t="s">
        <v>247</v>
      </c>
      <c r="C91" s="2" t="s">
        <v>7</v>
      </c>
      <c r="D91" s="2">
        <v>5</v>
      </c>
      <c r="E91" s="2" t="str">
        <f>_xlfn.CONCAT("New information for ", B91, " is continuously identified, benchmarked and included in decision making.")</f>
        <v>New information for Integration Profile Establishment is continuously identified, benchmarked and included in decision making.</v>
      </c>
    </row>
    <row r="92" spans="1:5" x14ac:dyDescent="0.3">
      <c r="A92" s="2" t="s">
        <v>237</v>
      </c>
      <c r="B92" s="2" t="s">
        <v>247</v>
      </c>
      <c r="C92" t="s">
        <v>8</v>
      </c>
      <c r="D92">
        <v>0</v>
      </c>
      <c r="E92" t="str">
        <f>_xlfn.CONCAT("There are no resources available to ", B92, " . Inivdiduals who do participate in ", B92, " do so voluntarily in their own time.")</f>
        <v>There are no resources available to Integration Profile Establishment . Inivdiduals who do participate in Integration Profile Establishment do so voluntarily in their own time.</v>
      </c>
    </row>
    <row r="93" spans="1:5" x14ac:dyDescent="0.3">
      <c r="A93" s="2" t="s">
        <v>237</v>
      </c>
      <c r="B93" s="2" t="s">
        <v>247</v>
      </c>
      <c r="C93" t="s">
        <v>8</v>
      </c>
      <c r="D93">
        <v>1</v>
      </c>
      <c r="E93" t="str">
        <f>_xlfn.CONCAT("Few, if any,  resources, including budget, are assigned to ",B93, ". Some participating individuals receive resources from the organizations they represent.")</f>
        <v>Few, if any,  resources, including budget, are assigned to Integration Profile Establishment. Some participating individuals receive resources from the organizations they represent.</v>
      </c>
    </row>
    <row r="94" spans="1:5" x14ac:dyDescent="0.3">
      <c r="A94" s="2" t="s">
        <v>237</v>
      </c>
      <c r="B94" s="2" t="s">
        <v>247</v>
      </c>
      <c r="C94" t="s">
        <v>8</v>
      </c>
      <c r="D94">
        <v>2</v>
      </c>
      <c r="E94" t="str">
        <f>_xlfn.CONCAT("Some resources are identified for ",B94,", but additional requirements are not part of investment decisions. Some participating individuals receive resources from the organizations they represent.")</f>
        <v>Some resources are identified for Integration Profile Establishment, but additional requirements are not part of investment decisions. Some participating individuals receive resources from the organizations they represent.</v>
      </c>
    </row>
    <row r="95" spans="1:5" x14ac:dyDescent="0.3">
      <c r="A95" s="2" t="s">
        <v>237</v>
      </c>
      <c r="B95" s="2" t="s">
        <v>247</v>
      </c>
      <c r="C95" t="s">
        <v>8</v>
      </c>
      <c r="D95">
        <v>3</v>
      </c>
      <c r="E95" t="str">
        <f>_xlfn.CONCAT(B95, "'s relationship to resources is defined and requirements are part of the investment planning process. Most individuals performing work for ",B95, " are compensated for their effort by the organization they represent.")</f>
        <v>Integration Profile Establishment's relationship to resources is defined and requirements are part of the investment planning process. Most individuals performing work for Integration Profile Establishment are compensated for their effort by the organization they represent.</v>
      </c>
    </row>
    <row r="96" spans="1:5" x14ac:dyDescent="0.3">
      <c r="A96" s="2" t="s">
        <v>237</v>
      </c>
      <c r="B96" s="2" t="s">
        <v>247</v>
      </c>
      <c r="C96" t="s">
        <v>8</v>
      </c>
      <c r="D96">
        <v>4</v>
      </c>
      <c r="E96" t="str">
        <f>_xlfn.CONCAT("New resources are made available to increase the maturity of  ", B96,". Most work done for ", B96," is compensated.")</f>
        <v>New resources are made available to increase the maturity of  Integration Profile Establishment. Most work done for Integration Profile Establishment is compensated.</v>
      </c>
    </row>
    <row r="97" spans="1:5" x14ac:dyDescent="0.3">
      <c r="A97" s="2" t="s">
        <v>237</v>
      </c>
      <c r="B97" s="2" t="s">
        <v>247</v>
      </c>
      <c r="C97" t="s">
        <v>8</v>
      </c>
      <c r="D97">
        <v>5</v>
      </c>
      <c r="E97" t="str">
        <f>_xlfn.CONCAT("New resources and other innovations that can improve ", B97, " are investigated, benchmarked, and deployed. All work done towards ", B97, " is compensated.")</f>
        <v>New resources and other innovations that can improve Integration Profile Establishment are investigated, benchmarked, and deployed. All work done towards Integration Profile Establishment is compensated.</v>
      </c>
    </row>
    <row r="98" spans="1:5" x14ac:dyDescent="0.3">
      <c r="A98" s="2" t="s">
        <v>237</v>
      </c>
      <c r="B98" s="4" t="s">
        <v>238</v>
      </c>
      <c r="C98" s="2" t="s">
        <v>5</v>
      </c>
      <c r="D98" s="2">
        <v>0</v>
      </c>
      <c r="E98" s="2" t="str">
        <f>_xlfn.CONCAT("There are no processes for ", B98, ".")</f>
        <v>There are no processes for Standardization.</v>
      </c>
    </row>
    <row r="99" spans="1:5" x14ac:dyDescent="0.3">
      <c r="A99" s="2" t="s">
        <v>237</v>
      </c>
      <c r="B99" s="4" t="s">
        <v>238</v>
      </c>
      <c r="C99" s="2" t="s">
        <v>5</v>
      </c>
      <c r="D99" s="2">
        <v>1</v>
      </c>
      <c r="E99" s="2" t="str">
        <f>_xlfn.CONCAT("Little to no process documentation, -governance, or -ownership for ", B99,  ". Progress on ", B99, " is based on individual’s knowledge, manual interventions and with unpredictable results")</f>
        <v>Little to no process documentation, -governance, or -ownership for Standardization. Progress on Standardization is based on individual’s knowledge, manual interventions and with unpredictable results</v>
      </c>
    </row>
    <row r="100" spans="1:5" x14ac:dyDescent="0.3">
      <c r="A100" s="2" t="s">
        <v>237</v>
      </c>
      <c r="B100" s="4" t="s">
        <v>238</v>
      </c>
      <c r="C100" s="2" t="s">
        <v>5</v>
      </c>
      <c r="D100" s="2">
        <v>2</v>
      </c>
      <c r="E100" s="2" t="str">
        <f>_xlfn.CONCAT("Key processes for ", B100, "  are identified and documented locally. Responsibilities and handoff are poorly understood, and results are inconsistent.")</f>
        <v>Key processes for Standardization  are identified and documented locally. Responsibilities and handoff are poorly understood, and results are inconsistent.</v>
      </c>
    </row>
    <row r="101" spans="1:5" x14ac:dyDescent="0.3">
      <c r="A101" s="2" t="s">
        <v>237</v>
      </c>
      <c r="B101" s="4" t="s">
        <v>238</v>
      </c>
      <c r="C101" s="2" t="s">
        <v>5</v>
      </c>
      <c r="D101" s="2">
        <v>3</v>
      </c>
      <c r="E101" s="2" t="str">
        <f>_xlfn.CONCAT("Key processes for ", B101, " are documented community wide, ownership is defined, and handoff points have been established. Adoption,  execution, and results are inconsistent")</f>
        <v>Key processes for Standardization are documented community wide, ownership is defined, and handoff points have been established. Adoption,  execution, and results are inconsistent</v>
      </c>
    </row>
    <row r="102" spans="1:5" x14ac:dyDescent="0.3">
      <c r="A102" s="2" t="s">
        <v>237</v>
      </c>
      <c r="B102" s="4" t="s">
        <v>238</v>
      </c>
      <c r="C102" s="2" t="s">
        <v>5</v>
      </c>
      <c r="D102" s="2">
        <v>4</v>
      </c>
      <c r="E102" s="2" t="str">
        <f xml:space="preserve"> _xlfn.CONCAT("Processes for ", B102, " are defined, understood, reliable, standardized, efficient, measured and adopted community wide with consistent results.")</f>
        <v>Processes for Standardization are defined, understood, reliable, standardized, efficient, measured and adopted community wide with consistent results.</v>
      </c>
    </row>
    <row r="103" spans="1:5" x14ac:dyDescent="0.3">
      <c r="A103" s="2" t="s">
        <v>237</v>
      </c>
      <c r="B103" s="4" t="s">
        <v>238</v>
      </c>
      <c r="C103" s="2" t="s">
        <v>5</v>
      </c>
      <c r="D103" s="2">
        <v>5</v>
      </c>
      <c r="E103" s="2" t="str">
        <f>_xlfn.CONCAT("Processes for ", B103, "  are continuously reviewed, benchmarked and improved resulting in industry-leading practices and results.")</f>
        <v>Processes for Standardization  are continuously reviewed, benchmarked and improved resulting in industry-leading practices and results.</v>
      </c>
    </row>
    <row r="104" spans="1:5" x14ac:dyDescent="0.3">
      <c r="A104" s="2" t="s">
        <v>237</v>
      </c>
      <c r="B104" s="4" t="s">
        <v>238</v>
      </c>
      <c r="C104" t="s">
        <v>6</v>
      </c>
      <c r="D104">
        <v>0</v>
      </c>
      <c r="E104" s="4" t="str">
        <f>_xlfn.CONCAT("There is no organization for ", B104, ".")</f>
        <v>There is no organization for Standardization.</v>
      </c>
    </row>
    <row r="105" spans="1:5" x14ac:dyDescent="0.3">
      <c r="A105" s="2" t="s">
        <v>237</v>
      </c>
      <c r="B105" s="4" t="s">
        <v>238</v>
      </c>
      <c r="C105" t="s">
        <v>6</v>
      </c>
      <c r="D105">
        <v>1</v>
      </c>
      <c r="E105" t="str">
        <f>_xlfn.CONCAT("Community members have a weak understanding of  ", B105, " with limited skills, training, and poorly defined roles. The community has not allocated community members/working groups for ", B105,".")</f>
        <v>Community members have a weak understanding of  Standardization with limited skills, training, and poorly defined roles. The community has not allocated community members/working groups for Standardization.</v>
      </c>
    </row>
    <row r="106" spans="1:5" x14ac:dyDescent="0.3">
      <c r="A106" s="2" t="s">
        <v>237</v>
      </c>
      <c r="B106" s="4" t="s">
        <v>238</v>
      </c>
      <c r="C106" t="s">
        <v>6</v>
      </c>
      <c r="D106">
        <v>2</v>
      </c>
      <c r="E106" t="str">
        <f>_xlfn.CONCAT("Community members have some skills for ", B106, " but may be lacking experience or training. Inconsistent roles and responsibilities.")</f>
        <v>Community members have some skills for Standardization but may be lacking experience or training. Inconsistent roles and responsibilities.</v>
      </c>
    </row>
    <row r="107" spans="1:5" x14ac:dyDescent="0.3">
      <c r="A107" s="2" t="s">
        <v>237</v>
      </c>
      <c r="B107" s="4" t="s">
        <v>238</v>
      </c>
      <c r="C107" t="s">
        <v>6</v>
      </c>
      <c r="D107">
        <v>3</v>
      </c>
      <c r="E107" t="str">
        <f>_xlfn.CONCAT("Community members have good skills, experience and available training is in place to improve skills for ", B107, ". Roles and responsibilities are defined and assigned to members/working groups.")</f>
        <v>Community members have good skills, experience and available training is in place to improve skills for Standardization. Roles and responsibilities are defined and assigned to members/working groups.</v>
      </c>
    </row>
    <row r="108" spans="1:5" x14ac:dyDescent="0.3">
      <c r="A108" s="2" t="s">
        <v>237</v>
      </c>
      <c r="B108" s="4" t="s">
        <v>238</v>
      </c>
      <c r="C108" t="s">
        <v>6</v>
      </c>
      <c r="D108">
        <v>4</v>
      </c>
      <c r="E108" s="3" t="str">
        <f>_xlfn.CONCAT("Community members have clear roles and responsibilities, have suitable training and are adequately staffed for ", B108, " . Members proactively identify people and organizational improvements and have succession plans in place.")</f>
        <v>Community members have clear roles and responsibilities, have suitable training and are adequately staffed for Standardization . Members proactively identify people and organizational improvements and have succession plans in place.</v>
      </c>
    </row>
    <row r="109" spans="1:5" x14ac:dyDescent="0.3">
      <c r="A109" s="2" t="s">
        <v>237</v>
      </c>
      <c r="B109" s="4" t="s">
        <v>238</v>
      </c>
      <c r="C109" t="s">
        <v>6</v>
      </c>
      <c r="D109">
        <v>5</v>
      </c>
      <c r="E109" s="3" t="str">
        <f>_xlfn.CONCAT("Community members have an expert and deeply contextualized understanding of ", B109, " and are working in a culture that supports and actively embraces continuous improvement, benchmarking and innovation.")</f>
        <v>Community members have an expert and deeply contextualized understanding of Standardization and are working in a culture that supports and actively embraces continuous improvement, benchmarking and innovation.</v>
      </c>
    </row>
    <row r="110" spans="1:5" x14ac:dyDescent="0.3">
      <c r="A110" s="2" t="s">
        <v>237</v>
      </c>
      <c r="B110" s="4" t="s">
        <v>238</v>
      </c>
      <c r="C110" s="2" t="s">
        <v>7</v>
      </c>
      <c r="D110" s="2">
        <v>0</v>
      </c>
      <c r="E110" s="2" t="str">
        <f>_xlfn.CONCAT("Data/information to support ", B110, " does not exist.")</f>
        <v>Data/information to support Standardization does not exist.</v>
      </c>
    </row>
    <row r="111" spans="1:5" x14ac:dyDescent="0.3">
      <c r="A111" s="2" t="s">
        <v>237</v>
      </c>
      <c r="B111" s="4" t="s">
        <v>238</v>
      </c>
      <c r="C111" s="2" t="s">
        <v>7</v>
      </c>
      <c r="D111" s="2">
        <v>1</v>
      </c>
      <c r="E111" s="2" t="str">
        <f>_xlfn.CONCAT("Information to support ",B111, " is unavailable, unknown, incomplete, incorrect, inconsistent, and not exploited. Minimal descriptive reporting and analytics are performed and involve manual intervention. These reports not used for decision making.")</f>
        <v>Information to support Standardization is unavailable, unknown, incomplete, incorrect, inconsistent, and not exploited. Minimal descriptive reporting and analytics are performed and involve manual intervention. These reports not used for decision making.</v>
      </c>
    </row>
    <row r="112" spans="1:5" x14ac:dyDescent="0.3">
      <c r="A112" s="2" t="s">
        <v>237</v>
      </c>
      <c r="B112" s="4" t="s">
        <v>238</v>
      </c>
      <c r="C112" s="2" t="s">
        <v>7</v>
      </c>
      <c r="D112" s="2">
        <v>2</v>
      </c>
      <c r="E112" s="5" t="str">
        <f>_xlfn.CONCAT("Information to support ", B112, " is available in silos, hard to locate for others.")</f>
        <v>Information to support Standardization is available in silos, hard to locate for others.</v>
      </c>
    </row>
    <row r="113" spans="1:5" x14ac:dyDescent="0.3">
      <c r="A113" s="2" t="s">
        <v>237</v>
      </c>
      <c r="B113" s="4" t="s">
        <v>238</v>
      </c>
      <c r="C113" s="2" t="s">
        <v>7</v>
      </c>
      <c r="D113" s="2">
        <v>3</v>
      </c>
      <c r="E113" s="5" t="str">
        <f>_xlfn.CONCAT("Information governance defines how information for ", B113," is collected, stored, understood, accessed, owned, and deleted.")</f>
        <v>Information governance defines how information for Standardization is collected, stored, understood, accessed, owned, and deleted.</v>
      </c>
    </row>
    <row r="114" spans="1:5" x14ac:dyDescent="0.3">
      <c r="A114" s="2" t="s">
        <v>237</v>
      </c>
      <c r="B114" s="4" t="s">
        <v>238</v>
      </c>
      <c r="C114" s="2" t="s">
        <v>7</v>
      </c>
      <c r="D114" s="2">
        <v>4</v>
      </c>
      <c r="E114" s="5" t="str">
        <f>_xlfn.CONCAT("Information for ", B114,"  is available and well understood across the community and externally. Informartion quality is measured and corrected.")</f>
        <v>Information for Standardization  is available and well understood across the community and externally. Informartion quality is measured and corrected.</v>
      </c>
    </row>
    <row r="115" spans="1:5" x14ac:dyDescent="0.3">
      <c r="A115" s="2" t="s">
        <v>237</v>
      </c>
      <c r="B115" s="4" t="s">
        <v>238</v>
      </c>
      <c r="C115" s="2" t="s">
        <v>7</v>
      </c>
      <c r="D115" s="2">
        <v>5</v>
      </c>
      <c r="E115" s="2" t="str">
        <f>_xlfn.CONCAT("New information for ", B115, " is continuously identified, benchmarked and included in decision making.")</f>
        <v>New information for Standardization is continuously identified, benchmarked and included in decision making.</v>
      </c>
    </row>
    <row r="116" spans="1:5" x14ac:dyDescent="0.3">
      <c r="A116" s="2" t="s">
        <v>237</v>
      </c>
      <c r="B116" s="4" t="s">
        <v>238</v>
      </c>
      <c r="C116" t="s">
        <v>8</v>
      </c>
      <c r="D116">
        <v>0</v>
      </c>
      <c r="E116" t="str">
        <f>_xlfn.CONCAT("There are no resources available to ", B116, " . Inivdiduals who do participate in ", B116, " do so voluntarily in their own time.")</f>
        <v>There are no resources available to Standardization . Inivdiduals who do participate in Standardization do so voluntarily in their own time.</v>
      </c>
    </row>
    <row r="117" spans="1:5" x14ac:dyDescent="0.3">
      <c r="A117" s="2" t="s">
        <v>237</v>
      </c>
      <c r="B117" s="4" t="s">
        <v>238</v>
      </c>
      <c r="C117" t="s">
        <v>8</v>
      </c>
      <c r="D117">
        <v>1</v>
      </c>
      <c r="E117" t="str">
        <f>_xlfn.CONCAT("Few, if any,  resources, including budget, are assigned to ",B117, ". Some participating individuals receive resources from the organizations they represent.")</f>
        <v>Few, if any,  resources, including budget, are assigned to Standardization. Some participating individuals receive resources from the organizations they represent.</v>
      </c>
    </row>
    <row r="118" spans="1:5" x14ac:dyDescent="0.3">
      <c r="A118" s="2" t="s">
        <v>237</v>
      </c>
      <c r="B118" s="4" t="s">
        <v>238</v>
      </c>
      <c r="C118" t="s">
        <v>8</v>
      </c>
      <c r="D118">
        <v>2</v>
      </c>
      <c r="E118" t="str">
        <f>_xlfn.CONCAT("Some resources are identified for ",B118,", but additional requirements are not part of investment decisions. Some participating individuals receive resources from the organizations they represent.")</f>
        <v>Some resources are identified for Standardization, but additional requirements are not part of investment decisions. Some participating individuals receive resources from the organizations they represent.</v>
      </c>
    </row>
    <row r="119" spans="1:5" x14ac:dyDescent="0.3">
      <c r="A119" s="2" t="s">
        <v>237</v>
      </c>
      <c r="B119" s="4" t="s">
        <v>238</v>
      </c>
      <c r="C119" t="s">
        <v>8</v>
      </c>
      <c r="D119">
        <v>3</v>
      </c>
      <c r="E119" t="str">
        <f>_xlfn.CONCAT(B119, "'s relationship to resources is defined and requirements are part of the investment planning process. Most individuals performing work for ",B119, " are compensated for their effort by the organization they represent.")</f>
        <v>Standardization's relationship to resources is defined and requirements are part of the investment planning process. Most individuals performing work for Standardization are compensated for their effort by the organization they represent.</v>
      </c>
    </row>
    <row r="120" spans="1:5" x14ac:dyDescent="0.3">
      <c r="A120" s="2" t="s">
        <v>237</v>
      </c>
      <c r="B120" s="4" t="s">
        <v>238</v>
      </c>
      <c r="C120" t="s">
        <v>8</v>
      </c>
      <c r="D120">
        <v>4</v>
      </c>
      <c r="E120" t="str">
        <f>_xlfn.CONCAT("New resources are made available to increase the maturity of  ", B120,". Most work done for ", B120," is compensated.")</f>
        <v>New resources are made available to increase the maturity of  Standardization. Most work done for Standardization is compensated.</v>
      </c>
    </row>
    <row r="121" spans="1:5" x14ac:dyDescent="0.3">
      <c r="A121" s="2" t="s">
        <v>237</v>
      </c>
      <c r="B121" s="4" t="s">
        <v>238</v>
      </c>
      <c r="C121" t="s">
        <v>8</v>
      </c>
      <c r="D121">
        <v>5</v>
      </c>
      <c r="E121" t="str">
        <f>_xlfn.CONCAT("New resources and other innovations that can improve ", B121, " are investigated, benchmarked, and deployed. All work done towards ", B121, " is compensated.")</f>
        <v>New resources and other innovations that can improve Standardization are investigated, benchmarked, and deployed. All work done towards Standardization is compensated.</v>
      </c>
    </row>
    <row r="122" spans="1:5" x14ac:dyDescent="0.3">
      <c r="A122" s="2" t="s">
        <v>237</v>
      </c>
      <c r="B122" s="2" t="s">
        <v>239</v>
      </c>
      <c r="C122" s="2" t="s">
        <v>5</v>
      </c>
      <c r="D122" s="2">
        <v>0</v>
      </c>
      <c r="E122" s="2" t="str">
        <f>_xlfn.CONCAT("There are no processes for ", B122, ".")</f>
        <v>There are no processes for Compliance Testing.</v>
      </c>
    </row>
    <row r="123" spans="1:5" x14ac:dyDescent="0.3">
      <c r="A123" s="2" t="s">
        <v>237</v>
      </c>
      <c r="B123" s="2" t="s">
        <v>239</v>
      </c>
      <c r="C123" s="2" t="s">
        <v>5</v>
      </c>
      <c r="D123" s="2">
        <v>1</v>
      </c>
      <c r="E123" s="2" t="str">
        <f>_xlfn.CONCAT("Little to no process documentation, -governance, or -ownership for ", B123,  ". Progress on ", B123, " is based on individual’s knowledge, manual interventions and with unpredictable results")</f>
        <v>Little to no process documentation, -governance, or -ownership for Compliance Testing. Progress on Compliance Testing is based on individual’s knowledge, manual interventions and with unpredictable results</v>
      </c>
    </row>
    <row r="124" spans="1:5" x14ac:dyDescent="0.3">
      <c r="A124" s="2" t="s">
        <v>237</v>
      </c>
      <c r="B124" s="2" t="s">
        <v>239</v>
      </c>
      <c r="C124" s="2" t="s">
        <v>5</v>
      </c>
      <c r="D124" s="2">
        <v>2</v>
      </c>
      <c r="E124" s="2" t="str">
        <f>_xlfn.CONCAT("Key processes for ", B124, "  are identified and documented locally. Responsibilities and handoff are poorly understood, and results are inconsistent.")</f>
        <v>Key processes for Compliance Testing  are identified and documented locally. Responsibilities and handoff are poorly understood, and results are inconsistent.</v>
      </c>
    </row>
    <row r="125" spans="1:5" x14ac:dyDescent="0.3">
      <c r="A125" s="2" t="s">
        <v>237</v>
      </c>
      <c r="B125" s="2" t="s">
        <v>239</v>
      </c>
      <c r="C125" s="2" t="s">
        <v>5</v>
      </c>
      <c r="D125" s="2">
        <v>3</v>
      </c>
      <c r="E125" s="2" t="str">
        <f>_xlfn.CONCAT("Key processes for ", B125, " are documented community wide, ownership is defined, and handoff points have been established. Adoption,  execution, and results are inconsistent")</f>
        <v>Key processes for Compliance Testing are documented community wide, ownership is defined, and handoff points have been established. Adoption,  execution, and results are inconsistent</v>
      </c>
    </row>
    <row r="126" spans="1:5" x14ac:dyDescent="0.3">
      <c r="A126" s="2" t="s">
        <v>237</v>
      </c>
      <c r="B126" s="2" t="s">
        <v>239</v>
      </c>
      <c r="C126" s="2" t="s">
        <v>5</v>
      </c>
      <c r="D126" s="2">
        <v>4</v>
      </c>
      <c r="E126" s="2" t="str">
        <f xml:space="preserve"> _xlfn.CONCAT("Processes for ", B126, " are defined, understood, reliable, standardized, efficient, measured and adopted community wide with consistent results.")</f>
        <v>Processes for Compliance Testing are defined, understood, reliable, standardized, efficient, measured and adopted community wide with consistent results.</v>
      </c>
    </row>
    <row r="127" spans="1:5" x14ac:dyDescent="0.3">
      <c r="A127" s="2" t="s">
        <v>237</v>
      </c>
      <c r="B127" s="2" t="s">
        <v>239</v>
      </c>
      <c r="C127" s="2" t="s">
        <v>5</v>
      </c>
      <c r="D127" s="2">
        <v>5</v>
      </c>
      <c r="E127" s="2" t="str">
        <f>_xlfn.CONCAT("Processes for ", B127, "  are continuously reviewed, benchmarked and improved resulting in industry-leading practices and results.")</f>
        <v>Processes for Compliance Testing  are continuously reviewed, benchmarked and improved resulting in industry-leading practices and results.</v>
      </c>
    </row>
    <row r="128" spans="1:5" x14ac:dyDescent="0.3">
      <c r="A128" s="2" t="s">
        <v>237</v>
      </c>
      <c r="B128" s="2" t="s">
        <v>239</v>
      </c>
      <c r="C128" t="s">
        <v>6</v>
      </c>
      <c r="D128">
        <v>0</v>
      </c>
      <c r="E128" s="4" t="str">
        <f>_xlfn.CONCAT("There is no organization for ", B128, ".")</f>
        <v>There is no organization for Compliance Testing.</v>
      </c>
    </row>
    <row r="129" spans="1:5" x14ac:dyDescent="0.3">
      <c r="A129" s="2" t="s">
        <v>237</v>
      </c>
      <c r="B129" s="2" t="s">
        <v>239</v>
      </c>
      <c r="C129" t="s">
        <v>6</v>
      </c>
      <c r="D129">
        <v>1</v>
      </c>
      <c r="E129" t="str">
        <f>_xlfn.CONCAT("Community members have a weak understanding of  ", B129, " with limited skills, training, and poorly defined roles. The community has not allocated community members/working groups for ", B129,".")</f>
        <v>Community members have a weak understanding of  Compliance Testing with limited skills, training, and poorly defined roles. The community has not allocated community members/working groups for Compliance Testing.</v>
      </c>
    </row>
    <row r="130" spans="1:5" x14ac:dyDescent="0.3">
      <c r="A130" s="2" t="s">
        <v>237</v>
      </c>
      <c r="B130" s="2" t="s">
        <v>239</v>
      </c>
      <c r="C130" t="s">
        <v>6</v>
      </c>
      <c r="D130">
        <v>2</v>
      </c>
      <c r="E130" t="str">
        <f>_xlfn.CONCAT("Community members have some skills for ", B130, " but may be lacking experience or training. Inconsistent roles and responsibilities.")</f>
        <v>Community members have some skills for Compliance Testing but may be lacking experience or training. Inconsistent roles and responsibilities.</v>
      </c>
    </row>
    <row r="131" spans="1:5" x14ac:dyDescent="0.3">
      <c r="A131" s="2" t="s">
        <v>237</v>
      </c>
      <c r="B131" s="2" t="s">
        <v>239</v>
      </c>
      <c r="C131" t="s">
        <v>6</v>
      </c>
      <c r="D131">
        <v>3</v>
      </c>
      <c r="E131" t="str">
        <f>_xlfn.CONCAT("Community members have good skills, experience and available training is in place to improve skills for ", B131, ". Roles and responsibilities are defined and assigned to members/working groups.")</f>
        <v>Community members have good skills, experience and available training is in place to improve skills for Compliance Testing. Roles and responsibilities are defined and assigned to members/working groups.</v>
      </c>
    </row>
    <row r="132" spans="1:5" x14ac:dyDescent="0.3">
      <c r="A132" s="2" t="s">
        <v>237</v>
      </c>
      <c r="B132" s="2" t="s">
        <v>239</v>
      </c>
      <c r="C132" t="s">
        <v>6</v>
      </c>
      <c r="D132">
        <v>4</v>
      </c>
      <c r="E132" s="3" t="str">
        <f>_xlfn.CONCAT("Community members have clear roles and responsibilities, have suitable training and are adequately staffed for ", B132, " . Members proactively identify people and organizational improvements and have succession plans in place.")</f>
        <v>Community members have clear roles and responsibilities, have suitable training and are adequately staffed for Compliance Testing . Members proactively identify people and organizational improvements and have succession plans in place.</v>
      </c>
    </row>
    <row r="133" spans="1:5" x14ac:dyDescent="0.3">
      <c r="A133" s="2" t="s">
        <v>237</v>
      </c>
      <c r="B133" s="2" t="s">
        <v>239</v>
      </c>
      <c r="C133" t="s">
        <v>6</v>
      </c>
      <c r="D133">
        <v>5</v>
      </c>
      <c r="E133" s="3" t="str">
        <f>_xlfn.CONCAT("Community members have an expert and deeply contextualized understanding of ", B133, " and are working in a culture that supports and actively embraces continuous improvement, benchmarking and innovation.")</f>
        <v>Community members have an expert and deeply contextualized understanding of Compliance Testing and are working in a culture that supports and actively embraces continuous improvement, benchmarking and innovation.</v>
      </c>
    </row>
    <row r="134" spans="1:5" x14ac:dyDescent="0.3">
      <c r="A134" s="2" t="s">
        <v>237</v>
      </c>
      <c r="B134" s="2" t="s">
        <v>239</v>
      </c>
      <c r="C134" s="2" t="s">
        <v>7</v>
      </c>
      <c r="D134" s="2">
        <v>0</v>
      </c>
      <c r="E134" s="2" t="str">
        <f>_xlfn.CONCAT("Data/information to support ", B134, " does not exist.")</f>
        <v>Data/information to support Compliance Testing does not exist.</v>
      </c>
    </row>
    <row r="135" spans="1:5" x14ac:dyDescent="0.3">
      <c r="A135" s="2" t="s">
        <v>237</v>
      </c>
      <c r="B135" s="2" t="s">
        <v>239</v>
      </c>
      <c r="C135" s="2" t="s">
        <v>7</v>
      </c>
      <c r="D135" s="2">
        <v>1</v>
      </c>
      <c r="E135" s="2" t="str">
        <f>_xlfn.CONCAT("Information to support ",B135, " is unavailable, unknown, incomplete, incorrect, inconsistent, and not exploited. Minimal descriptive reporting and analytics are performed and involve manual intervention. These reports not used for decision making.")</f>
        <v>Information to support Compliance Testing is unavailable, unknown, incomplete, incorrect, inconsistent, and not exploited. Minimal descriptive reporting and analytics are performed and involve manual intervention. These reports not used for decision making.</v>
      </c>
    </row>
    <row r="136" spans="1:5" x14ac:dyDescent="0.3">
      <c r="A136" s="2" t="s">
        <v>237</v>
      </c>
      <c r="B136" s="2" t="s">
        <v>239</v>
      </c>
      <c r="C136" s="2" t="s">
        <v>7</v>
      </c>
      <c r="D136" s="2">
        <v>2</v>
      </c>
      <c r="E136" s="5" t="str">
        <f>_xlfn.CONCAT("Information to support ", B136, " is available in silos, hard to locate for others.")</f>
        <v>Information to support Compliance Testing is available in silos, hard to locate for others.</v>
      </c>
    </row>
    <row r="137" spans="1:5" x14ac:dyDescent="0.3">
      <c r="A137" s="2" t="s">
        <v>237</v>
      </c>
      <c r="B137" s="2" t="s">
        <v>239</v>
      </c>
      <c r="C137" s="2" t="s">
        <v>7</v>
      </c>
      <c r="D137" s="2">
        <v>3</v>
      </c>
      <c r="E137" s="5" t="str">
        <f>_xlfn.CONCAT("Information governance defines how information for ", B137," is collected, stored, understood, accessed, owned, and deleted.")</f>
        <v>Information governance defines how information for Compliance Testing is collected, stored, understood, accessed, owned, and deleted.</v>
      </c>
    </row>
    <row r="138" spans="1:5" x14ac:dyDescent="0.3">
      <c r="A138" s="2" t="s">
        <v>237</v>
      </c>
      <c r="B138" s="2" t="s">
        <v>239</v>
      </c>
      <c r="C138" s="2" t="s">
        <v>7</v>
      </c>
      <c r="D138" s="2">
        <v>4</v>
      </c>
      <c r="E138" s="5" t="str">
        <f>_xlfn.CONCAT("Information for ", B138,"  is available and well understood across the community and externally. Informartion quality is measured and corrected.")</f>
        <v>Information for Compliance Testing  is available and well understood across the community and externally. Informartion quality is measured and corrected.</v>
      </c>
    </row>
    <row r="139" spans="1:5" x14ac:dyDescent="0.3">
      <c r="A139" s="2" t="s">
        <v>237</v>
      </c>
      <c r="B139" s="2" t="s">
        <v>239</v>
      </c>
      <c r="C139" s="2" t="s">
        <v>7</v>
      </c>
      <c r="D139" s="2">
        <v>5</v>
      </c>
      <c r="E139" s="2" t="str">
        <f>_xlfn.CONCAT("New information for ", B139, " is continuously identified, benchmarked and included in decision making.")</f>
        <v>New information for Compliance Testing is continuously identified, benchmarked and included in decision making.</v>
      </c>
    </row>
    <row r="140" spans="1:5" x14ac:dyDescent="0.3">
      <c r="A140" s="2" t="s">
        <v>237</v>
      </c>
      <c r="B140" s="2" t="s">
        <v>239</v>
      </c>
      <c r="C140" t="s">
        <v>8</v>
      </c>
      <c r="D140">
        <v>0</v>
      </c>
      <c r="E140" t="str">
        <f>_xlfn.CONCAT("There are no resources available to ", B140, " . Inivdiduals who do participate in ", B140, " do so voluntarily in their own time.")</f>
        <v>There are no resources available to Compliance Testing . Inivdiduals who do participate in Compliance Testing do so voluntarily in their own time.</v>
      </c>
    </row>
    <row r="141" spans="1:5" x14ac:dyDescent="0.3">
      <c r="A141" s="2" t="s">
        <v>237</v>
      </c>
      <c r="B141" s="2" t="s">
        <v>239</v>
      </c>
      <c r="C141" t="s">
        <v>8</v>
      </c>
      <c r="D141">
        <v>1</v>
      </c>
      <c r="E141" t="str">
        <f>_xlfn.CONCAT("Few, if any,  resources, including budget, are assigned to ",B141, ". Some participating individuals receive resources from the organizations they represent.")</f>
        <v>Few, if any,  resources, including budget, are assigned to Compliance Testing. Some participating individuals receive resources from the organizations they represent.</v>
      </c>
    </row>
    <row r="142" spans="1:5" x14ac:dyDescent="0.3">
      <c r="A142" s="2" t="s">
        <v>237</v>
      </c>
      <c r="B142" s="2" t="s">
        <v>239</v>
      </c>
      <c r="C142" t="s">
        <v>8</v>
      </c>
      <c r="D142">
        <v>2</v>
      </c>
      <c r="E142" t="str">
        <f>_xlfn.CONCAT("Some resources are identified for ",B142,", but additional requirements are not part of investment decisions. Some participating individuals receive resources from the organizations they represent.")</f>
        <v>Some resources are identified for Compliance Testing, but additional requirements are not part of investment decisions. Some participating individuals receive resources from the organizations they represent.</v>
      </c>
    </row>
    <row r="143" spans="1:5" x14ac:dyDescent="0.3">
      <c r="A143" s="2" t="s">
        <v>237</v>
      </c>
      <c r="B143" s="2" t="s">
        <v>239</v>
      </c>
      <c r="C143" t="s">
        <v>8</v>
      </c>
      <c r="D143">
        <v>3</v>
      </c>
      <c r="E143" t="str">
        <f>_xlfn.CONCAT(B143, "'s relationship to resources is defined and requirements are part of the investment planning process. Most individuals performing work for ",B143, " are compensated for their effort by the organization they represent.")</f>
        <v>Compliance Testing's relationship to resources is defined and requirements are part of the investment planning process. Most individuals performing work for Compliance Testing are compensated for their effort by the organization they represent.</v>
      </c>
    </row>
    <row r="144" spans="1:5" x14ac:dyDescent="0.3">
      <c r="A144" s="2" t="s">
        <v>237</v>
      </c>
      <c r="B144" s="2" t="s">
        <v>239</v>
      </c>
      <c r="C144" t="s">
        <v>8</v>
      </c>
      <c r="D144">
        <v>4</v>
      </c>
      <c r="E144" t="str">
        <f>_xlfn.CONCAT("New resources are made available to increase the maturity of  ", B144,". Most work done for ", B144," is compensated.")</f>
        <v>New resources are made available to increase the maturity of  Compliance Testing. Most work done for Compliance Testing is compensated.</v>
      </c>
    </row>
    <row r="145" spans="1:5" x14ac:dyDescent="0.3">
      <c r="A145" s="2" t="s">
        <v>237</v>
      </c>
      <c r="B145" s="2" t="s">
        <v>239</v>
      </c>
      <c r="C145" t="s">
        <v>8</v>
      </c>
      <c r="D145">
        <v>5</v>
      </c>
      <c r="E145" t="str">
        <f>_xlfn.CONCAT("New resources and other innovations that can improve ", B145, " are investigated, benchmarked, and deployed. All work done towards ", B145, " is compensated.")</f>
        <v>New resources and other innovations that can improve Compliance Testing are investigated, benchmarked, and deployed. All work done towards Compliance Testing is compensated.</v>
      </c>
    </row>
    <row r="146" spans="1:5" x14ac:dyDescent="0.3">
      <c r="A146" t="s">
        <v>243</v>
      </c>
      <c r="B146" s="4" t="s">
        <v>240</v>
      </c>
      <c r="C146" s="2" t="s">
        <v>5</v>
      </c>
      <c r="D146" s="2">
        <v>0</v>
      </c>
      <c r="E146" s="2" t="str">
        <f>_xlfn.CONCAT("There are no processes for ", B146, ".")</f>
        <v>There are no processes for User Base Growth.</v>
      </c>
    </row>
    <row r="147" spans="1:5" x14ac:dyDescent="0.3">
      <c r="A147" t="s">
        <v>243</v>
      </c>
      <c r="B147" s="4" t="s">
        <v>240</v>
      </c>
      <c r="C147" s="2" t="s">
        <v>5</v>
      </c>
      <c r="D147" s="2">
        <v>1</v>
      </c>
      <c r="E147" s="2" t="str">
        <f>_xlfn.CONCAT("Little to no process documentation, -governance, or -ownership for ", B147,  ". Progress on ", B147, " is based on individual’s knowledge, manual interventions and with unpredictable results")</f>
        <v>Little to no process documentation, -governance, or -ownership for User Base Growth. Progress on User Base Growth is based on individual’s knowledge, manual interventions and with unpredictable results</v>
      </c>
    </row>
    <row r="148" spans="1:5" x14ac:dyDescent="0.3">
      <c r="A148" t="s">
        <v>243</v>
      </c>
      <c r="B148" s="4" t="s">
        <v>240</v>
      </c>
      <c r="C148" s="2" t="s">
        <v>5</v>
      </c>
      <c r="D148" s="2">
        <v>2</v>
      </c>
      <c r="E148" s="2" t="str">
        <f>_xlfn.CONCAT("Key processes for ", B148, "  are identified and documented locally. Responsibilities and handoff are poorly understood, and results are inconsistent.")</f>
        <v>Key processes for User Base Growth  are identified and documented locally. Responsibilities and handoff are poorly understood, and results are inconsistent.</v>
      </c>
    </row>
    <row r="149" spans="1:5" x14ac:dyDescent="0.3">
      <c r="A149" t="s">
        <v>243</v>
      </c>
      <c r="B149" s="4" t="s">
        <v>240</v>
      </c>
      <c r="C149" s="2" t="s">
        <v>5</v>
      </c>
      <c r="D149" s="2">
        <v>3</v>
      </c>
      <c r="E149" s="2" t="str">
        <f>_xlfn.CONCAT("Key processes for ", B149, " are documented community wide, ownership is defined, and handoff points have been established. Adoption,  execution, and results are inconsistent")</f>
        <v>Key processes for User Base Growth are documented community wide, ownership is defined, and handoff points have been established. Adoption,  execution, and results are inconsistent</v>
      </c>
    </row>
    <row r="150" spans="1:5" x14ac:dyDescent="0.3">
      <c r="A150" t="s">
        <v>243</v>
      </c>
      <c r="B150" s="4" t="s">
        <v>240</v>
      </c>
      <c r="C150" s="2" t="s">
        <v>5</v>
      </c>
      <c r="D150" s="2">
        <v>4</v>
      </c>
      <c r="E150" s="2" t="str">
        <f xml:space="preserve"> _xlfn.CONCAT("Processes for ", B150, " are defined, understood, reliable, standardized, efficient, measured and adopted community wide with consistent results.")</f>
        <v>Processes for User Base Growth are defined, understood, reliable, standardized, efficient, measured and adopted community wide with consistent results.</v>
      </c>
    </row>
    <row r="151" spans="1:5" x14ac:dyDescent="0.3">
      <c r="A151" t="s">
        <v>243</v>
      </c>
      <c r="B151" s="4" t="s">
        <v>240</v>
      </c>
      <c r="C151" s="2" t="s">
        <v>5</v>
      </c>
      <c r="D151" s="2">
        <v>5</v>
      </c>
      <c r="E151" s="2" t="str">
        <f>_xlfn.CONCAT("Processes for ", B151, "  are continuously reviewed, benchmarked and improved resulting in industry-leading practices and results.")</f>
        <v>Processes for User Base Growth  are continuously reviewed, benchmarked and improved resulting in industry-leading practices and results.</v>
      </c>
    </row>
    <row r="152" spans="1:5" x14ac:dyDescent="0.3">
      <c r="A152" t="s">
        <v>243</v>
      </c>
      <c r="B152" s="4" t="s">
        <v>240</v>
      </c>
      <c r="C152" t="s">
        <v>6</v>
      </c>
      <c r="D152">
        <v>0</v>
      </c>
      <c r="E152" s="4" t="str">
        <f>_xlfn.CONCAT("There is no organization for ", B152, ".")</f>
        <v>There is no organization for User Base Growth.</v>
      </c>
    </row>
    <row r="153" spans="1:5" x14ac:dyDescent="0.3">
      <c r="A153" t="s">
        <v>243</v>
      </c>
      <c r="B153" s="4" t="s">
        <v>240</v>
      </c>
      <c r="C153" t="s">
        <v>6</v>
      </c>
      <c r="D153">
        <v>1</v>
      </c>
      <c r="E153" t="str">
        <f>_xlfn.CONCAT("Community members have a weak understanding of  ", B153, " with limited skills, training, and poorly defined roles. The community has not allocated community members/working groups for ", B153,".")</f>
        <v>Community members have a weak understanding of  User Base Growth with limited skills, training, and poorly defined roles. The community has not allocated community members/working groups for User Base Growth.</v>
      </c>
    </row>
    <row r="154" spans="1:5" x14ac:dyDescent="0.3">
      <c r="A154" t="s">
        <v>243</v>
      </c>
      <c r="B154" s="4" t="s">
        <v>240</v>
      </c>
      <c r="C154" t="s">
        <v>6</v>
      </c>
      <c r="D154">
        <v>2</v>
      </c>
      <c r="E154" t="str">
        <f>_xlfn.CONCAT("Community members have some skills for ", B154, " but may be lacking experience or training. Inconsistent roles and responsibilities.")</f>
        <v>Community members have some skills for User Base Growth but may be lacking experience or training. Inconsistent roles and responsibilities.</v>
      </c>
    </row>
    <row r="155" spans="1:5" x14ac:dyDescent="0.3">
      <c r="A155" t="s">
        <v>243</v>
      </c>
      <c r="B155" s="4" t="s">
        <v>240</v>
      </c>
      <c r="C155" t="s">
        <v>6</v>
      </c>
      <c r="D155">
        <v>3</v>
      </c>
      <c r="E155" t="str">
        <f>_xlfn.CONCAT("Community members have good skills, experience and available training is in place to improve skills for ", B155, ". Roles and responsibilities are defined and assigned to members/working groups.")</f>
        <v>Community members have good skills, experience and available training is in place to improve skills for User Base Growth. Roles and responsibilities are defined and assigned to members/working groups.</v>
      </c>
    </row>
    <row r="156" spans="1:5" x14ac:dyDescent="0.3">
      <c r="A156" t="s">
        <v>243</v>
      </c>
      <c r="B156" s="4" t="s">
        <v>240</v>
      </c>
      <c r="C156" t="s">
        <v>6</v>
      </c>
      <c r="D156">
        <v>4</v>
      </c>
      <c r="E156" s="3" t="str">
        <f>_xlfn.CONCAT("Community members have clear roles and responsibilities, have suitable training and are adequately staffed for ", B156, " . Members proactively identify people and organizational improvements and have succession plans in place.")</f>
        <v>Community members have clear roles and responsibilities, have suitable training and are adequately staffed for User Base Growth . Members proactively identify people and organizational improvements and have succession plans in place.</v>
      </c>
    </row>
    <row r="157" spans="1:5" x14ac:dyDescent="0.3">
      <c r="A157" t="s">
        <v>243</v>
      </c>
      <c r="B157" s="4" t="s">
        <v>240</v>
      </c>
      <c r="C157" t="s">
        <v>6</v>
      </c>
      <c r="D157">
        <v>5</v>
      </c>
      <c r="E157" s="3" t="str">
        <f>_xlfn.CONCAT("Community members have an expert and deeply contextualized understanding of ", B157, " and are working in a culture that supports and actively embraces continuous improvement, benchmarking and innovation.")</f>
        <v>Community members have an expert and deeply contextualized understanding of User Base Growth and are working in a culture that supports and actively embraces continuous improvement, benchmarking and innovation.</v>
      </c>
    </row>
    <row r="158" spans="1:5" x14ac:dyDescent="0.3">
      <c r="A158" t="s">
        <v>243</v>
      </c>
      <c r="B158" s="4" t="s">
        <v>240</v>
      </c>
      <c r="C158" s="2" t="s">
        <v>7</v>
      </c>
      <c r="D158" s="2">
        <v>0</v>
      </c>
      <c r="E158" s="2" t="str">
        <f>_xlfn.CONCAT("Data/information to support ", B158, " does not exist.")</f>
        <v>Data/information to support User Base Growth does not exist.</v>
      </c>
    </row>
    <row r="159" spans="1:5" x14ac:dyDescent="0.3">
      <c r="A159" t="s">
        <v>243</v>
      </c>
      <c r="B159" s="4" t="s">
        <v>240</v>
      </c>
      <c r="C159" s="2" t="s">
        <v>7</v>
      </c>
      <c r="D159" s="2">
        <v>1</v>
      </c>
      <c r="E159" s="2" t="str">
        <f>_xlfn.CONCAT("Information to support ",B159, " is unavailable, unknown, incomplete, incorrect, inconsistent, and not exploited. Minimal descriptive reporting and analytics are performed and involve manual intervention. These reports not used for decision making.")</f>
        <v>Information to support User Base Growth is unavailable, unknown, incomplete, incorrect, inconsistent, and not exploited. Minimal descriptive reporting and analytics are performed and involve manual intervention. These reports not used for decision making.</v>
      </c>
    </row>
    <row r="160" spans="1:5" x14ac:dyDescent="0.3">
      <c r="A160" t="s">
        <v>243</v>
      </c>
      <c r="B160" s="4" t="s">
        <v>240</v>
      </c>
      <c r="C160" s="2" t="s">
        <v>7</v>
      </c>
      <c r="D160" s="2">
        <v>2</v>
      </c>
      <c r="E160" s="5" t="str">
        <f>_xlfn.CONCAT("Information to support ", B160, " is available in silos, hard to locate for others.")</f>
        <v>Information to support User Base Growth is available in silos, hard to locate for others.</v>
      </c>
    </row>
    <row r="161" spans="1:5" x14ac:dyDescent="0.3">
      <c r="A161" t="s">
        <v>243</v>
      </c>
      <c r="B161" s="4" t="s">
        <v>240</v>
      </c>
      <c r="C161" s="2" t="s">
        <v>7</v>
      </c>
      <c r="D161" s="2">
        <v>3</v>
      </c>
      <c r="E161" s="5" t="str">
        <f>_xlfn.CONCAT("Information governance defines how information for ", B161," is collected, stored, understood, accessed, owned, and deleted.")</f>
        <v>Information governance defines how information for User Base Growth is collected, stored, understood, accessed, owned, and deleted.</v>
      </c>
    </row>
    <row r="162" spans="1:5" x14ac:dyDescent="0.3">
      <c r="A162" t="s">
        <v>243</v>
      </c>
      <c r="B162" s="4" t="s">
        <v>240</v>
      </c>
      <c r="C162" s="2" t="s">
        <v>7</v>
      </c>
      <c r="D162" s="2">
        <v>4</v>
      </c>
      <c r="E162" s="5" t="str">
        <f>_xlfn.CONCAT("Information for ", B162,"  is available and well understood across the community and externally. Informartion quality is measured and corrected.")</f>
        <v>Information for User Base Growth  is available and well understood across the community and externally. Informartion quality is measured and corrected.</v>
      </c>
    </row>
    <row r="163" spans="1:5" x14ac:dyDescent="0.3">
      <c r="A163" t="s">
        <v>243</v>
      </c>
      <c r="B163" s="4" t="s">
        <v>240</v>
      </c>
      <c r="C163" s="2" t="s">
        <v>7</v>
      </c>
      <c r="D163" s="2">
        <v>5</v>
      </c>
      <c r="E163" s="2" t="str">
        <f>_xlfn.CONCAT("New information for ", B163, " is continuously identified, benchmarked and included in decision making.")</f>
        <v>New information for User Base Growth is continuously identified, benchmarked and included in decision making.</v>
      </c>
    </row>
    <row r="164" spans="1:5" x14ac:dyDescent="0.3">
      <c r="A164" t="s">
        <v>243</v>
      </c>
      <c r="B164" s="4" t="s">
        <v>240</v>
      </c>
      <c r="C164" t="s">
        <v>8</v>
      </c>
      <c r="D164">
        <v>0</v>
      </c>
      <c r="E164" t="str">
        <f>_xlfn.CONCAT("There are no resources available to ", B164, " . Inivdiduals who do participate in ", B164, " do so voluntarily in their own time.")</f>
        <v>There are no resources available to User Base Growth . Inivdiduals who do participate in User Base Growth do so voluntarily in their own time.</v>
      </c>
    </row>
    <row r="165" spans="1:5" x14ac:dyDescent="0.3">
      <c r="A165" t="s">
        <v>243</v>
      </c>
      <c r="B165" s="4" t="s">
        <v>240</v>
      </c>
      <c r="C165" t="s">
        <v>8</v>
      </c>
      <c r="D165">
        <v>1</v>
      </c>
      <c r="E165" t="str">
        <f>_xlfn.CONCAT("Few, if any,  resources, including budget, are assigned to ",B165, ". Some participating individuals receive resources from the organizations they represent.")</f>
        <v>Few, if any,  resources, including budget, are assigned to User Base Growth. Some participating individuals receive resources from the organizations they represent.</v>
      </c>
    </row>
    <row r="166" spans="1:5" x14ac:dyDescent="0.3">
      <c r="A166" t="s">
        <v>243</v>
      </c>
      <c r="B166" s="4" t="s">
        <v>240</v>
      </c>
      <c r="C166" t="s">
        <v>8</v>
      </c>
      <c r="D166">
        <v>2</v>
      </c>
      <c r="E166" t="str">
        <f>_xlfn.CONCAT("Some resources are identified for ",B166,", but additional requirements are not part of investment decisions. Some participating individuals receive resources from the organizations they represent.")</f>
        <v>Some resources are identified for User Base Growth, but additional requirements are not part of investment decisions. Some participating individuals receive resources from the organizations they represent.</v>
      </c>
    </row>
    <row r="167" spans="1:5" x14ac:dyDescent="0.3">
      <c r="A167" t="s">
        <v>243</v>
      </c>
      <c r="B167" s="4" t="s">
        <v>240</v>
      </c>
      <c r="C167" t="s">
        <v>8</v>
      </c>
      <c r="D167">
        <v>3</v>
      </c>
      <c r="E167" t="str">
        <f>_xlfn.CONCAT(B167, "'s relationship to resources is defined and requirements are part of the investment planning process. Most individuals performing work for ",B167, " are compensated for their effort by the organization they represent.")</f>
        <v>User Base Growth's relationship to resources is defined and requirements are part of the investment planning process. Most individuals performing work for User Base Growth are compensated for their effort by the organization they represent.</v>
      </c>
    </row>
    <row r="168" spans="1:5" x14ac:dyDescent="0.3">
      <c r="A168" t="s">
        <v>243</v>
      </c>
      <c r="B168" s="4" t="s">
        <v>240</v>
      </c>
      <c r="C168" t="s">
        <v>8</v>
      </c>
      <c r="D168">
        <v>4</v>
      </c>
      <c r="E168" t="str">
        <f>_xlfn.CONCAT("New resources are made available to increase the maturity of  ", B168,". Most work done for ", B168," is compensated.")</f>
        <v>New resources are made available to increase the maturity of  User Base Growth. Most work done for User Base Growth is compensated.</v>
      </c>
    </row>
    <row r="169" spans="1:5" x14ac:dyDescent="0.3">
      <c r="A169" t="s">
        <v>243</v>
      </c>
      <c r="B169" s="4" t="s">
        <v>240</v>
      </c>
      <c r="C169" t="s">
        <v>8</v>
      </c>
      <c r="D169">
        <v>5</v>
      </c>
      <c r="E169" t="str">
        <f>_xlfn.CONCAT("New resources and other innovations that can improve ", B169, " are investigated, benchmarked, and deployed. All work done towards ", B169, " is compensated.")</f>
        <v>New resources and other innovations that can improve User Base Growth are investigated, benchmarked, and deployed. All work done towards User Base Growth is compensated.</v>
      </c>
    </row>
    <row r="170" spans="1:5" x14ac:dyDescent="0.3">
      <c r="A170" t="s">
        <v>243</v>
      </c>
      <c r="B170" s="2" t="s">
        <v>446</v>
      </c>
      <c r="C170" s="2" t="s">
        <v>5</v>
      </c>
      <c r="D170" s="2">
        <v>0</v>
      </c>
      <c r="E170" s="2" t="str">
        <f>_xlfn.CONCAT("There are no processes for ", B170, ".")</f>
        <v>There are no processes for Operational Alignment.</v>
      </c>
    </row>
    <row r="171" spans="1:5" x14ac:dyDescent="0.3">
      <c r="A171" t="s">
        <v>243</v>
      </c>
      <c r="B171" s="2" t="s">
        <v>446</v>
      </c>
      <c r="C171" s="2" t="s">
        <v>5</v>
      </c>
      <c r="D171" s="2">
        <v>1</v>
      </c>
      <c r="E171" s="2" t="str">
        <f>_xlfn.CONCAT("Little to no process documentation, -governance, or -ownership for ", B171,  ". Progress on ", B171, " is based on individual’s knowledge, manual interventions and with unpredictable results")</f>
        <v>Little to no process documentation, -governance, or -ownership for Operational Alignment. Progress on Operational Alignment is based on individual’s knowledge, manual interventions and with unpredictable results</v>
      </c>
    </row>
    <row r="172" spans="1:5" x14ac:dyDescent="0.3">
      <c r="A172" t="s">
        <v>243</v>
      </c>
      <c r="B172" s="2" t="s">
        <v>446</v>
      </c>
      <c r="C172" s="2" t="s">
        <v>5</v>
      </c>
      <c r="D172" s="2">
        <v>2</v>
      </c>
      <c r="E172" s="2" t="str">
        <f>_xlfn.CONCAT("Key processes for ", B172, "  are identified and documented locally. Responsibilities and handoff are poorly understood, and results are inconsistent.")</f>
        <v>Key processes for Operational Alignment  are identified and documented locally. Responsibilities and handoff are poorly understood, and results are inconsistent.</v>
      </c>
    </row>
    <row r="173" spans="1:5" x14ac:dyDescent="0.3">
      <c r="A173" t="s">
        <v>243</v>
      </c>
      <c r="B173" s="2" t="s">
        <v>446</v>
      </c>
      <c r="C173" s="2" t="s">
        <v>5</v>
      </c>
      <c r="D173" s="2">
        <v>3</v>
      </c>
      <c r="E173" s="2" t="str">
        <f>_xlfn.CONCAT("Key processes for ", B173, " are documented community wide, ownership is defined, and handoff points have been established. Adoption,  execution, and results are inconsistent")</f>
        <v>Key processes for Operational Alignment are documented community wide, ownership is defined, and handoff points have been established. Adoption,  execution, and results are inconsistent</v>
      </c>
    </row>
    <row r="174" spans="1:5" x14ac:dyDescent="0.3">
      <c r="A174" t="s">
        <v>243</v>
      </c>
      <c r="B174" s="2" t="s">
        <v>446</v>
      </c>
      <c r="C174" s="2" t="s">
        <v>5</v>
      </c>
      <c r="D174" s="2">
        <v>4</v>
      </c>
      <c r="E174" s="2" t="str">
        <f xml:space="preserve"> _xlfn.CONCAT("Processes for ", B174, " are defined, understood, reliable, standardized, efficient, measured and adopted community wide with consistent results.")</f>
        <v>Processes for Operational Alignment are defined, understood, reliable, standardized, efficient, measured and adopted community wide with consistent results.</v>
      </c>
    </row>
    <row r="175" spans="1:5" x14ac:dyDescent="0.3">
      <c r="A175" t="s">
        <v>243</v>
      </c>
      <c r="B175" s="2" t="s">
        <v>446</v>
      </c>
      <c r="C175" s="2" t="s">
        <v>5</v>
      </c>
      <c r="D175" s="2">
        <v>5</v>
      </c>
      <c r="E175" s="2" t="str">
        <f>_xlfn.CONCAT("Processes for ", B175, "  are continuously reviewed, benchmarked and improved resulting in industry-leading practices and results.")</f>
        <v>Processes for Operational Alignment  are continuously reviewed, benchmarked and improved resulting in industry-leading practices and results.</v>
      </c>
    </row>
    <row r="176" spans="1:5" x14ac:dyDescent="0.3">
      <c r="A176" t="s">
        <v>243</v>
      </c>
      <c r="B176" s="2" t="s">
        <v>446</v>
      </c>
      <c r="C176" t="s">
        <v>6</v>
      </c>
      <c r="D176">
        <v>0</v>
      </c>
      <c r="E176" s="4" t="str">
        <f>_xlfn.CONCAT("There is no organization for ", B176, ".")</f>
        <v>There is no organization for Operational Alignment.</v>
      </c>
    </row>
    <row r="177" spans="1:5" x14ac:dyDescent="0.3">
      <c r="A177" t="s">
        <v>243</v>
      </c>
      <c r="B177" s="2" t="s">
        <v>446</v>
      </c>
      <c r="C177" t="s">
        <v>6</v>
      </c>
      <c r="D177">
        <v>1</v>
      </c>
      <c r="E177" t="str">
        <f>_xlfn.CONCAT("Community members have a weak understanding of  ", B177, " with limited skills, training, and poorly defined roles. The community has not allocated community members/working groups for ", B177,".")</f>
        <v>Community members have a weak understanding of  Operational Alignment with limited skills, training, and poorly defined roles. The community has not allocated community members/working groups for Operational Alignment.</v>
      </c>
    </row>
    <row r="178" spans="1:5" x14ac:dyDescent="0.3">
      <c r="A178" t="s">
        <v>243</v>
      </c>
      <c r="B178" s="2" t="s">
        <v>446</v>
      </c>
      <c r="C178" t="s">
        <v>6</v>
      </c>
      <c r="D178">
        <v>2</v>
      </c>
      <c r="E178" t="str">
        <f>_xlfn.CONCAT("Community members have some skills for ", B178, " but may be lacking experience or training. Inconsistent roles and responsibilities.")</f>
        <v>Community members have some skills for Operational Alignment but may be lacking experience or training. Inconsistent roles and responsibilities.</v>
      </c>
    </row>
    <row r="179" spans="1:5" x14ac:dyDescent="0.3">
      <c r="A179" t="s">
        <v>243</v>
      </c>
      <c r="B179" s="2" t="s">
        <v>446</v>
      </c>
      <c r="C179" t="s">
        <v>6</v>
      </c>
      <c r="D179">
        <v>3</v>
      </c>
      <c r="E179" t="str">
        <f>_xlfn.CONCAT("Community members have good skills, experience and available training is in place to improve skills for ", B179, ". Roles and responsibilities are defined and assigned to members/working groups.")</f>
        <v>Community members have good skills, experience and available training is in place to improve skills for Operational Alignment. Roles and responsibilities are defined and assigned to members/working groups.</v>
      </c>
    </row>
    <row r="180" spans="1:5" x14ac:dyDescent="0.3">
      <c r="A180" t="s">
        <v>243</v>
      </c>
      <c r="B180" s="2" t="s">
        <v>446</v>
      </c>
      <c r="C180" t="s">
        <v>6</v>
      </c>
      <c r="D180">
        <v>4</v>
      </c>
      <c r="E180" s="3" t="str">
        <f>_xlfn.CONCAT("Community members have clear roles and responsibilities, have suitable training and are adequately staffed for ", B180, " . Members proactively identify people and organizational improvements and have succession plans in place.")</f>
        <v>Community members have clear roles and responsibilities, have suitable training and are adequately staffed for Operational Alignment . Members proactively identify people and organizational improvements and have succession plans in place.</v>
      </c>
    </row>
    <row r="181" spans="1:5" x14ac:dyDescent="0.3">
      <c r="A181" t="s">
        <v>243</v>
      </c>
      <c r="B181" s="2" t="s">
        <v>446</v>
      </c>
      <c r="C181" t="s">
        <v>6</v>
      </c>
      <c r="D181">
        <v>5</v>
      </c>
      <c r="E181" s="3" t="str">
        <f>_xlfn.CONCAT("Community members have an expert and deeply contextualized understanding of ", B181, " and are working in a culture that supports and actively embraces continuous improvement, benchmarking and innovation.")</f>
        <v>Community members have an expert and deeply contextualized understanding of Operational Alignment and are working in a culture that supports and actively embraces continuous improvement, benchmarking and innovation.</v>
      </c>
    </row>
    <row r="182" spans="1:5" x14ac:dyDescent="0.3">
      <c r="A182" t="s">
        <v>243</v>
      </c>
      <c r="B182" s="2" t="s">
        <v>446</v>
      </c>
      <c r="C182" s="2" t="s">
        <v>7</v>
      </c>
      <c r="D182" s="2">
        <v>0</v>
      </c>
      <c r="E182" s="2" t="str">
        <f>_xlfn.CONCAT("Data/information to support ", B182, " does not exist.")</f>
        <v>Data/information to support Operational Alignment does not exist.</v>
      </c>
    </row>
    <row r="183" spans="1:5" x14ac:dyDescent="0.3">
      <c r="A183" t="s">
        <v>243</v>
      </c>
      <c r="B183" s="2" t="s">
        <v>446</v>
      </c>
      <c r="C183" s="2" t="s">
        <v>7</v>
      </c>
      <c r="D183" s="2">
        <v>1</v>
      </c>
      <c r="E183" s="2" t="str">
        <f>_xlfn.CONCAT("Information to support ",B183, " is unavailable, unknown, incomplete, incorrect, inconsistent, and not exploited. Minimal descriptive reporting and analytics are performed and involve manual intervention. These reports not used for decision making.")</f>
        <v>Information to support Operational Alignment is unavailable, unknown, incomplete, incorrect, inconsistent, and not exploited. Minimal descriptive reporting and analytics are performed and involve manual intervention. These reports not used for decision making.</v>
      </c>
    </row>
    <row r="184" spans="1:5" x14ac:dyDescent="0.3">
      <c r="A184" t="s">
        <v>243</v>
      </c>
      <c r="B184" s="2" t="s">
        <v>446</v>
      </c>
      <c r="C184" s="2" t="s">
        <v>7</v>
      </c>
      <c r="D184" s="2">
        <v>2</v>
      </c>
      <c r="E184" s="5" t="str">
        <f>_xlfn.CONCAT("Information to support ", B184, " is available in silos, hard to locate for others.")</f>
        <v>Information to support Operational Alignment is available in silos, hard to locate for others.</v>
      </c>
    </row>
    <row r="185" spans="1:5" x14ac:dyDescent="0.3">
      <c r="A185" t="s">
        <v>243</v>
      </c>
      <c r="B185" s="2" t="s">
        <v>446</v>
      </c>
      <c r="C185" s="2" t="s">
        <v>7</v>
      </c>
      <c r="D185" s="2">
        <v>3</v>
      </c>
      <c r="E185" s="5" t="str">
        <f>_xlfn.CONCAT("Information governance defines how information for ", B185," is collected, stored, understood, accessed, owned, and deleted.")</f>
        <v>Information governance defines how information for Operational Alignment is collected, stored, understood, accessed, owned, and deleted.</v>
      </c>
    </row>
    <row r="186" spans="1:5" x14ac:dyDescent="0.3">
      <c r="A186" t="s">
        <v>243</v>
      </c>
      <c r="B186" s="2" t="s">
        <v>446</v>
      </c>
      <c r="C186" s="2" t="s">
        <v>7</v>
      </c>
      <c r="D186" s="2">
        <v>4</v>
      </c>
      <c r="E186" s="5" t="str">
        <f>_xlfn.CONCAT("Information for ", B186,"  is available and well understood across the community and externally. Informartion quality is measured and corrected.")</f>
        <v>Information for Operational Alignment  is available and well understood across the community and externally. Informartion quality is measured and corrected.</v>
      </c>
    </row>
    <row r="187" spans="1:5" x14ac:dyDescent="0.3">
      <c r="A187" t="s">
        <v>243</v>
      </c>
      <c r="B187" s="2" t="s">
        <v>446</v>
      </c>
      <c r="C187" s="2" t="s">
        <v>7</v>
      </c>
      <c r="D187" s="2">
        <v>5</v>
      </c>
      <c r="E187" s="2" t="str">
        <f>_xlfn.CONCAT("New information for ", B187, " is continuously identified, benchmarked and included in decision making.")</f>
        <v>New information for Operational Alignment is continuously identified, benchmarked and included in decision making.</v>
      </c>
    </row>
    <row r="188" spans="1:5" x14ac:dyDescent="0.3">
      <c r="A188" t="s">
        <v>243</v>
      </c>
      <c r="B188" s="2" t="s">
        <v>446</v>
      </c>
      <c r="C188" t="s">
        <v>8</v>
      </c>
      <c r="D188">
        <v>0</v>
      </c>
      <c r="E188" t="str">
        <f>_xlfn.CONCAT("There are no resources available to ", B188, " . Inivdiduals who do participate in ", B188, " do so voluntarily in their own time.")</f>
        <v>There are no resources available to Operational Alignment . Inivdiduals who do participate in Operational Alignment do so voluntarily in their own time.</v>
      </c>
    </row>
    <row r="189" spans="1:5" x14ac:dyDescent="0.3">
      <c r="A189" t="s">
        <v>243</v>
      </c>
      <c r="B189" s="2" t="s">
        <v>446</v>
      </c>
      <c r="C189" t="s">
        <v>8</v>
      </c>
      <c r="D189">
        <v>1</v>
      </c>
      <c r="E189" t="str">
        <f>_xlfn.CONCAT("Few, if any,  resources, including budget, are assigned to ",B189, ". Some participating individuals receive resources from the organizations they represent.")</f>
        <v>Few, if any,  resources, including budget, are assigned to Operational Alignment. Some participating individuals receive resources from the organizations they represent.</v>
      </c>
    </row>
    <row r="190" spans="1:5" x14ac:dyDescent="0.3">
      <c r="A190" t="s">
        <v>243</v>
      </c>
      <c r="B190" s="2" t="s">
        <v>446</v>
      </c>
      <c r="C190" t="s">
        <v>8</v>
      </c>
      <c r="D190">
        <v>2</v>
      </c>
      <c r="E190" t="str">
        <f>_xlfn.CONCAT("Some resources are identified for ",B190,", but additional requirements are not part of investment decisions. Some participating individuals receive resources from the organizations they represent.")</f>
        <v>Some resources are identified for Operational Alignment, but additional requirements are not part of investment decisions. Some participating individuals receive resources from the organizations they represent.</v>
      </c>
    </row>
    <row r="191" spans="1:5" x14ac:dyDescent="0.3">
      <c r="A191" t="s">
        <v>243</v>
      </c>
      <c r="B191" s="2" t="s">
        <v>446</v>
      </c>
      <c r="C191" t="s">
        <v>8</v>
      </c>
      <c r="D191">
        <v>3</v>
      </c>
      <c r="E191" t="str">
        <f>_xlfn.CONCAT(B191, "'s relationship to resources is defined and requirements are part of the investment planning process. Most individuals performing work for ",B191, " are compensated for their effort by the organization they represent.")</f>
        <v>Operational Alignment's relationship to resources is defined and requirements are part of the investment planning process. Most individuals performing work for Operational Alignment are compensated for their effort by the organization they represent.</v>
      </c>
    </row>
    <row r="192" spans="1:5" x14ac:dyDescent="0.3">
      <c r="A192" t="s">
        <v>243</v>
      </c>
      <c r="B192" s="2" t="s">
        <v>446</v>
      </c>
      <c r="C192" t="s">
        <v>8</v>
      </c>
      <c r="D192">
        <v>4</v>
      </c>
      <c r="E192" t="str">
        <f>_xlfn.CONCAT("New resources are made available to increase the maturity of  ", B192,". Most work done for ", B192," is compensated.")</f>
        <v>New resources are made available to increase the maturity of  Operational Alignment. Most work done for Operational Alignment is compensated.</v>
      </c>
    </row>
    <row r="193" spans="1:5" x14ac:dyDescent="0.3">
      <c r="A193" t="s">
        <v>243</v>
      </c>
      <c r="B193" s="2" t="s">
        <v>446</v>
      </c>
      <c r="C193" t="s">
        <v>8</v>
      </c>
      <c r="D193">
        <v>5</v>
      </c>
      <c r="E193" t="str">
        <f>_xlfn.CONCAT("New resources and other innovations that can improve ", B193, " are investigated, benchmarked, and deployed. All work done towards ", B193, " is compensated.")</f>
        <v>New resources and other innovations that can improve Operational Alignment are investigated, benchmarked, and deployed. All work done towards Operational Alignment is compensated.</v>
      </c>
    </row>
    <row r="194" spans="1:5" x14ac:dyDescent="0.3">
      <c r="A194" t="s">
        <v>243</v>
      </c>
      <c r="B194" s="4" t="s">
        <v>241</v>
      </c>
      <c r="C194" s="2" t="s">
        <v>5</v>
      </c>
      <c r="D194" s="2">
        <v>0</v>
      </c>
      <c r="E194" s="2" t="str">
        <f>_xlfn.CONCAT("There are no processes for ", B194, ".")</f>
        <v>There are no processes for Tool, Product and Reference Implementation Development.</v>
      </c>
    </row>
    <row r="195" spans="1:5" x14ac:dyDescent="0.3">
      <c r="A195" t="s">
        <v>243</v>
      </c>
      <c r="B195" s="4" t="s">
        <v>241</v>
      </c>
      <c r="C195" s="2" t="s">
        <v>5</v>
      </c>
      <c r="D195" s="2">
        <v>1</v>
      </c>
      <c r="E195" s="2" t="str">
        <f>_xlfn.CONCAT("Little to no process documentation, -governance, or -ownership for ", B195,  ". Progress on ", B195, " is based on individual’s knowledge, manual interventions and with unpredictable results")</f>
        <v>Little to no process documentation, -governance, or -ownership for Tool, Product and Reference Implementation Development. Progress on Tool, Product and Reference Implementation Development is based on individual’s knowledge, manual interventions and with unpredictable results</v>
      </c>
    </row>
    <row r="196" spans="1:5" x14ac:dyDescent="0.3">
      <c r="A196" t="s">
        <v>243</v>
      </c>
      <c r="B196" s="4" t="s">
        <v>241</v>
      </c>
      <c r="C196" s="2" t="s">
        <v>5</v>
      </c>
      <c r="D196" s="2">
        <v>2</v>
      </c>
      <c r="E196" s="2" t="str">
        <f>_xlfn.CONCAT("Key processes for ", B196, "  are identified and documented locally. Responsibilities and handoff are poorly understood, and results are inconsistent.")</f>
        <v>Key processes for Tool, Product and Reference Implementation Development  are identified and documented locally. Responsibilities and handoff are poorly understood, and results are inconsistent.</v>
      </c>
    </row>
    <row r="197" spans="1:5" x14ac:dyDescent="0.3">
      <c r="A197" t="s">
        <v>243</v>
      </c>
      <c r="B197" s="4" t="s">
        <v>241</v>
      </c>
      <c r="C197" s="2" t="s">
        <v>5</v>
      </c>
      <c r="D197" s="2">
        <v>3</v>
      </c>
      <c r="E197" s="2" t="str">
        <f>_xlfn.CONCAT("Key processes for ", B197, " are documented community wide, ownership is defined, and handoff points have been established. Adoption,  execution, and results are inconsistent")</f>
        <v>Key processes for Tool, Product and Reference Implementation Development are documented community wide, ownership is defined, and handoff points have been established. Adoption,  execution, and results are inconsistent</v>
      </c>
    </row>
    <row r="198" spans="1:5" x14ac:dyDescent="0.3">
      <c r="A198" t="s">
        <v>243</v>
      </c>
      <c r="B198" s="4" t="s">
        <v>241</v>
      </c>
      <c r="C198" s="2" t="s">
        <v>5</v>
      </c>
      <c r="D198" s="2">
        <v>4</v>
      </c>
      <c r="E198" s="2" t="str">
        <f xml:space="preserve"> _xlfn.CONCAT("Processes for ", B198, " are defined, understood, reliable, standardized, efficient, measured and adopted community wide with consistent results.")</f>
        <v>Processes for Tool, Product and Reference Implementation Development are defined, understood, reliable, standardized, efficient, measured and adopted community wide with consistent results.</v>
      </c>
    </row>
    <row r="199" spans="1:5" x14ac:dyDescent="0.3">
      <c r="A199" t="s">
        <v>243</v>
      </c>
      <c r="B199" s="4" t="s">
        <v>241</v>
      </c>
      <c r="C199" s="2" t="s">
        <v>5</v>
      </c>
      <c r="D199" s="2">
        <v>5</v>
      </c>
      <c r="E199" s="2" t="str">
        <f>_xlfn.CONCAT("Processes for ", B199, "  are continuously reviewed, benchmarked and improved resulting in industry-leading practices and results.")</f>
        <v>Processes for Tool, Product and Reference Implementation Development  are continuously reviewed, benchmarked and improved resulting in industry-leading practices and results.</v>
      </c>
    </row>
    <row r="200" spans="1:5" x14ac:dyDescent="0.3">
      <c r="A200" t="s">
        <v>243</v>
      </c>
      <c r="B200" s="4" t="s">
        <v>241</v>
      </c>
      <c r="C200" t="s">
        <v>6</v>
      </c>
      <c r="D200">
        <v>0</v>
      </c>
      <c r="E200" s="4" t="str">
        <f>_xlfn.CONCAT("There is no organization for ", B200, ".")</f>
        <v>There is no organization for Tool, Product and Reference Implementation Development.</v>
      </c>
    </row>
    <row r="201" spans="1:5" x14ac:dyDescent="0.3">
      <c r="A201" t="s">
        <v>243</v>
      </c>
      <c r="B201" s="4" t="s">
        <v>241</v>
      </c>
      <c r="C201" t="s">
        <v>6</v>
      </c>
      <c r="D201">
        <v>1</v>
      </c>
      <c r="E201" t="str">
        <f>_xlfn.CONCAT("Community members have a weak understanding of  ", B201, " with limited skills, training, and poorly defined roles. The community has not allocated community members/working groups for ", B201,".")</f>
        <v>Community members have a weak understanding of  Tool, Product and Reference Implementation Development with limited skills, training, and poorly defined roles. The community has not allocated community members/working groups for Tool, Product and Reference Implementation Development.</v>
      </c>
    </row>
    <row r="202" spans="1:5" x14ac:dyDescent="0.3">
      <c r="A202" t="s">
        <v>243</v>
      </c>
      <c r="B202" s="4" t="s">
        <v>241</v>
      </c>
      <c r="C202" t="s">
        <v>6</v>
      </c>
      <c r="D202">
        <v>2</v>
      </c>
      <c r="E202" t="str">
        <f>_xlfn.CONCAT("Community members have some skills for ", B202, " but may be lacking experience or training. Inconsistent roles and responsibilities.")</f>
        <v>Community members have some skills for Tool, Product and Reference Implementation Development but may be lacking experience or training. Inconsistent roles and responsibilities.</v>
      </c>
    </row>
    <row r="203" spans="1:5" x14ac:dyDescent="0.3">
      <c r="A203" t="s">
        <v>243</v>
      </c>
      <c r="B203" s="4" t="s">
        <v>241</v>
      </c>
      <c r="C203" t="s">
        <v>6</v>
      </c>
      <c r="D203">
        <v>3</v>
      </c>
      <c r="E203" t="str">
        <f>_xlfn.CONCAT("Community members have good skills, experience and available training is in place to improve skills for ", B203, ". Roles and responsibilities are defined and assigned to members/working groups.")</f>
        <v>Community members have good skills, experience and available training is in place to improve skills for Tool, Product and Reference Implementation Development. Roles and responsibilities are defined and assigned to members/working groups.</v>
      </c>
    </row>
    <row r="204" spans="1:5" x14ac:dyDescent="0.3">
      <c r="A204" t="s">
        <v>243</v>
      </c>
      <c r="B204" s="4" t="s">
        <v>241</v>
      </c>
      <c r="C204" t="s">
        <v>6</v>
      </c>
      <c r="D204">
        <v>4</v>
      </c>
      <c r="E204" s="3" t="str">
        <f>_xlfn.CONCAT("Community members have clear roles and responsibilities, have suitable training and are adequately staffed for ", B204, " . Members proactively identify people and organizational improvements and have succession plans in place.")</f>
        <v>Community members have clear roles and responsibilities, have suitable training and are adequately staffed for Tool, Product and Reference Implementation Development . Members proactively identify people and organizational improvements and have succession plans in place.</v>
      </c>
    </row>
    <row r="205" spans="1:5" x14ac:dyDescent="0.3">
      <c r="A205" t="s">
        <v>243</v>
      </c>
      <c r="B205" s="4" t="s">
        <v>241</v>
      </c>
      <c r="C205" t="s">
        <v>6</v>
      </c>
      <c r="D205">
        <v>5</v>
      </c>
      <c r="E205" s="3" t="str">
        <f>_xlfn.CONCAT("Community members have an expert and deeply contextualized understanding of ", B205, " and are working in a culture that supports and actively embraces continuous improvement, benchmarking and innovation.")</f>
        <v>Community members have an expert and deeply contextualized understanding of Tool, Product and Reference Implementation Development and are working in a culture that supports and actively embraces continuous improvement, benchmarking and innovation.</v>
      </c>
    </row>
    <row r="206" spans="1:5" x14ac:dyDescent="0.3">
      <c r="A206" t="s">
        <v>243</v>
      </c>
      <c r="B206" s="4" t="s">
        <v>241</v>
      </c>
      <c r="C206" s="2" t="s">
        <v>7</v>
      </c>
      <c r="D206" s="2">
        <v>0</v>
      </c>
      <c r="E206" s="2" t="str">
        <f>_xlfn.CONCAT("Data/information to support ", B206, " does not exist.")</f>
        <v>Data/information to support Tool, Product and Reference Implementation Development does not exist.</v>
      </c>
    </row>
    <row r="207" spans="1:5" x14ac:dyDescent="0.3">
      <c r="A207" t="s">
        <v>243</v>
      </c>
      <c r="B207" s="4" t="s">
        <v>241</v>
      </c>
      <c r="C207" s="2" t="s">
        <v>7</v>
      </c>
      <c r="D207" s="2">
        <v>1</v>
      </c>
      <c r="E207" s="2" t="str">
        <f>_xlfn.CONCAT("Information to support ",B207, " is unavailable, unknown, incomplete, incorrect, inconsistent, and not exploited. Minimal descriptive reporting and analytics are performed and involve manual intervention. These reports not used for decision making.")</f>
        <v>Information to support Tool, Product and Reference Implementation Development is unavailable, unknown, incomplete, incorrect, inconsistent, and not exploited. Minimal descriptive reporting and analytics are performed and involve manual intervention. These reports not used for decision making.</v>
      </c>
    </row>
    <row r="208" spans="1:5" x14ac:dyDescent="0.3">
      <c r="A208" t="s">
        <v>243</v>
      </c>
      <c r="B208" s="4" t="s">
        <v>241</v>
      </c>
      <c r="C208" s="2" t="s">
        <v>7</v>
      </c>
      <c r="D208" s="2">
        <v>2</v>
      </c>
      <c r="E208" s="5" t="str">
        <f>_xlfn.CONCAT("Information to support ", B208, " is available in silos, hard to locate for others.")</f>
        <v>Information to support Tool, Product and Reference Implementation Development is available in silos, hard to locate for others.</v>
      </c>
    </row>
    <row r="209" spans="1:5" x14ac:dyDescent="0.3">
      <c r="A209" t="s">
        <v>243</v>
      </c>
      <c r="B209" s="4" t="s">
        <v>241</v>
      </c>
      <c r="C209" s="2" t="s">
        <v>7</v>
      </c>
      <c r="D209" s="2">
        <v>3</v>
      </c>
      <c r="E209" s="5" t="str">
        <f>_xlfn.CONCAT("Information governance defines how information for ", B209," is collected, stored, understood, accessed, owned, and deleted.")</f>
        <v>Information governance defines how information for Tool, Product and Reference Implementation Development is collected, stored, understood, accessed, owned, and deleted.</v>
      </c>
    </row>
    <row r="210" spans="1:5" x14ac:dyDescent="0.3">
      <c r="A210" t="s">
        <v>243</v>
      </c>
      <c r="B210" s="4" t="s">
        <v>241</v>
      </c>
      <c r="C210" s="2" t="s">
        <v>7</v>
      </c>
      <c r="D210" s="2">
        <v>4</v>
      </c>
      <c r="E210" s="5" t="str">
        <f>_xlfn.CONCAT("Information for ", B210,"  is available and well understood across the community and externally. Informartion quality is measured and corrected.")</f>
        <v>Information for Tool, Product and Reference Implementation Development  is available and well understood across the community and externally. Informartion quality is measured and corrected.</v>
      </c>
    </row>
    <row r="211" spans="1:5" x14ac:dyDescent="0.3">
      <c r="A211" t="s">
        <v>243</v>
      </c>
      <c r="B211" s="4" t="s">
        <v>241</v>
      </c>
      <c r="C211" s="2" t="s">
        <v>7</v>
      </c>
      <c r="D211" s="2">
        <v>5</v>
      </c>
      <c r="E211" s="2" t="str">
        <f>_xlfn.CONCAT("New information for ", B211, " is continuously identified, benchmarked and included in decision making.")</f>
        <v>New information for Tool, Product and Reference Implementation Development is continuously identified, benchmarked and included in decision making.</v>
      </c>
    </row>
    <row r="212" spans="1:5" x14ac:dyDescent="0.3">
      <c r="A212" t="s">
        <v>243</v>
      </c>
      <c r="B212" s="4" t="s">
        <v>241</v>
      </c>
      <c r="C212" t="s">
        <v>8</v>
      </c>
      <c r="D212">
        <v>0</v>
      </c>
      <c r="E212" t="str">
        <f>_xlfn.CONCAT("There are no resources available to ", B212, " . Inivdiduals who do participate in ", B212, " do so voluntarily in their own time.")</f>
        <v>There are no resources available to Tool, Product and Reference Implementation Development . Inivdiduals who do participate in Tool, Product and Reference Implementation Development do so voluntarily in their own time.</v>
      </c>
    </row>
    <row r="213" spans="1:5" x14ac:dyDescent="0.3">
      <c r="A213" t="s">
        <v>243</v>
      </c>
      <c r="B213" s="4" t="s">
        <v>241</v>
      </c>
      <c r="C213" t="s">
        <v>8</v>
      </c>
      <c r="D213">
        <v>1</v>
      </c>
      <c r="E213" t="str">
        <f>_xlfn.CONCAT("Few, if any,  resources, including budget, are assigned to ",B213, ". Some participating individuals receive resources from the organizations they represent.")</f>
        <v>Few, if any,  resources, including budget, are assigned to Tool, Product and Reference Implementation Development. Some participating individuals receive resources from the organizations they represent.</v>
      </c>
    </row>
    <row r="214" spans="1:5" x14ac:dyDescent="0.3">
      <c r="A214" t="s">
        <v>243</v>
      </c>
      <c r="B214" s="4" t="s">
        <v>241</v>
      </c>
      <c r="C214" t="s">
        <v>8</v>
      </c>
      <c r="D214">
        <v>2</v>
      </c>
      <c r="E214" t="str">
        <f>_xlfn.CONCAT("Some resources are identified for ",B214,", but additional requirements are not part of investment decisions. Some participating individuals receive resources from the organizations they represent.")</f>
        <v>Some resources are identified for Tool, Product and Reference Implementation Development, but additional requirements are not part of investment decisions. Some participating individuals receive resources from the organizations they represent.</v>
      </c>
    </row>
    <row r="215" spans="1:5" x14ac:dyDescent="0.3">
      <c r="A215" t="s">
        <v>243</v>
      </c>
      <c r="B215" s="4" t="s">
        <v>241</v>
      </c>
      <c r="C215" t="s">
        <v>8</v>
      </c>
      <c r="D215">
        <v>3</v>
      </c>
      <c r="E215" t="str">
        <f>_xlfn.CONCAT(B215, "'s relationship to resources is defined and requirements are part of the investment planning process. Most individuals performing work for ",B215, " are compensated for their effort by the organization they represent.")</f>
        <v>Tool, Product and Reference Implementation Development's relationship to resources is defined and requirements are part of the investment planning process. Most individuals performing work for Tool, Product and Reference Implementation Development are compensated for their effort by the organization they represent.</v>
      </c>
    </row>
    <row r="216" spans="1:5" x14ac:dyDescent="0.3">
      <c r="A216" t="s">
        <v>243</v>
      </c>
      <c r="B216" s="4" t="s">
        <v>241</v>
      </c>
      <c r="C216" t="s">
        <v>8</v>
      </c>
      <c r="D216">
        <v>4</v>
      </c>
      <c r="E216" t="str">
        <f>_xlfn.CONCAT("New resources are made available to increase the maturity of  ", B216,". Most work done for ", B216," is compensated.")</f>
        <v>New resources are made available to increase the maturity of  Tool, Product and Reference Implementation Development. Most work done for Tool, Product and Reference Implementation Development is compensated.</v>
      </c>
    </row>
    <row r="217" spans="1:5" x14ac:dyDescent="0.3">
      <c r="A217" t="s">
        <v>243</v>
      </c>
      <c r="B217" s="4" t="s">
        <v>241</v>
      </c>
      <c r="C217" t="s">
        <v>8</v>
      </c>
      <c r="D217">
        <v>5</v>
      </c>
      <c r="E217" t="str">
        <f>_xlfn.CONCAT("New resources and other innovations that can improve ", B217, " are investigated, benchmarked, and deployed. All work done towards ", B217, " is compensated.")</f>
        <v>New resources and other innovations that can improve Tool, Product and Reference Implementation Development are investigated, benchmarked, and deployed. All work done towards Tool, Product and Reference Implementation Development is compensated.</v>
      </c>
    </row>
    <row r="218" spans="1:5" x14ac:dyDescent="0.3">
      <c r="A218" t="s">
        <v>243</v>
      </c>
      <c r="B218" s="2" t="s">
        <v>242</v>
      </c>
      <c r="C218" s="2" t="s">
        <v>5</v>
      </c>
      <c r="D218" s="2">
        <v>0</v>
      </c>
      <c r="E218" s="2" t="str">
        <f>_xlfn.CONCAT("There are no processes for ", B218, ".")</f>
        <v>There are no processes for Market Creation.</v>
      </c>
    </row>
    <row r="219" spans="1:5" x14ac:dyDescent="0.3">
      <c r="A219" t="s">
        <v>243</v>
      </c>
      <c r="B219" s="2" t="s">
        <v>242</v>
      </c>
      <c r="C219" s="2" t="s">
        <v>5</v>
      </c>
      <c r="D219" s="2">
        <v>1</v>
      </c>
      <c r="E219" s="2" t="str">
        <f>_xlfn.CONCAT("Little to no process documentation, -governance, or -ownership for ", B219,  ". Progress on ", B219, " is based on individual’s knowledge, manual interventions and with unpredictable results")</f>
        <v>Little to no process documentation, -governance, or -ownership for Market Creation. Progress on Market Creation is based on individual’s knowledge, manual interventions and with unpredictable results</v>
      </c>
    </row>
    <row r="220" spans="1:5" x14ac:dyDescent="0.3">
      <c r="A220" t="s">
        <v>243</v>
      </c>
      <c r="B220" s="2" t="s">
        <v>242</v>
      </c>
      <c r="C220" s="2" t="s">
        <v>5</v>
      </c>
      <c r="D220" s="2">
        <v>2</v>
      </c>
      <c r="E220" s="2" t="str">
        <f>_xlfn.CONCAT("Key processes for ", B220, "  are identified and documented locally. Responsibilities and handoff are poorly understood, and results are inconsistent.")</f>
        <v>Key processes for Market Creation  are identified and documented locally. Responsibilities and handoff are poorly understood, and results are inconsistent.</v>
      </c>
    </row>
    <row r="221" spans="1:5" x14ac:dyDescent="0.3">
      <c r="A221" t="s">
        <v>243</v>
      </c>
      <c r="B221" s="2" t="s">
        <v>242</v>
      </c>
      <c r="C221" s="2" t="s">
        <v>5</v>
      </c>
      <c r="D221" s="2">
        <v>3</v>
      </c>
      <c r="E221" s="2" t="str">
        <f>_xlfn.CONCAT("Key processes for ", B221, " are documented community wide, ownership is defined, and handoff points have been established. Adoption,  execution, and results are inconsistent")</f>
        <v>Key processes for Market Creation are documented community wide, ownership is defined, and handoff points have been established. Adoption,  execution, and results are inconsistent</v>
      </c>
    </row>
    <row r="222" spans="1:5" x14ac:dyDescent="0.3">
      <c r="A222" t="s">
        <v>243</v>
      </c>
      <c r="B222" s="2" t="s">
        <v>242</v>
      </c>
      <c r="C222" s="2" t="s">
        <v>5</v>
      </c>
      <c r="D222" s="2">
        <v>4</v>
      </c>
      <c r="E222" s="2" t="str">
        <f xml:space="preserve"> _xlfn.CONCAT("Processes for ", B222, " are defined, understood, reliable, standardized, efficient, measured and adopted community wide with consistent results.")</f>
        <v>Processes for Market Creation are defined, understood, reliable, standardized, efficient, measured and adopted community wide with consistent results.</v>
      </c>
    </row>
    <row r="223" spans="1:5" x14ac:dyDescent="0.3">
      <c r="A223" t="s">
        <v>243</v>
      </c>
      <c r="B223" s="2" t="s">
        <v>242</v>
      </c>
      <c r="C223" s="2" t="s">
        <v>5</v>
      </c>
      <c r="D223" s="2">
        <v>5</v>
      </c>
      <c r="E223" s="2" t="str">
        <f>_xlfn.CONCAT("Processes for ", B223, "  are continuously reviewed, benchmarked and improved resulting in industry-leading practices and results.")</f>
        <v>Processes for Market Creation  are continuously reviewed, benchmarked and improved resulting in industry-leading practices and results.</v>
      </c>
    </row>
    <row r="224" spans="1:5" x14ac:dyDescent="0.3">
      <c r="A224" t="s">
        <v>243</v>
      </c>
      <c r="B224" s="2" t="s">
        <v>242</v>
      </c>
      <c r="C224" t="s">
        <v>6</v>
      </c>
      <c r="D224">
        <v>0</v>
      </c>
      <c r="E224" s="4" t="str">
        <f>_xlfn.CONCAT("There is no organization for ", B224, ".")</f>
        <v>There is no organization for Market Creation.</v>
      </c>
    </row>
    <row r="225" spans="1:5" x14ac:dyDescent="0.3">
      <c r="A225" t="s">
        <v>243</v>
      </c>
      <c r="B225" s="2" t="s">
        <v>242</v>
      </c>
      <c r="C225" t="s">
        <v>6</v>
      </c>
      <c r="D225">
        <v>1</v>
      </c>
      <c r="E225" t="str">
        <f>_xlfn.CONCAT("Community members have a weak understanding of  ", B225, " with limited skills, training, and poorly defined roles. The community has not allocated community members/working groups for ", B225,".")</f>
        <v>Community members have a weak understanding of  Market Creation with limited skills, training, and poorly defined roles. The community has not allocated community members/working groups for Market Creation.</v>
      </c>
    </row>
    <row r="226" spans="1:5" x14ac:dyDescent="0.3">
      <c r="A226" t="s">
        <v>243</v>
      </c>
      <c r="B226" s="2" t="s">
        <v>242</v>
      </c>
      <c r="C226" t="s">
        <v>6</v>
      </c>
      <c r="D226">
        <v>2</v>
      </c>
      <c r="E226" t="str">
        <f>_xlfn.CONCAT("Community members have some skills for ", B226, " but may be lacking experience or training. Inconsistent roles and responsibilities.")</f>
        <v>Community members have some skills for Market Creation but may be lacking experience or training. Inconsistent roles and responsibilities.</v>
      </c>
    </row>
    <row r="227" spans="1:5" x14ac:dyDescent="0.3">
      <c r="A227" t="s">
        <v>243</v>
      </c>
      <c r="B227" s="2" t="s">
        <v>242</v>
      </c>
      <c r="C227" t="s">
        <v>6</v>
      </c>
      <c r="D227">
        <v>3</v>
      </c>
      <c r="E227" t="str">
        <f>_xlfn.CONCAT("Community members have good skills, experience and available training is in place to improve skills for ", B227, ". Roles and responsibilities are defined and assigned to members/working groups.")</f>
        <v>Community members have good skills, experience and available training is in place to improve skills for Market Creation. Roles and responsibilities are defined and assigned to members/working groups.</v>
      </c>
    </row>
    <row r="228" spans="1:5" x14ac:dyDescent="0.3">
      <c r="A228" t="s">
        <v>243</v>
      </c>
      <c r="B228" s="2" t="s">
        <v>242</v>
      </c>
      <c r="C228" t="s">
        <v>6</v>
      </c>
      <c r="D228">
        <v>4</v>
      </c>
      <c r="E228" s="3" t="str">
        <f>_xlfn.CONCAT("Community members have clear roles and responsibilities, have suitable training and are adequately staffed for ", B228, " . Members proactively identify people and organizational improvements and have succession plans in place.")</f>
        <v>Community members have clear roles and responsibilities, have suitable training and are adequately staffed for Market Creation . Members proactively identify people and organizational improvements and have succession plans in place.</v>
      </c>
    </row>
    <row r="229" spans="1:5" x14ac:dyDescent="0.3">
      <c r="A229" t="s">
        <v>243</v>
      </c>
      <c r="B229" s="2" t="s">
        <v>242</v>
      </c>
      <c r="C229" t="s">
        <v>6</v>
      </c>
      <c r="D229">
        <v>5</v>
      </c>
      <c r="E229" s="3" t="str">
        <f>_xlfn.CONCAT("Community members have an expert and deeply contextualized understanding of ", B229, " and are working in a culture that supports and actively embraces continuous improvement, benchmarking and innovation.")</f>
        <v>Community members have an expert and deeply contextualized understanding of Market Creation and are working in a culture that supports and actively embraces continuous improvement, benchmarking and innovation.</v>
      </c>
    </row>
    <row r="230" spans="1:5" x14ac:dyDescent="0.3">
      <c r="A230" t="s">
        <v>243</v>
      </c>
      <c r="B230" s="2" t="s">
        <v>242</v>
      </c>
      <c r="C230" s="2" t="s">
        <v>7</v>
      </c>
      <c r="D230" s="2">
        <v>0</v>
      </c>
      <c r="E230" s="2" t="str">
        <f>_xlfn.CONCAT("Data/information to support ", B230, " does not exist.")</f>
        <v>Data/information to support Market Creation does not exist.</v>
      </c>
    </row>
    <row r="231" spans="1:5" x14ac:dyDescent="0.3">
      <c r="A231" t="s">
        <v>243</v>
      </c>
      <c r="B231" s="2" t="s">
        <v>242</v>
      </c>
      <c r="C231" s="2" t="s">
        <v>7</v>
      </c>
      <c r="D231" s="2">
        <v>1</v>
      </c>
      <c r="E231" s="2" t="str">
        <f>_xlfn.CONCAT("Information to support ",B231, " is unavailable, unknown, incomplete, incorrect, inconsistent, and not exploited. Minimal descriptive reporting and analytics are performed and involve manual intervention. These reports not used for decision making.")</f>
        <v>Information to support Market Creation is unavailable, unknown, incomplete, incorrect, inconsistent, and not exploited. Minimal descriptive reporting and analytics are performed and involve manual intervention. These reports not used for decision making.</v>
      </c>
    </row>
    <row r="232" spans="1:5" x14ac:dyDescent="0.3">
      <c r="A232" t="s">
        <v>243</v>
      </c>
      <c r="B232" s="2" t="s">
        <v>242</v>
      </c>
      <c r="C232" s="2" t="s">
        <v>7</v>
      </c>
      <c r="D232" s="2">
        <v>2</v>
      </c>
      <c r="E232" s="5" t="str">
        <f>_xlfn.CONCAT("Information to support ", B232, " is available in silos, hard to locate for others.")</f>
        <v>Information to support Market Creation is available in silos, hard to locate for others.</v>
      </c>
    </row>
    <row r="233" spans="1:5" x14ac:dyDescent="0.3">
      <c r="A233" t="s">
        <v>243</v>
      </c>
      <c r="B233" s="2" t="s">
        <v>242</v>
      </c>
      <c r="C233" s="2" t="s">
        <v>7</v>
      </c>
      <c r="D233" s="2">
        <v>3</v>
      </c>
      <c r="E233" s="5" t="str">
        <f>_xlfn.CONCAT("Information governance defines how information for ", B233," is collected, stored, understood, accessed, owned, and deleted.")</f>
        <v>Information governance defines how information for Market Creation is collected, stored, understood, accessed, owned, and deleted.</v>
      </c>
    </row>
    <row r="234" spans="1:5" x14ac:dyDescent="0.3">
      <c r="A234" t="s">
        <v>243</v>
      </c>
      <c r="B234" s="2" t="s">
        <v>242</v>
      </c>
      <c r="C234" s="2" t="s">
        <v>7</v>
      </c>
      <c r="D234" s="2">
        <v>4</v>
      </c>
      <c r="E234" s="5" t="str">
        <f>_xlfn.CONCAT("Information for ", B234,"  is available and well understood across the community and externally. Informartion quality is measured and corrected.")</f>
        <v>Information for Market Creation  is available and well understood across the community and externally. Informartion quality is measured and corrected.</v>
      </c>
    </row>
    <row r="235" spans="1:5" x14ac:dyDescent="0.3">
      <c r="A235" t="s">
        <v>243</v>
      </c>
      <c r="B235" s="2" t="s">
        <v>242</v>
      </c>
      <c r="C235" s="2" t="s">
        <v>7</v>
      </c>
      <c r="D235" s="2">
        <v>5</v>
      </c>
      <c r="E235" s="2" t="str">
        <f>_xlfn.CONCAT("New information for ", B235, " is continuously identified, benchmarked and included in decision making.")</f>
        <v>New information for Market Creation is continuously identified, benchmarked and included in decision making.</v>
      </c>
    </row>
    <row r="236" spans="1:5" x14ac:dyDescent="0.3">
      <c r="A236" t="s">
        <v>243</v>
      </c>
      <c r="B236" s="2" t="s">
        <v>242</v>
      </c>
      <c r="C236" t="s">
        <v>8</v>
      </c>
      <c r="D236">
        <v>0</v>
      </c>
      <c r="E236" t="str">
        <f>_xlfn.CONCAT("There are no resources available to ", B236, " . Inivdiduals who do participate in ", B236, " do so voluntarily in their own time.")</f>
        <v>There are no resources available to Market Creation . Inivdiduals who do participate in Market Creation do so voluntarily in their own time.</v>
      </c>
    </row>
    <row r="237" spans="1:5" x14ac:dyDescent="0.3">
      <c r="A237" t="s">
        <v>243</v>
      </c>
      <c r="B237" s="2" t="s">
        <v>242</v>
      </c>
      <c r="C237" t="s">
        <v>8</v>
      </c>
      <c r="D237">
        <v>1</v>
      </c>
      <c r="E237" t="str">
        <f>_xlfn.CONCAT("Few, if any,  resources, including budget, are assigned to ",B237, ". Some participating individuals receive resources from the organizations they represent.")</f>
        <v>Few, if any,  resources, including budget, are assigned to Market Creation. Some participating individuals receive resources from the organizations they represent.</v>
      </c>
    </row>
    <row r="238" spans="1:5" x14ac:dyDescent="0.3">
      <c r="A238" t="s">
        <v>243</v>
      </c>
      <c r="B238" s="2" t="s">
        <v>242</v>
      </c>
      <c r="C238" t="s">
        <v>8</v>
      </c>
      <c r="D238">
        <v>2</v>
      </c>
      <c r="E238" t="str">
        <f>_xlfn.CONCAT("Some resources are identified for ",B238,", but additional requirements are not part of investment decisions. Some participating individuals receive resources from the organizations they represent.")</f>
        <v>Some resources are identified for Market Creation, but additional requirements are not part of investment decisions. Some participating individuals receive resources from the organizations they represent.</v>
      </c>
    </row>
    <row r="239" spans="1:5" x14ac:dyDescent="0.3">
      <c r="A239" t="s">
        <v>243</v>
      </c>
      <c r="B239" s="2" t="s">
        <v>242</v>
      </c>
      <c r="C239" t="s">
        <v>8</v>
      </c>
      <c r="D239">
        <v>3</v>
      </c>
      <c r="E239" t="str">
        <f>_xlfn.CONCAT(B239, "'s relationship to resources is defined and requirements are part of the investment planning process. Most individuals performing work for ",B239, " are compensated for their effort by the organization they represent.")</f>
        <v>Market Creation's relationship to resources is defined and requirements are part of the investment planning process. Most individuals performing work for Market Creation are compensated for their effort by the organization they represent.</v>
      </c>
    </row>
    <row r="240" spans="1:5" x14ac:dyDescent="0.3">
      <c r="A240" t="s">
        <v>243</v>
      </c>
      <c r="B240" s="2" t="s">
        <v>242</v>
      </c>
      <c r="C240" t="s">
        <v>8</v>
      </c>
      <c r="D240">
        <v>4</v>
      </c>
      <c r="E240" t="str">
        <f>_xlfn.CONCAT("New resources are made available to increase the maturity of  ", B240,". Most work done for ", B240," is compensated.")</f>
        <v>New resources are made available to increase the maturity of  Market Creation. Most work done for Market Creation is compensated.</v>
      </c>
    </row>
    <row r="241" spans="1:5" x14ac:dyDescent="0.3">
      <c r="A241" t="s">
        <v>243</v>
      </c>
      <c r="B241" s="2" t="s">
        <v>242</v>
      </c>
      <c r="C241" t="s">
        <v>8</v>
      </c>
      <c r="D241">
        <v>5</v>
      </c>
      <c r="E241" t="str">
        <f>_xlfn.CONCAT("New resources and other innovations that can improve ", B241, " are investigated, benchmarked, and deployed. All work done towards ", B241, " is compensated.")</f>
        <v>New resources and other innovations that can improve Market Creation are investigated, benchmarked, and deployed. All work done towards Market Creation is compensated.</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EC25F-BFBF-4A82-8387-61B634281642}">
  <dimension ref="A1:E25"/>
  <sheetViews>
    <sheetView zoomScale="85" zoomScaleNormal="85" workbookViewId="0">
      <selection activeCell="E2" sqref="E2:E25"/>
    </sheetView>
  </sheetViews>
  <sheetFormatPr defaultRowHeight="14.4" x14ac:dyDescent="0.3"/>
  <cols>
    <col min="2" max="2" width="18" customWidth="1"/>
  </cols>
  <sheetData>
    <row r="1" spans="1:5" x14ac:dyDescent="0.3">
      <c r="A1" s="1" t="s">
        <v>231</v>
      </c>
      <c r="B1" s="1" t="s">
        <v>232</v>
      </c>
      <c r="C1" s="1" t="s">
        <v>2</v>
      </c>
      <c r="D1" s="1" t="s">
        <v>3</v>
      </c>
      <c r="E1" s="1" t="s">
        <v>4</v>
      </c>
    </row>
    <row r="2" spans="1:5" x14ac:dyDescent="0.3">
      <c r="B2" t="s">
        <v>233</v>
      </c>
      <c r="C2" s="2" t="s">
        <v>5</v>
      </c>
      <c r="D2" s="2">
        <v>0</v>
      </c>
      <c r="E2" s="2" t="str">
        <f>_xlfn.CONCAT("There are no processes for ", B2, ".")</f>
        <v>There are no processes for ### Change lvl2 capability ####.</v>
      </c>
    </row>
    <row r="3" spans="1:5" x14ac:dyDescent="0.3">
      <c r="B3" t="s">
        <v>233</v>
      </c>
      <c r="C3" s="2" t="s">
        <v>5</v>
      </c>
      <c r="D3" s="2">
        <v>1</v>
      </c>
      <c r="E3" s="2" t="str">
        <f>_xlfn.CONCAT("Little to no process documentation, -governance, or -ownership for ", B3,  ". Progress on ", B3, " is based on individual’s knowledge, manual interventions and with unpredictable results.")</f>
        <v>Little to no process documentation, -governance, or -ownership for ### Change lvl2 capability ####. Progress on ### Change lvl2 capability #### is based on individual’s knowledge, manual interventions and with unpredictable results.</v>
      </c>
    </row>
    <row r="4" spans="1:5" x14ac:dyDescent="0.3">
      <c r="B4" t="s">
        <v>233</v>
      </c>
      <c r="C4" s="2" t="s">
        <v>5</v>
      </c>
      <c r="D4" s="2">
        <v>2</v>
      </c>
      <c r="E4" s="2" t="str">
        <f>_xlfn.CONCAT("Key processes for ", B4, "  are identified and documented locally. Responsibilities and handoff are poorly understood, and results are inconsistent.")</f>
        <v>Key processes for ### Change lvl2 capability ####  are identified and documented locally. Responsibilities and handoff are poorly understood, and results are inconsistent.</v>
      </c>
    </row>
    <row r="5" spans="1:5" x14ac:dyDescent="0.3">
      <c r="B5" t="s">
        <v>233</v>
      </c>
      <c r="C5" s="2" t="s">
        <v>5</v>
      </c>
      <c r="D5" s="2">
        <v>3</v>
      </c>
      <c r="E5" s="2" t="str">
        <f>_xlfn.CONCAT("Key processes for ", B5, " are documented community wide, ownership is defined, and handoff points established. There is inconsistent adoption, execution, and results.")</f>
        <v>Key processes for ### Change lvl2 capability #### are documented community wide, ownership is defined, and handoff points established. There is inconsistent adoption, execution, and results.</v>
      </c>
    </row>
    <row r="6" spans="1:5" x14ac:dyDescent="0.3">
      <c r="B6" t="s">
        <v>233</v>
      </c>
      <c r="C6" s="2" t="s">
        <v>5</v>
      </c>
      <c r="D6" s="2">
        <v>4</v>
      </c>
      <c r="E6" s="2" t="str">
        <f xml:space="preserve"> _xlfn.CONCAT("Processes for ", B6, " are defined, understood, reliable, standardized, efficient, measured and adopted community wide with consistent results.")</f>
        <v>Processes for ### Change lvl2 capability #### are defined, understood, reliable, standardized, efficient, measured and adopted community wide with consistent results.</v>
      </c>
    </row>
    <row r="7" spans="1:5" x14ac:dyDescent="0.3">
      <c r="B7" t="s">
        <v>233</v>
      </c>
      <c r="C7" s="2" t="s">
        <v>5</v>
      </c>
      <c r="D7" s="2">
        <v>5</v>
      </c>
      <c r="E7" s="2" t="str">
        <f>_xlfn.CONCAT("Processes for ", B7, "  are continuously reviewed, benchmarked and improved resulting in industry-leading practices and results.")</f>
        <v>Processes for ### Change lvl2 capability ####  are continuously reviewed, benchmarked and improved resulting in industry-leading practices and results.</v>
      </c>
    </row>
    <row r="8" spans="1:5" x14ac:dyDescent="0.3">
      <c r="B8" t="s">
        <v>233</v>
      </c>
      <c r="C8" t="s">
        <v>6</v>
      </c>
      <c r="D8">
        <v>0</v>
      </c>
      <c r="E8" s="4" t="str">
        <f>_xlfn.CONCAT("There is no organization for ", B8, ".")</f>
        <v>There is no organization for ### Change lvl2 capability ####.</v>
      </c>
    </row>
    <row r="9" spans="1:5" x14ac:dyDescent="0.3">
      <c r="B9" t="s">
        <v>233</v>
      </c>
      <c r="C9" t="s">
        <v>6</v>
      </c>
      <c r="D9">
        <v>1</v>
      </c>
      <c r="E9" t="str">
        <f>_xlfn.CONCAT("Community members have a weak understanding of how for ", B9, " with limited skills, training, and poorly defined roles. The community has not allocated community members/working groups for ", B9,".")</f>
        <v>Community members have a weak understanding of how for ### Change lvl2 capability #### with limited skills, training, and poorly defined roles. The community has not allocated community members/working groups for ### Change lvl2 capability ####.</v>
      </c>
    </row>
    <row r="10" spans="1:5" x14ac:dyDescent="0.3">
      <c r="B10" t="s">
        <v>233</v>
      </c>
      <c r="C10" t="s">
        <v>6</v>
      </c>
      <c r="D10">
        <v>2</v>
      </c>
      <c r="E10" t="str">
        <f>_xlfn.CONCAT("Community members have some skills for ", B10, " but may be lacking experience or training. Inconsistent roles and responsibilities.")</f>
        <v>Community members have some skills for ### Change lvl2 capability #### but may be lacking experience or training. Inconsistent roles and responsibilities.</v>
      </c>
    </row>
    <row r="11" spans="1:5" x14ac:dyDescent="0.3">
      <c r="B11" t="s">
        <v>233</v>
      </c>
      <c r="C11" t="s">
        <v>6</v>
      </c>
      <c r="D11">
        <v>3</v>
      </c>
      <c r="E11" t="str">
        <f>_xlfn.CONCAT("Community members have good skills, experience and available training is in place to help ", B11, ". Roles and responsibilities are defined and assigned to members/working groups.")</f>
        <v>Community members have good skills, experience and available training is in place to help ### Change lvl2 capability ####. Roles and responsibilities are defined and assigned to members/working groups.</v>
      </c>
    </row>
    <row r="12" spans="1:5" x14ac:dyDescent="0.3">
      <c r="B12" t="s">
        <v>233</v>
      </c>
      <c r="C12" t="s">
        <v>6</v>
      </c>
      <c r="D12">
        <v>4</v>
      </c>
      <c r="E12" s="3" t="str">
        <f>_xlfn.CONCAT("Community members have clear roles and responsibilities, have suitable training and are adequately staffed for ", B12, " . Members proactively identify people and organizational improvements and have succession plans in place.")</f>
        <v>Community members have clear roles and responsibilities, have suitable training and are adequately staffed for ### Change lvl2 capability #### . Members proactively identify people and organizational improvements and have succession plans in place.</v>
      </c>
    </row>
    <row r="13" spans="1:5" x14ac:dyDescent="0.3">
      <c r="B13" t="s">
        <v>233</v>
      </c>
      <c r="C13" t="s">
        <v>6</v>
      </c>
      <c r="D13">
        <v>5</v>
      </c>
      <c r="E13" s="3" t="str">
        <f>_xlfn.CONCAT("Community members have an expert and deeply contextualized understanding of ", B13, " and are working in a culture that supports and actively embraces continuous improvement, benchmarking and innovation.")</f>
        <v>Community members have an expert and deeply contextualized understanding of ### Change lvl2 capability #### and are working in a culture that supports and actively embraces continuous improvement, benchmarking and innovation.</v>
      </c>
    </row>
    <row r="14" spans="1:5" x14ac:dyDescent="0.3">
      <c r="B14" t="s">
        <v>233</v>
      </c>
      <c r="C14" s="2" t="s">
        <v>7</v>
      </c>
      <c r="D14" s="2">
        <v>0</v>
      </c>
      <c r="E14" s="2" t="str">
        <f>_xlfn.CONCAT("Data/information to support ", B14, " does not exist.")</f>
        <v>Data/information to support ### Change lvl2 capability #### does not exist.</v>
      </c>
    </row>
    <row r="15" spans="1:5" x14ac:dyDescent="0.3">
      <c r="B15" t="s">
        <v>233</v>
      </c>
      <c r="C15" s="2" t="s">
        <v>7</v>
      </c>
      <c r="D15" s="2">
        <v>1</v>
      </c>
      <c r="E15" s="2" t="str">
        <f>_xlfn.CONCAT("Information to support ",B15, " is unavailable, unknown, incomplete, incorrect, inconsistent, and not exploited. Minimal descriptive reporting and analytics are performed manually, not used for decision making.")</f>
        <v>Information to support ### Change lvl2 capability #### is unavailable, unknown, incomplete, incorrect, inconsistent, and not exploited. Minimal descriptive reporting and analytics are performed manually, not used for decision making.</v>
      </c>
    </row>
    <row r="16" spans="1:5" x14ac:dyDescent="0.3">
      <c r="B16" t="s">
        <v>233</v>
      </c>
      <c r="C16" s="2" t="s">
        <v>7</v>
      </c>
      <c r="D16" s="2">
        <v>2</v>
      </c>
      <c r="E16" s="5" t="str">
        <f>_xlfn.CONCAT("Information to support ", B16, " is available in silos, hard to locate for others.")</f>
        <v>Information to support ### Change lvl2 capability #### is available in silos, hard to locate for others.</v>
      </c>
    </row>
    <row r="17" spans="2:5" x14ac:dyDescent="0.3">
      <c r="B17" t="s">
        <v>233</v>
      </c>
      <c r="C17" s="2" t="s">
        <v>7</v>
      </c>
      <c r="D17" s="2">
        <v>3</v>
      </c>
      <c r="E17" s="5" t="str">
        <f>_xlfn.CONCAT("Information governance defines how information for ", B17," is collected, stored, understood, accessed, owned, and deleted.")</f>
        <v>Information governance defines how information for ### Change lvl2 capability #### is collected, stored, understood, accessed, owned, and deleted.</v>
      </c>
    </row>
    <row r="18" spans="2:5" x14ac:dyDescent="0.3">
      <c r="B18" t="s">
        <v>233</v>
      </c>
      <c r="C18" s="2" t="s">
        <v>7</v>
      </c>
      <c r="D18" s="2">
        <v>4</v>
      </c>
      <c r="E18" s="5" t="str">
        <f>_xlfn.CONCAT("Information for ", B18,"  is available and well understood across the community and externally. Information quality is measured and corrected.")</f>
        <v>Information for ### Change lvl2 capability ####  is available and well understood across the community and externally. Information quality is measured and corrected.</v>
      </c>
    </row>
    <row r="19" spans="2:5" x14ac:dyDescent="0.3">
      <c r="B19" t="s">
        <v>233</v>
      </c>
      <c r="C19" s="2" t="s">
        <v>7</v>
      </c>
      <c r="D19" s="2">
        <v>5</v>
      </c>
      <c r="E19" s="2" t="str">
        <f>_xlfn.CONCAT("New information for ", B19, "  is continuously identified and benchmarked.")</f>
        <v>New information for ### Change lvl2 capability ####  is continuously identified and benchmarked.</v>
      </c>
    </row>
    <row r="20" spans="2:5" x14ac:dyDescent="0.3">
      <c r="B20" t="s">
        <v>233</v>
      </c>
      <c r="C20" t="s">
        <v>8</v>
      </c>
      <c r="D20">
        <v>0</v>
      </c>
      <c r="E20" t="str">
        <f>_xlfn.CONCAT("There are no resources available for ", B20, " . Inivdiduals who do participate in ", B20, " do so voluntarily in their own time.")</f>
        <v>There are no resources available for ### Change lvl2 capability #### . Inivdiduals who do participate in ### Change lvl2 capability #### do so voluntarily in their own time.</v>
      </c>
    </row>
    <row r="21" spans="2:5" x14ac:dyDescent="0.3">
      <c r="B21" t="s">
        <v>233</v>
      </c>
      <c r="C21" t="s">
        <v>8</v>
      </c>
      <c r="D21">
        <v>1</v>
      </c>
      <c r="E21" t="str">
        <f>_xlfn.CONCAT("Few, if any,  resources, including budget, are assigned for ",B21, ". Some participating individuals receive resources from the organizations they represent.")</f>
        <v>Few, if any,  resources, including budget, are assigned for ### Change lvl2 capability ####. Some participating individuals receive resources from the organizations they represent.</v>
      </c>
    </row>
    <row r="22" spans="2:5" x14ac:dyDescent="0.3">
      <c r="B22" t="s">
        <v>233</v>
      </c>
      <c r="C22" t="s">
        <v>8</v>
      </c>
      <c r="D22">
        <v>2</v>
      </c>
      <c r="E22" t="str">
        <f>_xlfn.CONCAT("Some  resources are identified for ",B22,", but additional requirements are not part of investment decisions. Some participating individuals receive resources from the organizations they represent.")</f>
        <v>Some  resources are identified for ### Change lvl2 capability ####, but additional requirements are not part of investment decisions. Some participating individuals receive resources from the organizations they represent.</v>
      </c>
    </row>
    <row r="23" spans="2:5" x14ac:dyDescent="0.3">
      <c r="B23" t="s">
        <v>233</v>
      </c>
      <c r="C23" t="s">
        <v>8</v>
      </c>
      <c r="D23">
        <v>3</v>
      </c>
      <c r="E23" t="str">
        <f>_xlfn.CONCAT(B23, "'s relationship to resources is defined and requirements are part of the investment planning process. Most individuals performing work for ",B23, " are compensated for their effort by the organization they represent.")</f>
        <v>### Change lvl2 capability ####'s relationship to resources is defined and requirements are part of the investment planning process. Most individuals performing work for ### Change lvl2 capability #### are compensated for their effort by the organization they represent.</v>
      </c>
    </row>
    <row r="24" spans="2:5" x14ac:dyDescent="0.3">
      <c r="B24" t="s">
        <v>233</v>
      </c>
      <c r="C24" t="s">
        <v>8</v>
      </c>
      <c r="D24">
        <v>4</v>
      </c>
      <c r="E24" t="str">
        <f>_xlfn.CONCAT("New resources are made available to increase the maturity of  ", B24,". Most work done for ", B24," is compensated.")</f>
        <v>New resources are made available to increase the maturity of  ### Change lvl2 capability ####. Most work done for ### Change lvl2 capability #### is compensated.</v>
      </c>
    </row>
    <row r="25" spans="2:5" x14ac:dyDescent="0.3">
      <c r="B25" t="s">
        <v>233</v>
      </c>
      <c r="C25" t="s">
        <v>8</v>
      </c>
      <c r="D25">
        <v>5</v>
      </c>
      <c r="E25" t="str">
        <f>_xlfn.CONCAT("New resources and other innovations that can improve ", B25, " are investigated, benchmarked, proven, and deployed. All work done towards ", B25, " is compensated.")</f>
        <v>New resources and other innovations that can improve ### Change lvl2 capability #### are investigated, benchmarked, proven, and deployed. All work done towards ### Change lvl2 capability #### is compensated.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11FCB-350F-4FDF-AC2D-BF1399C4C691}">
  <dimension ref="A1:E241"/>
  <sheetViews>
    <sheetView topLeftCell="A6" workbookViewId="0">
      <selection activeCell="B17" sqref="B17"/>
    </sheetView>
  </sheetViews>
  <sheetFormatPr defaultRowHeight="14.4" x14ac:dyDescent="0.3"/>
  <cols>
    <col min="1" max="1" width="27.44140625" customWidth="1"/>
    <col min="2" max="2" width="56.21875" customWidth="1"/>
  </cols>
  <sheetData>
    <row r="1" spans="1:5" x14ac:dyDescent="0.3">
      <c r="A1" s="1" t="s">
        <v>231</v>
      </c>
      <c r="B1" s="1" t="s">
        <v>489</v>
      </c>
      <c r="C1" s="1" t="s">
        <v>2</v>
      </c>
      <c r="D1" s="1" t="s">
        <v>3</v>
      </c>
      <c r="E1" s="1" t="s">
        <v>4</v>
      </c>
    </row>
    <row r="2" spans="1:5" x14ac:dyDescent="0.3">
      <c r="A2" t="s">
        <v>235</v>
      </c>
      <c r="B2" t="s">
        <v>234</v>
      </c>
      <c r="C2" s="2" t="s">
        <v>5</v>
      </c>
      <c r="D2" s="2">
        <v>0</v>
      </c>
      <c r="E2" s="2" t="str">
        <f>_xlfn.CONCAT("There are no processes for ", B2, ".")</f>
        <v>There are no processes for Community Growth.</v>
      </c>
    </row>
    <row r="3" spans="1:5" x14ac:dyDescent="0.3">
      <c r="A3" t="s">
        <v>235</v>
      </c>
      <c r="B3" t="s">
        <v>234</v>
      </c>
      <c r="C3" s="2" t="s">
        <v>5</v>
      </c>
      <c r="D3" s="2">
        <v>1</v>
      </c>
      <c r="E3" s="2" t="str">
        <f>_xlfn.CONCAT("Little to no process documentation, -governance, or -ownership for ", B3,  ". Progress on ", B3, " is based on individual’s knowledge, manual interventions and with unpredictable results.")</f>
        <v>Little to no process documentation, -governance, or -ownership for Community Growth. Progress on Community Growth is based on individual’s knowledge, manual interventions and with unpredictable results.</v>
      </c>
    </row>
    <row r="4" spans="1:5" x14ac:dyDescent="0.3">
      <c r="A4" t="s">
        <v>235</v>
      </c>
      <c r="B4" t="s">
        <v>234</v>
      </c>
      <c r="C4" s="2" t="s">
        <v>5</v>
      </c>
      <c r="D4" s="2">
        <v>2</v>
      </c>
      <c r="E4" s="2" t="str">
        <f>_xlfn.CONCAT("Key processes for ", B4, " are identified and documented locally. Responsibilities and handoff are poorly understood, and results are inconsistent.")</f>
        <v>Key processes for Community Growth are identified and documented locally. Responsibilities and handoff are poorly understood, and results are inconsistent.</v>
      </c>
    </row>
    <row r="5" spans="1:5" x14ac:dyDescent="0.3">
      <c r="A5" t="s">
        <v>235</v>
      </c>
      <c r="B5" t="s">
        <v>234</v>
      </c>
      <c r="C5" s="2" t="s">
        <v>5</v>
      </c>
      <c r="D5" s="2">
        <v>3</v>
      </c>
      <c r="E5" s="2" t="str">
        <f>_xlfn.CONCAT("Key processes for ", B5, " are documented community wide, ownership is defined, and handoff points established. There is inconsistent adoption, execution, and results.")</f>
        <v>Key processes for Community Growth are documented community wide, ownership is defined, and handoff points established. There is inconsistent adoption, execution, and results.</v>
      </c>
    </row>
    <row r="6" spans="1:5" x14ac:dyDescent="0.3">
      <c r="A6" t="s">
        <v>235</v>
      </c>
      <c r="B6" t="s">
        <v>234</v>
      </c>
      <c r="C6" s="2" t="s">
        <v>5</v>
      </c>
      <c r="D6" s="2">
        <v>4</v>
      </c>
      <c r="E6" s="2" t="str">
        <f xml:space="preserve"> _xlfn.CONCAT("Processes for ", B6, " are defined, understood, reliable, standardized, efficient, measured and adopted community wide with consistent results.")</f>
        <v>Processes for Community Growth are defined, understood, reliable, standardized, efficient, measured and adopted community wide with consistent results.</v>
      </c>
    </row>
    <row r="7" spans="1:5" x14ac:dyDescent="0.3">
      <c r="A7" t="s">
        <v>235</v>
      </c>
      <c r="B7" t="s">
        <v>234</v>
      </c>
      <c r="C7" s="2" t="s">
        <v>5</v>
      </c>
      <c r="D7" s="2">
        <v>5</v>
      </c>
      <c r="E7" s="2" t="str">
        <f>_xlfn.CONCAT("Processes for ", B7, " are continuously reviewed, benchmarked and improved resulting in industry-leading practices and results.")</f>
        <v>Processes for Community Growth are continuously reviewed, benchmarked and improved resulting in industry-leading practices and results.</v>
      </c>
    </row>
    <row r="8" spans="1:5" x14ac:dyDescent="0.3">
      <c r="A8" t="s">
        <v>235</v>
      </c>
      <c r="B8" t="s">
        <v>234</v>
      </c>
      <c r="C8" t="s">
        <v>6</v>
      </c>
      <c r="D8">
        <v>0</v>
      </c>
      <c r="E8" s="4" t="str">
        <f>_xlfn.CONCAT("There is no organization for ", B8, ".")</f>
        <v>There is no organization for Community Growth.</v>
      </c>
    </row>
    <row r="9" spans="1:5" x14ac:dyDescent="0.3">
      <c r="A9" t="s">
        <v>235</v>
      </c>
      <c r="B9" t="s">
        <v>234</v>
      </c>
      <c r="C9" t="s">
        <v>6</v>
      </c>
      <c r="D9">
        <v>1</v>
      </c>
      <c r="E9" t="str">
        <f>_xlfn.CONCAT("Community members have a weak understanding of how for ", B9, " with limited skills, training, and poorly defined roles. The community has not allocated community members/working groups for ", B9,".")</f>
        <v>Community members have a weak understanding of how for Community Growth with limited skills, training, and poorly defined roles. The community has not allocated community members/working groups for Community Growth.</v>
      </c>
    </row>
    <row r="10" spans="1:5" x14ac:dyDescent="0.3">
      <c r="A10" t="s">
        <v>235</v>
      </c>
      <c r="B10" t="s">
        <v>234</v>
      </c>
      <c r="C10" t="s">
        <v>6</v>
      </c>
      <c r="D10">
        <v>2</v>
      </c>
      <c r="E10" t="str">
        <f>_xlfn.CONCAT("Community members have some skills for ", B10, " but may be lacking experience or training. Inconsistent roles and responsibilities.")</f>
        <v>Community members have some skills for Community Growth but may be lacking experience or training. Inconsistent roles and responsibilities.</v>
      </c>
    </row>
    <row r="11" spans="1:5" x14ac:dyDescent="0.3">
      <c r="A11" t="s">
        <v>235</v>
      </c>
      <c r="B11" t="s">
        <v>234</v>
      </c>
      <c r="C11" t="s">
        <v>6</v>
      </c>
      <c r="D11">
        <v>3</v>
      </c>
      <c r="E11" t="str">
        <f>_xlfn.CONCAT("Community members have good skills, experience and available training is in place to help ", B11, ". Roles and responsibilities are defined and assigned to members/working groups.")</f>
        <v>Community members have good skills, experience and available training is in place to help Community Growth. Roles and responsibilities are defined and assigned to members/working groups.</v>
      </c>
    </row>
    <row r="12" spans="1:5" x14ac:dyDescent="0.3">
      <c r="A12" t="s">
        <v>235</v>
      </c>
      <c r="B12" t="s">
        <v>234</v>
      </c>
      <c r="C12" t="s">
        <v>6</v>
      </c>
      <c r="D12">
        <v>4</v>
      </c>
      <c r="E12" s="3" t="str">
        <f>_xlfn.CONCAT("Community members have clear roles and responsibilities, have suitable training and are adequately staffed for ", B12, " . Members proactively identify people and organizational improvements and have succession plans in place.")</f>
        <v>Community members have clear roles and responsibilities, have suitable training and are adequately staffed for Community Growth . Members proactively identify people and organizational improvements and have succession plans in place.</v>
      </c>
    </row>
    <row r="13" spans="1:5" x14ac:dyDescent="0.3">
      <c r="A13" t="s">
        <v>235</v>
      </c>
      <c r="B13" t="s">
        <v>234</v>
      </c>
      <c r="C13" t="s">
        <v>6</v>
      </c>
      <c r="D13">
        <v>5</v>
      </c>
      <c r="E13" s="3" t="str">
        <f>_xlfn.CONCAT("Community members have an expert and deeply contextualized understanding of ", B13, " and are working in a culture that supports and actively embraces continuous improvement, benchmarking and innovation.")</f>
        <v>Community members have an expert and deeply contextualized understanding of Community Growth and are working in a culture that supports and actively embraces continuous improvement, benchmarking and innovation.</v>
      </c>
    </row>
    <row r="14" spans="1:5" x14ac:dyDescent="0.3">
      <c r="A14" t="s">
        <v>235</v>
      </c>
      <c r="B14" t="s">
        <v>234</v>
      </c>
      <c r="C14" s="2" t="s">
        <v>7</v>
      </c>
      <c r="D14" s="2">
        <v>0</v>
      </c>
      <c r="E14" s="2" t="str">
        <f>_xlfn.CONCAT("Data/information to support ", B14, " does not exist.")</f>
        <v>Data/information to support Community Growth does not exist.</v>
      </c>
    </row>
    <row r="15" spans="1:5" x14ac:dyDescent="0.3">
      <c r="A15" t="s">
        <v>235</v>
      </c>
      <c r="B15" t="s">
        <v>234</v>
      </c>
      <c r="C15" s="2" t="s">
        <v>7</v>
      </c>
      <c r="D15" s="2">
        <v>1</v>
      </c>
      <c r="E15" s="2" t="str">
        <f>_xlfn.CONCAT("Information to support ",B15, " is unavailable, unknown, incomplete, incorrect, inconsistent, and not exploited. Minimal descriptive reporting and analytics are performed manually, not used for decision making.")</f>
        <v>Information to support Community Growth is unavailable, unknown, incomplete, incorrect, inconsistent, and not exploited. Minimal descriptive reporting and analytics are performed manually, not used for decision making.</v>
      </c>
    </row>
    <row r="16" spans="1:5" x14ac:dyDescent="0.3">
      <c r="A16" t="s">
        <v>235</v>
      </c>
      <c r="B16" t="s">
        <v>234</v>
      </c>
      <c r="C16" s="2" t="s">
        <v>7</v>
      </c>
      <c r="D16" s="2">
        <v>2</v>
      </c>
      <c r="E16" s="5" t="str">
        <f>_xlfn.CONCAT("Information to support ", B16, " is available in silos, hard to locate for others.")</f>
        <v>Information to support Community Growth is available in silos, hard to locate for others.</v>
      </c>
    </row>
    <row r="17" spans="1:5" x14ac:dyDescent="0.3">
      <c r="A17" t="s">
        <v>235</v>
      </c>
      <c r="B17" t="s">
        <v>234</v>
      </c>
      <c r="C17" s="2" t="s">
        <v>7</v>
      </c>
      <c r="D17" s="2">
        <v>3</v>
      </c>
      <c r="E17" s="5" t="str">
        <f>_xlfn.CONCAT("Information governance defines how information for ", B17," is collected, stored, understood, accessed, owned, and deleted.")</f>
        <v>Information governance defines how information for Community Growth is collected, stored, understood, accessed, owned, and deleted.</v>
      </c>
    </row>
    <row r="18" spans="1:5" x14ac:dyDescent="0.3">
      <c r="A18" t="s">
        <v>235</v>
      </c>
      <c r="B18" t="s">
        <v>234</v>
      </c>
      <c r="C18" s="2" t="s">
        <v>7</v>
      </c>
      <c r="D18" s="2">
        <v>4</v>
      </c>
      <c r="E18" s="5" t="str">
        <f>_xlfn.CONCAT("Information for ", B18," is available and well understood across the community and externally. Information quality is measured and corrected.")</f>
        <v>Information for Community Growth is available and well understood across the community and externally. Information quality is measured and corrected.</v>
      </c>
    </row>
    <row r="19" spans="1:5" x14ac:dyDescent="0.3">
      <c r="A19" t="s">
        <v>235</v>
      </c>
      <c r="B19" t="s">
        <v>234</v>
      </c>
      <c r="C19" s="2" t="s">
        <v>7</v>
      </c>
      <c r="D19" s="2">
        <v>5</v>
      </c>
      <c r="E19" s="2" t="str">
        <f>_xlfn.CONCAT("New information for ", B19, " is continuously identified and benchmarked.")</f>
        <v>New information for Community Growth is continuously identified and benchmarked.</v>
      </c>
    </row>
    <row r="20" spans="1:5" x14ac:dyDescent="0.3">
      <c r="A20" t="s">
        <v>235</v>
      </c>
      <c r="B20" t="s">
        <v>234</v>
      </c>
      <c r="C20" t="s">
        <v>8</v>
      </c>
      <c r="D20">
        <v>0</v>
      </c>
      <c r="E20" t="str">
        <f>_xlfn.CONCAT("There are no resources available for ", B20, " . Inivdiduals who do participate in ", B20, " do so voluntarily in their own time.")</f>
        <v>There are no resources available for Community Growth . Inivdiduals who do participate in Community Growth do so voluntarily in their own time.</v>
      </c>
    </row>
    <row r="21" spans="1:5" x14ac:dyDescent="0.3">
      <c r="A21" t="s">
        <v>235</v>
      </c>
      <c r="B21" t="s">
        <v>234</v>
      </c>
      <c r="C21" t="s">
        <v>8</v>
      </c>
      <c r="D21">
        <v>1</v>
      </c>
      <c r="E21" t="str">
        <f>_xlfn.CONCAT("Few, if any,  resources, including budget, are assigned for ",B21, ". Some participating individuals receive resources from the organizations they represent.")</f>
        <v>Few, if any,  resources, including budget, are assigned for Community Growth. Some participating individuals receive resources from the organizations they represent.</v>
      </c>
    </row>
    <row r="22" spans="1:5" x14ac:dyDescent="0.3">
      <c r="A22" t="s">
        <v>235</v>
      </c>
      <c r="B22" t="s">
        <v>234</v>
      </c>
      <c r="C22" t="s">
        <v>8</v>
      </c>
      <c r="D22">
        <v>2</v>
      </c>
      <c r="E22" t="str">
        <f>_xlfn.CONCAT("Some  resources are identified for ",B22,", but additional requirements are not part of investment decisions. Some participating individuals receive resources from the organizations they represent.")</f>
        <v>Some  resources are identified for Community Growth, but additional requirements are not part of investment decisions. Some participating individuals receive resources from the organizations they represent.</v>
      </c>
    </row>
    <row r="23" spans="1:5" x14ac:dyDescent="0.3">
      <c r="A23" t="s">
        <v>235</v>
      </c>
      <c r="B23" t="s">
        <v>234</v>
      </c>
      <c r="C23" t="s">
        <v>8</v>
      </c>
      <c r="D23">
        <v>3</v>
      </c>
      <c r="E23" t="str">
        <f>_xlfn.CONCAT(B23, "'s relationship to resources is defined and requirements are part of the investment planning process. Most individuals performing work for ",B23, " are compensated for their effort by the organization they represent.")</f>
        <v>Community Growth's relationship to resources is defined and requirements are part of the investment planning process. Most individuals performing work for Community Growth are compensated for their effort by the organization they represent.</v>
      </c>
    </row>
    <row r="24" spans="1:5" x14ac:dyDescent="0.3">
      <c r="A24" t="s">
        <v>235</v>
      </c>
      <c r="B24" t="s">
        <v>234</v>
      </c>
      <c r="C24" t="s">
        <v>8</v>
      </c>
      <c r="D24">
        <v>4</v>
      </c>
      <c r="E24" t="str">
        <f>_xlfn.CONCAT("New resources are made available to increase the maturity of  ", B24,". Most work done for ", B24," is compensated.")</f>
        <v>New resources are made available to increase the maturity of  Community Growth. Most work done for Community Growth is compensated.</v>
      </c>
    </row>
    <row r="25" spans="1:5" x14ac:dyDescent="0.3">
      <c r="A25" t="s">
        <v>235</v>
      </c>
      <c r="B25" t="s">
        <v>234</v>
      </c>
      <c r="C25" t="s">
        <v>8</v>
      </c>
      <c r="D25">
        <v>5</v>
      </c>
      <c r="E25" t="str">
        <f>_xlfn.CONCAT("New resources and other innovations that can improve ", B25, " are investigated, benchmarked, proven, and deployed. All work done towards ", B25, " is compensated.")</f>
        <v>New resources and other innovations that can improve Community Growth are investigated, benchmarked, proven, and deployed. All work done towards Community Growth is compensated.</v>
      </c>
    </row>
    <row r="26" spans="1:5" x14ac:dyDescent="0.3">
      <c r="A26" t="s">
        <v>235</v>
      </c>
      <c r="B26" s="2" t="s">
        <v>246</v>
      </c>
      <c r="C26" s="2" t="s">
        <v>5</v>
      </c>
      <c r="D26" s="2">
        <v>0</v>
      </c>
      <c r="E26" s="2" t="str">
        <f>_xlfn.CONCAT("There are no processes for ", B26, ".")</f>
        <v>There are no processes for Knowledge Retention.</v>
      </c>
    </row>
    <row r="27" spans="1:5" x14ac:dyDescent="0.3">
      <c r="A27" t="s">
        <v>235</v>
      </c>
      <c r="B27" s="2" t="s">
        <v>246</v>
      </c>
      <c r="C27" s="2" t="s">
        <v>5</v>
      </c>
      <c r="D27" s="2">
        <v>1</v>
      </c>
      <c r="E27" s="2" t="str">
        <f>_xlfn.CONCAT("Little to no process documentation, -governance, or -ownership for ", B27,  ". Progress on ", B27, " is based on individual’s knowledge, manual interventions and with unpredictable results.")</f>
        <v>Little to no process documentation, -governance, or -ownership for Knowledge Retention. Progress on Knowledge Retention is based on individual’s knowledge, manual interventions and with unpredictable results.</v>
      </c>
    </row>
    <row r="28" spans="1:5" x14ac:dyDescent="0.3">
      <c r="A28" t="s">
        <v>235</v>
      </c>
      <c r="B28" s="2" t="s">
        <v>246</v>
      </c>
      <c r="C28" s="2" t="s">
        <v>5</v>
      </c>
      <c r="D28" s="2">
        <v>2</v>
      </c>
      <c r="E28" s="2" t="str">
        <f>_xlfn.CONCAT("Key processes for ", B28, "  are identified and documented locally. Responsibilities and handoff are poorly understood, and results are inconsistent.")</f>
        <v>Key processes for Knowledge Retention  are identified and documented locally. Responsibilities and handoff are poorly understood, and results are inconsistent.</v>
      </c>
    </row>
    <row r="29" spans="1:5" x14ac:dyDescent="0.3">
      <c r="A29" t="s">
        <v>235</v>
      </c>
      <c r="B29" s="2" t="s">
        <v>246</v>
      </c>
      <c r="C29" s="2" t="s">
        <v>5</v>
      </c>
      <c r="D29" s="2">
        <v>3</v>
      </c>
      <c r="E29" s="2" t="str">
        <f>_xlfn.CONCAT("Key processes for ", B29, " are documented community wide, ownership is defined, and handoff points established. There is inconsistent adoption, execution, and results.")</f>
        <v>Key processes for Knowledge Retention are documented community wide, ownership is defined, and handoff points established. There is inconsistent adoption, execution, and results.</v>
      </c>
    </row>
    <row r="30" spans="1:5" x14ac:dyDescent="0.3">
      <c r="A30" t="s">
        <v>235</v>
      </c>
      <c r="B30" s="2" t="s">
        <v>246</v>
      </c>
      <c r="C30" s="2" t="s">
        <v>5</v>
      </c>
      <c r="D30" s="2">
        <v>4</v>
      </c>
      <c r="E30" s="2" t="str">
        <f xml:space="preserve"> _xlfn.CONCAT("Processes for ", B30, " are defined, understood, reliable, standardized, efficient, measured and adopted community wide with consistent results.")</f>
        <v>Processes for Knowledge Retention are defined, understood, reliable, standardized, efficient, measured and adopted community wide with consistent results.</v>
      </c>
    </row>
    <row r="31" spans="1:5" x14ac:dyDescent="0.3">
      <c r="A31" t="s">
        <v>235</v>
      </c>
      <c r="B31" s="2" t="s">
        <v>246</v>
      </c>
      <c r="C31" s="2" t="s">
        <v>5</v>
      </c>
      <c r="D31" s="2">
        <v>5</v>
      </c>
      <c r="E31" s="2" t="str">
        <f>_xlfn.CONCAT("Processes for ", B31, "  are continuously reviewed, benchmarked and improved resulting in industry-leading practices and results.")</f>
        <v>Processes for Knowledge Retention  are continuously reviewed, benchmarked and improved resulting in industry-leading practices and results.</v>
      </c>
    </row>
    <row r="32" spans="1:5" x14ac:dyDescent="0.3">
      <c r="A32" t="s">
        <v>235</v>
      </c>
      <c r="B32" s="2" t="s">
        <v>246</v>
      </c>
      <c r="C32" t="s">
        <v>6</v>
      </c>
      <c r="D32">
        <v>0</v>
      </c>
      <c r="E32" s="4" t="str">
        <f>_xlfn.CONCAT("There is no organization for ", B32, ".")</f>
        <v>There is no organization for Knowledge Retention.</v>
      </c>
    </row>
    <row r="33" spans="1:5" x14ac:dyDescent="0.3">
      <c r="A33" t="s">
        <v>235</v>
      </c>
      <c r="B33" s="2" t="s">
        <v>246</v>
      </c>
      <c r="C33" t="s">
        <v>6</v>
      </c>
      <c r="D33">
        <v>1</v>
      </c>
      <c r="E33" t="str">
        <f>_xlfn.CONCAT("Community members have a weak understanding of how for ", B33, " with limited skills, training, and poorly defined roles. The community has not allocated community members/working groups for ", B33,".")</f>
        <v>Community members have a weak understanding of how for Knowledge Retention with limited skills, training, and poorly defined roles. The community has not allocated community members/working groups for Knowledge Retention.</v>
      </c>
    </row>
    <row r="34" spans="1:5" x14ac:dyDescent="0.3">
      <c r="A34" t="s">
        <v>235</v>
      </c>
      <c r="B34" s="2" t="s">
        <v>246</v>
      </c>
      <c r="C34" t="s">
        <v>6</v>
      </c>
      <c r="D34">
        <v>2</v>
      </c>
      <c r="E34" t="str">
        <f>_xlfn.CONCAT("Community members have some skills for ", B34, " but may be lacking experience or training. Inconsistent roles and responsibilities.")</f>
        <v>Community members have some skills for Knowledge Retention but may be lacking experience or training. Inconsistent roles and responsibilities.</v>
      </c>
    </row>
    <row r="35" spans="1:5" x14ac:dyDescent="0.3">
      <c r="A35" t="s">
        <v>235</v>
      </c>
      <c r="B35" s="2" t="s">
        <v>246</v>
      </c>
      <c r="C35" t="s">
        <v>6</v>
      </c>
      <c r="D35">
        <v>3</v>
      </c>
      <c r="E35" t="str">
        <f>_xlfn.CONCAT("Community members have good skills, experience and available training is in place to help ", B35, ". Roles and responsibilities are defined and assigned to members/working groups.")</f>
        <v>Community members have good skills, experience and available training is in place to help Knowledge Retention. Roles and responsibilities are defined and assigned to members/working groups.</v>
      </c>
    </row>
    <row r="36" spans="1:5" x14ac:dyDescent="0.3">
      <c r="A36" t="s">
        <v>235</v>
      </c>
      <c r="B36" s="2" t="s">
        <v>246</v>
      </c>
      <c r="C36" t="s">
        <v>6</v>
      </c>
      <c r="D36">
        <v>4</v>
      </c>
      <c r="E36" s="3" t="str">
        <f>_xlfn.CONCAT("Community members have clear roles and responsibilities, have suitable training and are adequately staffed for ", B36, " . Members proactively identify people and organizational improvements and have succession plans in place.")</f>
        <v>Community members have clear roles and responsibilities, have suitable training and are adequately staffed for Knowledge Retention . Members proactively identify people and organizational improvements and have succession plans in place.</v>
      </c>
    </row>
    <row r="37" spans="1:5" x14ac:dyDescent="0.3">
      <c r="A37" t="s">
        <v>235</v>
      </c>
      <c r="B37" s="2" t="s">
        <v>246</v>
      </c>
      <c r="C37" t="s">
        <v>6</v>
      </c>
      <c r="D37">
        <v>5</v>
      </c>
      <c r="E37" s="3" t="str">
        <f>_xlfn.CONCAT("Community members have an expert and deeply contextualized understanding of ", B37, " and are working in a culture that supports and actively embraces continuous improvement, benchmarking and innovation.")</f>
        <v>Community members have an expert and deeply contextualized understanding of Knowledge Retention and are working in a culture that supports and actively embraces continuous improvement, benchmarking and innovation.</v>
      </c>
    </row>
    <row r="38" spans="1:5" x14ac:dyDescent="0.3">
      <c r="A38" t="s">
        <v>235</v>
      </c>
      <c r="B38" s="2" t="s">
        <v>246</v>
      </c>
      <c r="C38" s="2" t="s">
        <v>7</v>
      </c>
      <c r="D38" s="2">
        <v>0</v>
      </c>
      <c r="E38" s="2" t="str">
        <f>_xlfn.CONCAT("Data/information to support ", B38, " does not exist.")</f>
        <v>Data/information to support Knowledge Retention does not exist.</v>
      </c>
    </row>
    <row r="39" spans="1:5" x14ac:dyDescent="0.3">
      <c r="A39" t="s">
        <v>235</v>
      </c>
      <c r="B39" s="2" t="s">
        <v>246</v>
      </c>
      <c r="C39" s="2" t="s">
        <v>7</v>
      </c>
      <c r="D39" s="2">
        <v>1</v>
      </c>
      <c r="E39" s="2" t="str">
        <f>_xlfn.CONCAT("Information to support ",B39, " is unavailable, unknown, incomplete, incorrect, inconsistent, and not exploited. Minimal descriptive reporting and analytics are performed manually, not used for decision making.")</f>
        <v>Information to support Knowledge Retention is unavailable, unknown, incomplete, incorrect, inconsistent, and not exploited. Minimal descriptive reporting and analytics are performed manually, not used for decision making.</v>
      </c>
    </row>
    <row r="40" spans="1:5" x14ac:dyDescent="0.3">
      <c r="A40" t="s">
        <v>235</v>
      </c>
      <c r="B40" s="2" t="s">
        <v>246</v>
      </c>
      <c r="C40" s="2" t="s">
        <v>7</v>
      </c>
      <c r="D40" s="2">
        <v>2</v>
      </c>
      <c r="E40" s="5" t="str">
        <f>_xlfn.CONCAT("Information to support ", B40, " is available in silos, hard to locate for others.")</f>
        <v>Information to support Knowledge Retention is available in silos, hard to locate for others.</v>
      </c>
    </row>
    <row r="41" spans="1:5" x14ac:dyDescent="0.3">
      <c r="A41" t="s">
        <v>235</v>
      </c>
      <c r="B41" s="2" t="s">
        <v>246</v>
      </c>
      <c r="C41" s="2" t="s">
        <v>7</v>
      </c>
      <c r="D41" s="2">
        <v>3</v>
      </c>
      <c r="E41" s="5" t="str">
        <f>_xlfn.CONCAT("Information governance defines how information for ", B41," is collected, stored, understood, accessed, owned, and deleted.")</f>
        <v>Information governance defines how information for Knowledge Retention is collected, stored, understood, accessed, owned, and deleted.</v>
      </c>
    </row>
    <row r="42" spans="1:5" x14ac:dyDescent="0.3">
      <c r="A42" t="s">
        <v>235</v>
      </c>
      <c r="B42" s="2" t="s">
        <v>246</v>
      </c>
      <c r="C42" s="2" t="s">
        <v>7</v>
      </c>
      <c r="D42" s="2">
        <v>4</v>
      </c>
      <c r="E42" s="5" t="str">
        <f>_xlfn.CONCAT("Information for ", B42,"  is available and well understood across the community and externally. Information quality is measured and corrected.")</f>
        <v>Information for Knowledge Retention  is available and well understood across the community and externally. Information quality is measured and corrected.</v>
      </c>
    </row>
    <row r="43" spans="1:5" x14ac:dyDescent="0.3">
      <c r="A43" t="s">
        <v>235</v>
      </c>
      <c r="B43" s="2" t="s">
        <v>246</v>
      </c>
      <c r="C43" s="2" t="s">
        <v>7</v>
      </c>
      <c r="D43" s="2">
        <v>5</v>
      </c>
      <c r="E43" s="2" t="str">
        <f>_xlfn.CONCAT("New information for ", B43, "  is continuously identified and benchmarked.")</f>
        <v>New information for Knowledge Retention  is continuously identified and benchmarked.</v>
      </c>
    </row>
    <row r="44" spans="1:5" x14ac:dyDescent="0.3">
      <c r="A44" t="s">
        <v>235</v>
      </c>
      <c r="B44" s="2" t="s">
        <v>246</v>
      </c>
      <c r="C44" t="s">
        <v>8</v>
      </c>
      <c r="D44">
        <v>0</v>
      </c>
      <c r="E44" t="str">
        <f>_xlfn.CONCAT("There are no resources available for ", B44, " . Inivdiduals who do participate in ", B44, " do so voluntarily in their own time.")</f>
        <v>There are no resources available for Knowledge Retention . Inivdiduals who do participate in Knowledge Retention do so voluntarily in their own time.</v>
      </c>
    </row>
    <row r="45" spans="1:5" x14ac:dyDescent="0.3">
      <c r="A45" t="s">
        <v>235</v>
      </c>
      <c r="B45" s="2" t="s">
        <v>246</v>
      </c>
      <c r="C45" t="s">
        <v>8</v>
      </c>
      <c r="D45">
        <v>1</v>
      </c>
      <c r="E45" t="str">
        <f>_xlfn.CONCAT("Few, if any,  resources, including budget, are assigned for ",B45, ". Some participating individuals receive resources from the organizations they represent.")</f>
        <v>Few, if any,  resources, including budget, are assigned for Knowledge Retention. Some participating individuals receive resources from the organizations they represent.</v>
      </c>
    </row>
    <row r="46" spans="1:5" x14ac:dyDescent="0.3">
      <c r="A46" t="s">
        <v>235</v>
      </c>
      <c r="B46" s="2" t="s">
        <v>246</v>
      </c>
      <c r="C46" t="s">
        <v>8</v>
      </c>
      <c r="D46">
        <v>2</v>
      </c>
      <c r="E46" t="str">
        <f>_xlfn.CONCAT("Some  resources are identified for ",B46,", but additional requirements are not part of investment decisions. Some participating individuals receive resources from the organizations they represent.")</f>
        <v>Some  resources are identified for Knowledge Retention, but additional requirements are not part of investment decisions. Some participating individuals receive resources from the organizations they represent.</v>
      </c>
    </row>
    <row r="47" spans="1:5" x14ac:dyDescent="0.3">
      <c r="A47" t="s">
        <v>235</v>
      </c>
      <c r="B47" s="2" t="s">
        <v>246</v>
      </c>
      <c r="C47" t="s">
        <v>8</v>
      </c>
      <c r="D47">
        <v>3</v>
      </c>
      <c r="E47" t="str">
        <f>_xlfn.CONCAT(B47, "'s relationship to resources is defined and requirements are part of the investment planning process. Most individuals performing work for ",B47, " are compensated for their effort by the organization they represent.")</f>
        <v>Knowledge Retention's relationship to resources is defined and requirements are part of the investment planning process. Most individuals performing work for Knowledge Retention are compensated for their effort by the organization they represent.</v>
      </c>
    </row>
    <row r="48" spans="1:5" x14ac:dyDescent="0.3">
      <c r="A48" t="s">
        <v>235</v>
      </c>
      <c r="B48" s="2" t="s">
        <v>246</v>
      </c>
      <c r="C48" t="s">
        <v>8</v>
      </c>
      <c r="D48">
        <v>4</v>
      </c>
      <c r="E48" t="str">
        <f>_xlfn.CONCAT("New resources are made available to increase the maturity of  ", B48,". Most work done for ", B48," is compensated.")</f>
        <v>New resources are made available to increase the maturity of  Knowledge Retention. Most work done for Knowledge Retention is compensated.</v>
      </c>
    </row>
    <row r="49" spans="1:5" x14ac:dyDescent="0.3">
      <c r="A49" t="s">
        <v>235</v>
      </c>
      <c r="B49" s="2" t="s">
        <v>246</v>
      </c>
      <c r="C49" t="s">
        <v>8</v>
      </c>
      <c r="D49">
        <v>5</v>
      </c>
      <c r="E49" t="str">
        <f>_xlfn.CONCAT("New resources and other innovations that can improve ", B49, " are investigated, benchmarked, proven, and deployed. All work done towards ", B49, " is compensated.")</f>
        <v>New resources and other innovations that can improve Knowledge Retention are investigated, benchmarked, proven, and deployed. All work done towards Knowledge Retention is compensated.</v>
      </c>
    </row>
    <row r="50" spans="1:5" x14ac:dyDescent="0.3">
      <c r="A50" t="s">
        <v>235</v>
      </c>
      <c r="B50" t="s">
        <v>236</v>
      </c>
      <c r="C50" s="2" t="s">
        <v>5</v>
      </c>
      <c r="D50" s="2">
        <v>0</v>
      </c>
      <c r="E50" s="2" t="str">
        <f>_xlfn.CONCAT("There are no processes for ", B50, ".")</f>
        <v>There are no processes for Diversity of Perspectives.</v>
      </c>
    </row>
    <row r="51" spans="1:5" x14ac:dyDescent="0.3">
      <c r="A51" t="s">
        <v>235</v>
      </c>
      <c r="B51" t="s">
        <v>236</v>
      </c>
      <c r="C51" s="2" t="s">
        <v>5</v>
      </c>
      <c r="D51" s="2">
        <v>1</v>
      </c>
      <c r="E51" s="2" t="str">
        <f>_xlfn.CONCAT("Little to no process documentation, -governance, or -ownership for ", B51,  ". Progress on ", B51, " is based on individual’s knowledge, manual interventions and with unpredictable results.")</f>
        <v>Little to no process documentation, -governance, or -ownership for Diversity of Perspectives. Progress on Diversity of Perspectives is based on individual’s knowledge, manual interventions and with unpredictable results.</v>
      </c>
    </row>
    <row r="52" spans="1:5" x14ac:dyDescent="0.3">
      <c r="A52" t="s">
        <v>235</v>
      </c>
      <c r="B52" t="s">
        <v>236</v>
      </c>
      <c r="C52" s="2" t="s">
        <v>5</v>
      </c>
      <c r="D52" s="2">
        <v>2</v>
      </c>
      <c r="E52" s="2" t="str">
        <f>_xlfn.CONCAT("Key processes for ", B52, "  are identified and documented locally. Responsibilities and handoff are poorly understood, and results are inconsistent.")</f>
        <v>Key processes for Diversity of Perspectives  are identified and documented locally. Responsibilities and handoff are poorly understood, and results are inconsistent.</v>
      </c>
    </row>
    <row r="53" spans="1:5" x14ac:dyDescent="0.3">
      <c r="A53" t="s">
        <v>235</v>
      </c>
      <c r="B53" t="s">
        <v>236</v>
      </c>
      <c r="C53" s="2" t="s">
        <v>5</v>
      </c>
      <c r="D53" s="2">
        <v>3</v>
      </c>
      <c r="E53" s="2" t="str">
        <f>_xlfn.CONCAT("Key processes for ", B53, " are documented community wide, ownership is defined, and handoff points established. There is inconsistent adoption, execution, and results.")</f>
        <v>Key processes for Diversity of Perspectives are documented community wide, ownership is defined, and handoff points established. There is inconsistent adoption, execution, and results.</v>
      </c>
    </row>
    <row r="54" spans="1:5" x14ac:dyDescent="0.3">
      <c r="A54" t="s">
        <v>235</v>
      </c>
      <c r="B54" t="s">
        <v>236</v>
      </c>
      <c r="C54" s="2" t="s">
        <v>5</v>
      </c>
      <c r="D54" s="2">
        <v>4</v>
      </c>
      <c r="E54" s="2" t="str">
        <f xml:space="preserve"> _xlfn.CONCAT("Processes for ", B54, " are defined, understood, reliable, standardized, efficient, measured and adopted community wide with consistent results.")</f>
        <v>Processes for Diversity of Perspectives are defined, understood, reliable, standardized, efficient, measured and adopted community wide with consistent results.</v>
      </c>
    </row>
    <row r="55" spans="1:5" x14ac:dyDescent="0.3">
      <c r="A55" t="s">
        <v>235</v>
      </c>
      <c r="B55" t="s">
        <v>236</v>
      </c>
      <c r="C55" s="2" t="s">
        <v>5</v>
      </c>
      <c r="D55" s="2">
        <v>5</v>
      </c>
      <c r="E55" s="2" t="str">
        <f>_xlfn.CONCAT("Processes for ", B55, "  are continuously reviewed, benchmarked and improved resulting in industry-leading practices and results.")</f>
        <v>Processes for Diversity of Perspectives  are continuously reviewed, benchmarked and improved resulting in industry-leading practices and results.</v>
      </c>
    </row>
    <row r="56" spans="1:5" x14ac:dyDescent="0.3">
      <c r="A56" t="s">
        <v>235</v>
      </c>
      <c r="B56" t="s">
        <v>236</v>
      </c>
      <c r="C56" t="s">
        <v>6</v>
      </c>
      <c r="D56">
        <v>0</v>
      </c>
      <c r="E56" s="4" t="str">
        <f>_xlfn.CONCAT("There is no organization for ", B56, ".")</f>
        <v>There is no organization for Diversity of Perspectives.</v>
      </c>
    </row>
    <row r="57" spans="1:5" x14ac:dyDescent="0.3">
      <c r="A57" t="s">
        <v>235</v>
      </c>
      <c r="B57" t="s">
        <v>236</v>
      </c>
      <c r="C57" t="s">
        <v>6</v>
      </c>
      <c r="D57">
        <v>1</v>
      </c>
      <c r="E57" t="str">
        <f>_xlfn.CONCAT("Community members have a weak understanding of how for ", B57, " with limited skills, training, and poorly defined roles. The community has not allocated community members/working groups for ", B57,".")</f>
        <v>Community members have a weak understanding of how for Diversity of Perspectives with limited skills, training, and poorly defined roles. The community has not allocated community members/working groups for Diversity of Perspectives.</v>
      </c>
    </row>
    <row r="58" spans="1:5" x14ac:dyDescent="0.3">
      <c r="A58" t="s">
        <v>235</v>
      </c>
      <c r="B58" t="s">
        <v>236</v>
      </c>
      <c r="C58" t="s">
        <v>6</v>
      </c>
      <c r="D58">
        <v>2</v>
      </c>
      <c r="E58" t="str">
        <f>_xlfn.CONCAT("Community members have some skills for ", B58, " but may be lacking experience or training. Inconsistent roles and responsibilities.")</f>
        <v>Community members have some skills for Diversity of Perspectives but may be lacking experience or training. Inconsistent roles and responsibilities.</v>
      </c>
    </row>
    <row r="59" spans="1:5" x14ac:dyDescent="0.3">
      <c r="A59" t="s">
        <v>235</v>
      </c>
      <c r="B59" t="s">
        <v>236</v>
      </c>
      <c r="C59" t="s">
        <v>6</v>
      </c>
      <c r="D59">
        <v>3</v>
      </c>
      <c r="E59" t="str">
        <f>_xlfn.CONCAT("Community members have good skills, experience and available training is in place to help ", B59, ". Roles and responsibilities are defined and assigned to members/working groups.")</f>
        <v>Community members have good skills, experience and available training is in place to help Diversity of Perspectives. Roles and responsibilities are defined and assigned to members/working groups.</v>
      </c>
    </row>
    <row r="60" spans="1:5" x14ac:dyDescent="0.3">
      <c r="A60" t="s">
        <v>235</v>
      </c>
      <c r="B60" t="s">
        <v>236</v>
      </c>
      <c r="C60" t="s">
        <v>6</v>
      </c>
      <c r="D60">
        <v>4</v>
      </c>
      <c r="E60" s="3" t="str">
        <f>_xlfn.CONCAT("Community members have clear roles and responsibilities, have suitable training and are adequately staffed for ", B60, " . Members proactively identify people and organizational improvements and have succession plans in place.")</f>
        <v>Community members have clear roles and responsibilities, have suitable training and are adequately staffed for Diversity of Perspectives . Members proactively identify people and organizational improvements and have succession plans in place.</v>
      </c>
    </row>
    <row r="61" spans="1:5" x14ac:dyDescent="0.3">
      <c r="A61" t="s">
        <v>235</v>
      </c>
      <c r="B61" t="s">
        <v>236</v>
      </c>
      <c r="C61" t="s">
        <v>6</v>
      </c>
      <c r="D61">
        <v>5</v>
      </c>
      <c r="E61" s="3" t="str">
        <f>_xlfn.CONCAT("Community members have an expert and deeply contextualized understanding of ", B61, " and are working in a culture that supports and actively embraces continuous improvement, benchmarking and innovation.")</f>
        <v>Community members have an expert and deeply contextualized understanding of Diversity of Perspectives and are working in a culture that supports and actively embraces continuous improvement, benchmarking and innovation.</v>
      </c>
    </row>
    <row r="62" spans="1:5" x14ac:dyDescent="0.3">
      <c r="A62" t="s">
        <v>235</v>
      </c>
      <c r="B62" t="s">
        <v>236</v>
      </c>
      <c r="C62" s="2" t="s">
        <v>7</v>
      </c>
      <c r="D62" s="2">
        <v>0</v>
      </c>
      <c r="E62" s="2" t="str">
        <f>_xlfn.CONCAT("Data/information to support ", B62, " does not exist.")</f>
        <v>Data/information to support Diversity of Perspectives does not exist.</v>
      </c>
    </row>
    <row r="63" spans="1:5" x14ac:dyDescent="0.3">
      <c r="A63" t="s">
        <v>235</v>
      </c>
      <c r="B63" t="s">
        <v>236</v>
      </c>
      <c r="C63" s="2" t="s">
        <v>7</v>
      </c>
      <c r="D63" s="2">
        <v>1</v>
      </c>
      <c r="E63" s="2" t="str">
        <f>_xlfn.CONCAT("Information to support ",B63, " is unavailable, unknown, incomplete, incorrect, inconsistent, and not exploited. Minimal descriptive reporting and analytics are performed manually, not used for decision making.")</f>
        <v>Information to support Diversity of Perspectives is unavailable, unknown, incomplete, incorrect, inconsistent, and not exploited. Minimal descriptive reporting and analytics are performed manually, not used for decision making.</v>
      </c>
    </row>
    <row r="64" spans="1:5" x14ac:dyDescent="0.3">
      <c r="A64" t="s">
        <v>235</v>
      </c>
      <c r="B64" t="s">
        <v>236</v>
      </c>
      <c r="C64" s="2" t="s">
        <v>7</v>
      </c>
      <c r="D64" s="2">
        <v>2</v>
      </c>
      <c r="E64" s="5" t="str">
        <f>_xlfn.CONCAT("Information to support ", B64, " is available in silos, hard to locate for others.")</f>
        <v>Information to support Diversity of Perspectives is available in silos, hard to locate for others.</v>
      </c>
    </row>
    <row r="65" spans="1:5" x14ac:dyDescent="0.3">
      <c r="A65" t="s">
        <v>235</v>
      </c>
      <c r="B65" t="s">
        <v>236</v>
      </c>
      <c r="C65" s="2" t="s">
        <v>7</v>
      </c>
      <c r="D65" s="2">
        <v>3</v>
      </c>
      <c r="E65" s="5" t="str">
        <f>_xlfn.CONCAT("Information governance defines how information for ", B65," is collected, stored, understood, accessed, owned, and deleted.")</f>
        <v>Information governance defines how information for Diversity of Perspectives is collected, stored, understood, accessed, owned, and deleted.</v>
      </c>
    </row>
    <row r="66" spans="1:5" x14ac:dyDescent="0.3">
      <c r="A66" t="s">
        <v>235</v>
      </c>
      <c r="B66" t="s">
        <v>236</v>
      </c>
      <c r="C66" s="2" t="s">
        <v>7</v>
      </c>
      <c r="D66" s="2">
        <v>4</v>
      </c>
      <c r="E66" s="5" t="str">
        <f>_xlfn.CONCAT("Information for ", B66,"  is available and well understood across the community and externally. Information quality is measured and corrected.")</f>
        <v>Information for Diversity of Perspectives  is available and well understood across the community and externally. Information quality is measured and corrected.</v>
      </c>
    </row>
    <row r="67" spans="1:5" x14ac:dyDescent="0.3">
      <c r="A67" t="s">
        <v>235</v>
      </c>
      <c r="B67" t="s">
        <v>236</v>
      </c>
      <c r="C67" s="2" t="s">
        <v>7</v>
      </c>
      <c r="D67" s="2">
        <v>5</v>
      </c>
      <c r="E67" s="2" t="str">
        <f>_xlfn.CONCAT("New information for ", B67, "  is continuously identified and benchmarked.")</f>
        <v>New information for Diversity of Perspectives  is continuously identified and benchmarked.</v>
      </c>
    </row>
    <row r="68" spans="1:5" x14ac:dyDescent="0.3">
      <c r="A68" t="s">
        <v>235</v>
      </c>
      <c r="B68" t="s">
        <v>236</v>
      </c>
      <c r="C68" t="s">
        <v>8</v>
      </c>
      <c r="D68">
        <v>0</v>
      </c>
      <c r="E68" t="str">
        <f>_xlfn.CONCAT("There are no resources available for ", B68, " . Inivdiduals who do participate in ", B68, " do so voluntarily in their own time.")</f>
        <v>There are no resources available for Diversity of Perspectives . Inivdiduals who do participate in Diversity of Perspectives do so voluntarily in their own time.</v>
      </c>
    </row>
    <row r="69" spans="1:5" x14ac:dyDescent="0.3">
      <c r="A69" t="s">
        <v>235</v>
      </c>
      <c r="B69" t="s">
        <v>236</v>
      </c>
      <c r="C69" t="s">
        <v>8</v>
      </c>
      <c r="D69">
        <v>1</v>
      </c>
      <c r="E69" t="str">
        <f>_xlfn.CONCAT("Few, if any,  resources, including budget, are assigned for ",B69, ". Some participating individuals receive resources from the organizations they represent.")</f>
        <v>Few, if any,  resources, including budget, are assigned for Diversity of Perspectives. Some participating individuals receive resources from the organizations they represent.</v>
      </c>
    </row>
    <row r="70" spans="1:5" x14ac:dyDescent="0.3">
      <c r="A70" t="s">
        <v>235</v>
      </c>
      <c r="B70" t="s">
        <v>236</v>
      </c>
      <c r="C70" t="s">
        <v>8</v>
      </c>
      <c r="D70">
        <v>2</v>
      </c>
      <c r="E70" t="str">
        <f>_xlfn.CONCAT("Some  resources are identified for ",B70,", but additional requirements are not part of investment decisions. Some participating individuals receive resources from the organizations they represent.")</f>
        <v>Some  resources are identified for Diversity of Perspectives, but additional requirements are not part of investment decisions. Some participating individuals receive resources from the organizations they represent.</v>
      </c>
    </row>
    <row r="71" spans="1:5" x14ac:dyDescent="0.3">
      <c r="A71" t="s">
        <v>235</v>
      </c>
      <c r="B71" t="s">
        <v>236</v>
      </c>
      <c r="C71" t="s">
        <v>8</v>
      </c>
      <c r="D71">
        <v>3</v>
      </c>
      <c r="E71" t="str">
        <f>_xlfn.CONCAT(B71, "'s relationship to resources is defined and requirements are part of the investment planning process. Most individuals performing work for ",B71, " are compensated for their effort by the organization they represent.")</f>
        <v>Diversity of Perspectives's relationship to resources is defined and requirements are part of the investment planning process. Most individuals performing work for Diversity of Perspectives are compensated for their effort by the organization they represent.</v>
      </c>
    </row>
    <row r="72" spans="1:5" x14ac:dyDescent="0.3">
      <c r="A72" t="s">
        <v>235</v>
      </c>
      <c r="B72" t="s">
        <v>236</v>
      </c>
      <c r="C72" t="s">
        <v>8</v>
      </c>
      <c r="D72">
        <v>4</v>
      </c>
      <c r="E72" t="str">
        <f>_xlfn.CONCAT("New resources are made available to increase the maturity of  ", B72,". Most work done for ", B72," is compensated.")</f>
        <v>New resources are made available to increase the maturity of  Diversity of Perspectives. Most work done for Diversity of Perspectives is compensated.</v>
      </c>
    </row>
    <row r="73" spans="1:5" x14ac:dyDescent="0.3">
      <c r="A73" t="s">
        <v>235</v>
      </c>
      <c r="B73" t="s">
        <v>236</v>
      </c>
      <c r="C73" t="s">
        <v>8</v>
      </c>
      <c r="D73">
        <v>5</v>
      </c>
      <c r="E73" t="str">
        <f>_xlfn.CONCAT("New resources and other innovations that can improve ", B73, " are investigated, benchmarked, proven, and deployed. All work done towards ", B73, " is compensated.")</f>
        <v>New resources and other innovations that can improve Diversity of Perspectives are investigated, benchmarked, proven, and deployed. All work done towards Diversity of Perspectives is compensated.</v>
      </c>
    </row>
    <row r="74" spans="1:5" x14ac:dyDescent="0.3">
      <c r="A74" s="2" t="s">
        <v>237</v>
      </c>
      <c r="B74" s="2" t="s">
        <v>247</v>
      </c>
      <c r="C74" s="2" t="s">
        <v>5</v>
      </c>
      <c r="D74" s="2">
        <v>0</v>
      </c>
      <c r="E74" s="2" t="str">
        <f>_xlfn.CONCAT("There are no processes for ", B74, ".")</f>
        <v>There are no processes for Integration Profile Establishment.</v>
      </c>
    </row>
    <row r="75" spans="1:5" x14ac:dyDescent="0.3">
      <c r="A75" s="2" t="s">
        <v>237</v>
      </c>
      <c r="B75" s="2" t="s">
        <v>247</v>
      </c>
      <c r="C75" s="2" t="s">
        <v>5</v>
      </c>
      <c r="D75" s="2">
        <v>1</v>
      </c>
      <c r="E75" s="2" t="str">
        <f>_xlfn.CONCAT("Little to no process documentation, -governance, or -ownership for ", B75,  ". Progress on ", B75, " is based on individual’s knowledge, manual interventions and with unpredictable results.")</f>
        <v>Little to no process documentation, -governance, or -ownership for Integration Profile Establishment. Progress on Integration Profile Establishment is based on individual’s knowledge, manual interventions and with unpredictable results.</v>
      </c>
    </row>
    <row r="76" spans="1:5" x14ac:dyDescent="0.3">
      <c r="A76" s="2" t="s">
        <v>237</v>
      </c>
      <c r="B76" s="2" t="s">
        <v>247</v>
      </c>
      <c r="C76" s="2" t="s">
        <v>5</v>
      </c>
      <c r="D76" s="2">
        <v>2</v>
      </c>
      <c r="E76" s="2" t="str">
        <f>_xlfn.CONCAT("Key processes for ", B76, "  are identified and documented locally. Responsibilities and handoff are poorly understood, and results are inconsistent.")</f>
        <v>Key processes for Integration Profile Establishment  are identified and documented locally. Responsibilities and handoff are poorly understood, and results are inconsistent.</v>
      </c>
    </row>
    <row r="77" spans="1:5" x14ac:dyDescent="0.3">
      <c r="A77" s="2" t="s">
        <v>237</v>
      </c>
      <c r="B77" s="2" t="s">
        <v>247</v>
      </c>
      <c r="C77" s="2" t="s">
        <v>5</v>
      </c>
      <c r="D77" s="2">
        <v>3</v>
      </c>
      <c r="E77" s="2" t="str">
        <f>_xlfn.CONCAT("Key processes for ", B77, " are documented community wide, ownership is defined, and handoff points established. There is inconsistent adoption, execution, and results.")</f>
        <v>Key processes for Integration Profile Establishment are documented community wide, ownership is defined, and handoff points established. There is inconsistent adoption, execution, and results.</v>
      </c>
    </row>
    <row r="78" spans="1:5" x14ac:dyDescent="0.3">
      <c r="A78" s="2" t="s">
        <v>237</v>
      </c>
      <c r="B78" s="2" t="s">
        <v>247</v>
      </c>
      <c r="C78" s="2" t="s">
        <v>5</v>
      </c>
      <c r="D78" s="2">
        <v>4</v>
      </c>
      <c r="E78" s="2" t="str">
        <f xml:space="preserve"> _xlfn.CONCAT("Processes for ", B78, " are defined, understood, reliable, standardized, efficient, measured and adopted community wide with consistent results.")</f>
        <v>Processes for Integration Profile Establishment are defined, understood, reliable, standardized, efficient, measured and adopted community wide with consistent results.</v>
      </c>
    </row>
    <row r="79" spans="1:5" x14ac:dyDescent="0.3">
      <c r="A79" s="2" t="s">
        <v>237</v>
      </c>
      <c r="B79" s="2" t="s">
        <v>247</v>
      </c>
      <c r="C79" s="2" t="s">
        <v>5</v>
      </c>
      <c r="D79" s="2">
        <v>5</v>
      </c>
      <c r="E79" s="2" t="str">
        <f>_xlfn.CONCAT("Processes for ", B79, "  are continuously reviewed, benchmarked and improved resulting in industry-leading practices and results.")</f>
        <v>Processes for Integration Profile Establishment  are continuously reviewed, benchmarked and improved resulting in industry-leading practices and results.</v>
      </c>
    </row>
    <row r="80" spans="1:5" x14ac:dyDescent="0.3">
      <c r="A80" s="2" t="s">
        <v>237</v>
      </c>
      <c r="B80" s="2" t="s">
        <v>247</v>
      </c>
      <c r="C80" t="s">
        <v>6</v>
      </c>
      <c r="D80">
        <v>0</v>
      </c>
      <c r="E80" s="4" t="str">
        <f>_xlfn.CONCAT("There is no organization for ", B80, ".")</f>
        <v>There is no organization for Integration Profile Establishment.</v>
      </c>
    </row>
    <row r="81" spans="1:5" x14ac:dyDescent="0.3">
      <c r="A81" s="2" t="s">
        <v>237</v>
      </c>
      <c r="B81" s="2" t="s">
        <v>247</v>
      </c>
      <c r="C81" t="s">
        <v>6</v>
      </c>
      <c r="D81">
        <v>1</v>
      </c>
      <c r="E81" t="str">
        <f>_xlfn.CONCAT("Community members have a weak understanding of how for ", B81, " with limited skills, training, and poorly defined roles. The community has not allocated community members/working groups for ", B81,".")</f>
        <v>Community members have a weak understanding of how for Integration Profile Establishment with limited skills, training, and poorly defined roles. The community has not allocated community members/working groups for Integration Profile Establishment.</v>
      </c>
    </row>
    <row r="82" spans="1:5" x14ac:dyDescent="0.3">
      <c r="A82" s="2" t="s">
        <v>237</v>
      </c>
      <c r="B82" s="2" t="s">
        <v>247</v>
      </c>
      <c r="C82" t="s">
        <v>6</v>
      </c>
      <c r="D82">
        <v>2</v>
      </c>
      <c r="E82" t="str">
        <f>_xlfn.CONCAT("Community members have some skills for ", B82, " but may be lacking experience or training. Inconsistent roles and responsibilities.")</f>
        <v>Community members have some skills for Integration Profile Establishment but may be lacking experience or training. Inconsistent roles and responsibilities.</v>
      </c>
    </row>
    <row r="83" spans="1:5" x14ac:dyDescent="0.3">
      <c r="A83" s="2" t="s">
        <v>237</v>
      </c>
      <c r="B83" s="2" t="s">
        <v>247</v>
      </c>
      <c r="C83" t="s">
        <v>6</v>
      </c>
      <c r="D83">
        <v>3</v>
      </c>
      <c r="E83" t="str">
        <f>_xlfn.CONCAT("Community members have good skills, experience and available training is in place to help ", B83, ". Roles and responsibilities are defined and assigned to members/working groups.")</f>
        <v>Community members have good skills, experience and available training is in place to help Integration Profile Establishment. Roles and responsibilities are defined and assigned to members/working groups.</v>
      </c>
    </row>
    <row r="84" spans="1:5" x14ac:dyDescent="0.3">
      <c r="A84" s="2" t="s">
        <v>237</v>
      </c>
      <c r="B84" s="2" t="s">
        <v>247</v>
      </c>
      <c r="C84" t="s">
        <v>6</v>
      </c>
      <c r="D84">
        <v>4</v>
      </c>
      <c r="E84" s="3" t="str">
        <f>_xlfn.CONCAT("Community members have clear roles and responsibilities, have suitable training and are adequately staffed for ", B84, " . Members proactively identify people and organizational improvements and have succession plans in place.")</f>
        <v>Community members have clear roles and responsibilities, have suitable training and are adequately staffed for Integration Profile Establishment . Members proactively identify people and organizational improvements and have succession plans in place.</v>
      </c>
    </row>
    <row r="85" spans="1:5" x14ac:dyDescent="0.3">
      <c r="A85" s="2" t="s">
        <v>237</v>
      </c>
      <c r="B85" s="2" t="s">
        <v>247</v>
      </c>
      <c r="C85" t="s">
        <v>6</v>
      </c>
      <c r="D85">
        <v>5</v>
      </c>
      <c r="E85" s="3" t="str">
        <f>_xlfn.CONCAT("Community members have an expert and deeply contextualized understanding of ", B85, " and are working in a culture that supports and actively embraces continuous improvement, benchmarking and innovation.")</f>
        <v>Community members have an expert and deeply contextualized understanding of Integration Profile Establishment and are working in a culture that supports and actively embraces continuous improvement, benchmarking and innovation.</v>
      </c>
    </row>
    <row r="86" spans="1:5" x14ac:dyDescent="0.3">
      <c r="A86" s="2" t="s">
        <v>237</v>
      </c>
      <c r="B86" s="2" t="s">
        <v>247</v>
      </c>
      <c r="C86" s="2" t="s">
        <v>7</v>
      </c>
      <c r="D86" s="2">
        <v>0</v>
      </c>
      <c r="E86" s="2" t="str">
        <f>_xlfn.CONCAT("Data/information to support ", B86, " does not exist.")</f>
        <v>Data/information to support Integration Profile Establishment does not exist.</v>
      </c>
    </row>
    <row r="87" spans="1:5" x14ac:dyDescent="0.3">
      <c r="A87" s="2" t="s">
        <v>237</v>
      </c>
      <c r="B87" s="2" t="s">
        <v>247</v>
      </c>
      <c r="C87" s="2" t="s">
        <v>7</v>
      </c>
      <c r="D87" s="2">
        <v>1</v>
      </c>
      <c r="E87" s="2" t="str">
        <f>_xlfn.CONCAT("Information to support ",B87, " is unavailable, unknown, incomplete, incorrect, inconsistent, and not exploited. Minimal descriptive reporting and analytics are performed manually, not used for decision making.")</f>
        <v>Information to support Integration Profile Establishment is unavailable, unknown, incomplete, incorrect, inconsistent, and not exploited. Minimal descriptive reporting and analytics are performed manually, not used for decision making.</v>
      </c>
    </row>
    <row r="88" spans="1:5" x14ac:dyDescent="0.3">
      <c r="A88" s="2" t="s">
        <v>237</v>
      </c>
      <c r="B88" s="2" t="s">
        <v>247</v>
      </c>
      <c r="C88" s="2" t="s">
        <v>7</v>
      </c>
      <c r="D88" s="2">
        <v>2</v>
      </c>
      <c r="E88" s="5" t="str">
        <f>_xlfn.CONCAT("Information to support ", B88, " is available in silos, hard to locate for others.")</f>
        <v>Information to support Integration Profile Establishment is available in silos, hard to locate for others.</v>
      </c>
    </row>
    <row r="89" spans="1:5" x14ac:dyDescent="0.3">
      <c r="A89" s="2" t="s">
        <v>237</v>
      </c>
      <c r="B89" s="2" t="s">
        <v>247</v>
      </c>
      <c r="C89" s="2" t="s">
        <v>7</v>
      </c>
      <c r="D89" s="2">
        <v>3</v>
      </c>
      <c r="E89" s="5" t="str">
        <f>_xlfn.CONCAT("Information governance defines how information for ", B89," is collected, stored, understood, accessed, owned, and deleted.")</f>
        <v>Information governance defines how information for Integration Profile Establishment is collected, stored, understood, accessed, owned, and deleted.</v>
      </c>
    </row>
    <row r="90" spans="1:5" x14ac:dyDescent="0.3">
      <c r="A90" s="2" t="s">
        <v>237</v>
      </c>
      <c r="B90" s="2" t="s">
        <v>247</v>
      </c>
      <c r="C90" s="2" t="s">
        <v>7</v>
      </c>
      <c r="D90" s="2">
        <v>4</v>
      </c>
      <c r="E90" s="5" t="str">
        <f>_xlfn.CONCAT("Information for ", B90,"  is available and well understood across the community and externally. Information quality is measured and corrected.")</f>
        <v>Information for Integration Profile Establishment  is available and well understood across the community and externally. Information quality is measured and corrected.</v>
      </c>
    </row>
    <row r="91" spans="1:5" x14ac:dyDescent="0.3">
      <c r="A91" s="2" t="s">
        <v>237</v>
      </c>
      <c r="B91" s="2" t="s">
        <v>247</v>
      </c>
      <c r="C91" s="2" t="s">
        <v>7</v>
      </c>
      <c r="D91" s="2">
        <v>5</v>
      </c>
      <c r="E91" s="2" t="str">
        <f>_xlfn.CONCAT("New information for ", B91, "  is continuously identified and benchmarked.")</f>
        <v>New information for Integration Profile Establishment  is continuously identified and benchmarked.</v>
      </c>
    </row>
    <row r="92" spans="1:5" x14ac:dyDescent="0.3">
      <c r="A92" s="2" t="s">
        <v>237</v>
      </c>
      <c r="B92" s="2" t="s">
        <v>247</v>
      </c>
      <c r="C92" t="s">
        <v>8</v>
      </c>
      <c r="D92">
        <v>0</v>
      </c>
      <c r="E92" t="str">
        <f>_xlfn.CONCAT("There are no resources available for ", B92, " . Inivdiduals who do participate in ", B92, " do so voluntarily in their own time.")</f>
        <v>There are no resources available for Integration Profile Establishment . Inivdiduals who do participate in Integration Profile Establishment do so voluntarily in their own time.</v>
      </c>
    </row>
    <row r="93" spans="1:5" x14ac:dyDescent="0.3">
      <c r="A93" s="2" t="s">
        <v>237</v>
      </c>
      <c r="B93" s="2" t="s">
        <v>247</v>
      </c>
      <c r="C93" t="s">
        <v>8</v>
      </c>
      <c r="D93">
        <v>1</v>
      </c>
      <c r="E93" t="str">
        <f>_xlfn.CONCAT("Few, if any,  resources, including budget, are assigned for ",B93, ". Some participating individuals receive resources from the organizations they represent.")</f>
        <v>Few, if any,  resources, including budget, are assigned for Integration Profile Establishment. Some participating individuals receive resources from the organizations they represent.</v>
      </c>
    </row>
    <row r="94" spans="1:5" x14ac:dyDescent="0.3">
      <c r="A94" s="2" t="s">
        <v>237</v>
      </c>
      <c r="B94" s="2" t="s">
        <v>247</v>
      </c>
      <c r="C94" t="s">
        <v>8</v>
      </c>
      <c r="D94">
        <v>2</v>
      </c>
      <c r="E94" t="str">
        <f>_xlfn.CONCAT("Some  resources are identified for ",B94,", but additional requirements are not part of investment decisions. Some participating individuals receive resources from the organizations they represent.")</f>
        <v>Some  resources are identified for Integration Profile Establishment, but additional requirements are not part of investment decisions. Some participating individuals receive resources from the organizations they represent.</v>
      </c>
    </row>
    <row r="95" spans="1:5" x14ac:dyDescent="0.3">
      <c r="A95" s="2" t="s">
        <v>237</v>
      </c>
      <c r="B95" s="2" t="s">
        <v>247</v>
      </c>
      <c r="C95" t="s">
        <v>8</v>
      </c>
      <c r="D95">
        <v>3</v>
      </c>
      <c r="E95" t="str">
        <f>_xlfn.CONCAT(B95, "'s relationship to resources is defined and requirements are part of the investment planning process. Most individuals performing work for ",B95, " are compensated for their effort by the organization they represent.")</f>
        <v>Integration Profile Establishment's relationship to resources is defined and requirements are part of the investment planning process. Most individuals performing work for Integration Profile Establishment are compensated for their effort by the organization they represent.</v>
      </c>
    </row>
    <row r="96" spans="1:5" x14ac:dyDescent="0.3">
      <c r="A96" s="2" t="s">
        <v>237</v>
      </c>
      <c r="B96" s="2" t="s">
        <v>247</v>
      </c>
      <c r="C96" t="s">
        <v>8</v>
      </c>
      <c r="D96">
        <v>4</v>
      </c>
      <c r="E96" t="str">
        <f>_xlfn.CONCAT("New resources are made available to increase the maturity of  ", B96,". Most work done for ", B96," is compensated.")</f>
        <v>New resources are made available to increase the maturity of  Integration Profile Establishment. Most work done for Integration Profile Establishment is compensated.</v>
      </c>
    </row>
    <row r="97" spans="1:5" x14ac:dyDescent="0.3">
      <c r="A97" s="2" t="s">
        <v>237</v>
      </c>
      <c r="B97" s="2" t="s">
        <v>247</v>
      </c>
      <c r="C97" t="s">
        <v>8</v>
      </c>
      <c r="D97">
        <v>5</v>
      </c>
      <c r="E97" t="str">
        <f>_xlfn.CONCAT("New resources and other innovations that can improve ", B97, " are investigated, benchmarked, proven, and deployed. All work done towards ", B97, " is compensated.")</f>
        <v>New resources and other innovations that can improve Integration Profile Establishment are investigated, benchmarked, proven, and deployed. All work done towards Integration Profile Establishment is compensated.</v>
      </c>
    </row>
    <row r="98" spans="1:5" x14ac:dyDescent="0.3">
      <c r="A98" s="2" t="s">
        <v>237</v>
      </c>
      <c r="B98" s="4" t="s">
        <v>238</v>
      </c>
      <c r="C98" s="2" t="s">
        <v>5</v>
      </c>
      <c r="D98" s="2">
        <v>0</v>
      </c>
      <c r="E98" s="2" t="str">
        <f>_xlfn.CONCAT("There are no processes for ", B98, ".")</f>
        <v>There are no processes for Standardization.</v>
      </c>
    </row>
    <row r="99" spans="1:5" x14ac:dyDescent="0.3">
      <c r="A99" s="2" t="s">
        <v>237</v>
      </c>
      <c r="B99" s="4" t="s">
        <v>238</v>
      </c>
      <c r="C99" s="2" t="s">
        <v>5</v>
      </c>
      <c r="D99" s="2">
        <v>1</v>
      </c>
      <c r="E99" s="2" t="str">
        <f>_xlfn.CONCAT("Little to no process documentation, -governance, or -ownership for ", B99,  ". Progress on ", B99, " is based on individual’s knowledge, manual interventions and with unpredictable results.")</f>
        <v>Little to no process documentation, -governance, or -ownership for Standardization. Progress on Standardization is based on individual’s knowledge, manual interventions and with unpredictable results.</v>
      </c>
    </row>
    <row r="100" spans="1:5" x14ac:dyDescent="0.3">
      <c r="A100" s="2" t="s">
        <v>237</v>
      </c>
      <c r="B100" s="4" t="s">
        <v>238</v>
      </c>
      <c r="C100" s="2" t="s">
        <v>5</v>
      </c>
      <c r="D100" s="2">
        <v>2</v>
      </c>
      <c r="E100" s="2" t="str">
        <f>_xlfn.CONCAT("Key processes for ", B100, "  are identified and documented locally. Responsibilities and handoff are poorly understood, and results are inconsistent.")</f>
        <v>Key processes for Standardization  are identified and documented locally. Responsibilities and handoff are poorly understood, and results are inconsistent.</v>
      </c>
    </row>
    <row r="101" spans="1:5" x14ac:dyDescent="0.3">
      <c r="A101" s="2" t="s">
        <v>237</v>
      </c>
      <c r="B101" s="4" t="s">
        <v>238</v>
      </c>
      <c r="C101" s="2" t="s">
        <v>5</v>
      </c>
      <c r="D101" s="2">
        <v>3</v>
      </c>
      <c r="E101" s="2" t="str">
        <f>_xlfn.CONCAT("Key processes for ", B101, " are documented community wide, ownership is defined, and handoff points established. There is inconsistent adoption, execution, and results.")</f>
        <v>Key processes for Standardization are documented community wide, ownership is defined, and handoff points established. There is inconsistent adoption, execution, and results.</v>
      </c>
    </row>
    <row r="102" spans="1:5" x14ac:dyDescent="0.3">
      <c r="A102" s="2" t="s">
        <v>237</v>
      </c>
      <c r="B102" s="4" t="s">
        <v>238</v>
      </c>
      <c r="C102" s="2" t="s">
        <v>5</v>
      </c>
      <c r="D102" s="2">
        <v>4</v>
      </c>
      <c r="E102" s="2" t="str">
        <f xml:space="preserve"> _xlfn.CONCAT("Processes for ", B102, " are defined, understood, reliable, standardized, efficient, measured and adopted community wide with consistent results.")</f>
        <v>Processes for Standardization are defined, understood, reliable, standardized, efficient, measured and adopted community wide with consistent results.</v>
      </c>
    </row>
    <row r="103" spans="1:5" x14ac:dyDescent="0.3">
      <c r="A103" s="2" t="s">
        <v>237</v>
      </c>
      <c r="B103" s="4" t="s">
        <v>238</v>
      </c>
      <c r="C103" s="2" t="s">
        <v>5</v>
      </c>
      <c r="D103" s="2">
        <v>5</v>
      </c>
      <c r="E103" s="2" t="str">
        <f>_xlfn.CONCAT("Processes for ", B103, "  are continuously reviewed, benchmarked and improved resulting in industry-leading practices and results.")</f>
        <v>Processes for Standardization  are continuously reviewed, benchmarked and improved resulting in industry-leading practices and results.</v>
      </c>
    </row>
    <row r="104" spans="1:5" x14ac:dyDescent="0.3">
      <c r="A104" s="2" t="s">
        <v>237</v>
      </c>
      <c r="B104" s="4" t="s">
        <v>238</v>
      </c>
      <c r="C104" t="s">
        <v>6</v>
      </c>
      <c r="D104">
        <v>0</v>
      </c>
      <c r="E104" s="4" t="str">
        <f>_xlfn.CONCAT("There is no organization for ", B104, ".")</f>
        <v>There is no organization for Standardization.</v>
      </c>
    </row>
    <row r="105" spans="1:5" x14ac:dyDescent="0.3">
      <c r="A105" s="2" t="s">
        <v>237</v>
      </c>
      <c r="B105" s="4" t="s">
        <v>238</v>
      </c>
      <c r="C105" t="s">
        <v>6</v>
      </c>
      <c r="D105">
        <v>1</v>
      </c>
      <c r="E105" t="str">
        <f>_xlfn.CONCAT("Community members have a weak understanding of how for ", B105, " with limited skills, training, and poorly defined roles. The community has not allocated community members/working groups for ", B105,".")</f>
        <v>Community members have a weak understanding of how for Standardization with limited skills, training, and poorly defined roles. The community has not allocated community members/working groups for Standardization.</v>
      </c>
    </row>
    <row r="106" spans="1:5" x14ac:dyDescent="0.3">
      <c r="A106" s="2" t="s">
        <v>237</v>
      </c>
      <c r="B106" s="4" t="s">
        <v>238</v>
      </c>
      <c r="C106" t="s">
        <v>6</v>
      </c>
      <c r="D106">
        <v>2</v>
      </c>
      <c r="E106" t="str">
        <f>_xlfn.CONCAT("Community members have some skills for ", B106, " but may be lacking experience or training. Inconsistent roles and responsibilities.")</f>
        <v>Community members have some skills for Standardization but may be lacking experience or training. Inconsistent roles and responsibilities.</v>
      </c>
    </row>
    <row r="107" spans="1:5" x14ac:dyDescent="0.3">
      <c r="A107" s="2" t="s">
        <v>237</v>
      </c>
      <c r="B107" s="4" t="s">
        <v>238</v>
      </c>
      <c r="C107" t="s">
        <v>6</v>
      </c>
      <c r="D107">
        <v>3</v>
      </c>
      <c r="E107" t="str">
        <f>_xlfn.CONCAT("Community members have good skills, experience and available training is in place to help ", B107, ". Roles and responsibilities are defined and assigned to members/working groups.")</f>
        <v>Community members have good skills, experience and available training is in place to help Standardization. Roles and responsibilities are defined and assigned to members/working groups.</v>
      </c>
    </row>
    <row r="108" spans="1:5" x14ac:dyDescent="0.3">
      <c r="A108" s="2" t="s">
        <v>237</v>
      </c>
      <c r="B108" s="4" t="s">
        <v>238</v>
      </c>
      <c r="C108" t="s">
        <v>6</v>
      </c>
      <c r="D108">
        <v>4</v>
      </c>
      <c r="E108" s="3" t="str">
        <f>_xlfn.CONCAT("Community members have clear roles and responsibilities, have suitable training and are adequately staffed for ", B108, " . Members proactively identify people and organizational improvements and have succession plans in place.")</f>
        <v>Community members have clear roles and responsibilities, have suitable training and are adequately staffed for Standardization . Members proactively identify people and organizational improvements and have succession plans in place.</v>
      </c>
    </row>
    <row r="109" spans="1:5" x14ac:dyDescent="0.3">
      <c r="A109" s="2" t="s">
        <v>237</v>
      </c>
      <c r="B109" s="4" t="s">
        <v>238</v>
      </c>
      <c r="C109" t="s">
        <v>6</v>
      </c>
      <c r="D109">
        <v>5</v>
      </c>
      <c r="E109" s="3" t="str">
        <f>_xlfn.CONCAT("Community members have an expert and deeply contextualized understanding of ", B109, " and are working in a culture that supports and actively embraces continuous improvement, benchmarking and innovation.")</f>
        <v>Community members have an expert and deeply contextualized understanding of Standardization and are working in a culture that supports and actively embraces continuous improvement, benchmarking and innovation.</v>
      </c>
    </row>
    <row r="110" spans="1:5" x14ac:dyDescent="0.3">
      <c r="A110" s="2" t="s">
        <v>237</v>
      </c>
      <c r="B110" s="4" t="s">
        <v>238</v>
      </c>
      <c r="C110" s="2" t="s">
        <v>7</v>
      </c>
      <c r="D110" s="2">
        <v>0</v>
      </c>
      <c r="E110" s="2" t="str">
        <f>_xlfn.CONCAT("Data/information to support ", B110, " does not exist.")</f>
        <v>Data/information to support Standardization does not exist.</v>
      </c>
    </row>
    <row r="111" spans="1:5" x14ac:dyDescent="0.3">
      <c r="A111" s="2" t="s">
        <v>237</v>
      </c>
      <c r="B111" s="4" t="s">
        <v>238</v>
      </c>
      <c r="C111" s="2" t="s">
        <v>7</v>
      </c>
      <c r="D111" s="2">
        <v>1</v>
      </c>
      <c r="E111" s="2" t="str">
        <f>_xlfn.CONCAT("Information to support ",B111, " is unavailable, unknown, incomplete, incorrect, inconsistent, and not exploited. Minimal descriptive reporting and analytics are performed manually, not used for decision making.")</f>
        <v>Information to support Standardization is unavailable, unknown, incomplete, incorrect, inconsistent, and not exploited. Minimal descriptive reporting and analytics are performed manually, not used for decision making.</v>
      </c>
    </row>
    <row r="112" spans="1:5" x14ac:dyDescent="0.3">
      <c r="A112" s="2" t="s">
        <v>237</v>
      </c>
      <c r="B112" s="4" t="s">
        <v>238</v>
      </c>
      <c r="C112" s="2" t="s">
        <v>7</v>
      </c>
      <c r="D112" s="2">
        <v>2</v>
      </c>
      <c r="E112" s="5" t="str">
        <f>_xlfn.CONCAT("Information to support ", B112, " is available in silos, hard to locate for others.")</f>
        <v>Information to support Standardization is available in silos, hard to locate for others.</v>
      </c>
    </row>
    <row r="113" spans="1:5" x14ac:dyDescent="0.3">
      <c r="A113" s="2" t="s">
        <v>237</v>
      </c>
      <c r="B113" s="4" t="s">
        <v>238</v>
      </c>
      <c r="C113" s="2" t="s">
        <v>7</v>
      </c>
      <c r="D113" s="2">
        <v>3</v>
      </c>
      <c r="E113" s="5" t="str">
        <f>_xlfn.CONCAT("Information governance defines how information for ", B113," is collected, stored, understood, accessed, owned, and deleted.")</f>
        <v>Information governance defines how information for Standardization is collected, stored, understood, accessed, owned, and deleted.</v>
      </c>
    </row>
    <row r="114" spans="1:5" x14ac:dyDescent="0.3">
      <c r="A114" s="2" t="s">
        <v>237</v>
      </c>
      <c r="B114" s="4" t="s">
        <v>238</v>
      </c>
      <c r="C114" s="2" t="s">
        <v>7</v>
      </c>
      <c r="D114" s="2">
        <v>4</v>
      </c>
      <c r="E114" s="5" t="str">
        <f>_xlfn.CONCAT("Information for ", B114,"  is available and well understood across the community and externally. Information quality is measured and corrected.")</f>
        <v>Information for Standardization  is available and well understood across the community and externally. Information quality is measured and corrected.</v>
      </c>
    </row>
    <row r="115" spans="1:5" x14ac:dyDescent="0.3">
      <c r="A115" s="2" t="s">
        <v>237</v>
      </c>
      <c r="B115" s="4" t="s">
        <v>238</v>
      </c>
      <c r="C115" s="2" t="s">
        <v>7</v>
      </c>
      <c r="D115" s="2">
        <v>5</v>
      </c>
      <c r="E115" s="2" t="str">
        <f>_xlfn.CONCAT("New information for ", B115, "  is continuously identified and benchmarked.")</f>
        <v>New information for Standardization  is continuously identified and benchmarked.</v>
      </c>
    </row>
    <row r="116" spans="1:5" x14ac:dyDescent="0.3">
      <c r="A116" s="2" t="s">
        <v>237</v>
      </c>
      <c r="B116" s="4" t="s">
        <v>238</v>
      </c>
      <c r="C116" t="s">
        <v>8</v>
      </c>
      <c r="D116">
        <v>0</v>
      </c>
      <c r="E116" t="str">
        <f>_xlfn.CONCAT("There are no resources available for ", B116, " . Inivdiduals who do participate in ", B116, " do so voluntarily in their own time.")</f>
        <v>There are no resources available for Standardization . Inivdiduals who do participate in Standardization do so voluntarily in their own time.</v>
      </c>
    </row>
    <row r="117" spans="1:5" x14ac:dyDescent="0.3">
      <c r="A117" s="2" t="s">
        <v>237</v>
      </c>
      <c r="B117" s="4" t="s">
        <v>238</v>
      </c>
      <c r="C117" t="s">
        <v>8</v>
      </c>
      <c r="D117">
        <v>1</v>
      </c>
      <c r="E117" t="str">
        <f>_xlfn.CONCAT("Few, if any,  resources, including budget, are assigned for ",B117, ". Some participating individuals receive resources from the organizations they represent.")</f>
        <v>Few, if any,  resources, including budget, are assigned for Standardization. Some participating individuals receive resources from the organizations they represent.</v>
      </c>
    </row>
    <row r="118" spans="1:5" x14ac:dyDescent="0.3">
      <c r="A118" s="2" t="s">
        <v>237</v>
      </c>
      <c r="B118" s="4" t="s">
        <v>238</v>
      </c>
      <c r="C118" t="s">
        <v>8</v>
      </c>
      <c r="D118">
        <v>2</v>
      </c>
      <c r="E118" t="str">
        <f>_xlfn.CONCAT("Some  resources are identified for ",B118,", but additional requirements are not part of investment decisions. Some participating individuals receive resources from the organizations they represent.")</f>
        <v>Some  resources are identified for Standardization, but additional requirements are not part of investment decisions. Some participating individuals receive resources from the organizations they represent.</v>
      </c>
    </row>
    <row r="119" spans="1:5" x14ac:dyDescent="0.3">
      <c r="A119" s="2" t="s">
        <v>237</v>
      </c>
      <c r="B119" s="4" t="s">
        <v>238</v>
      </c>
      <c r="C119" t="s">
        <v>8</v>
      </c>
      <c r="D119">
        <v>3</v>
      </c>
      <c r="E119" t="str">
        <f>_xlfn.CONCAT(B119, "'s relationship to resources is defined and requirements are part of the investment planning process. Most individuals performing work for ",B119, " are compensated for their effort by the organization they represent.")</f>
        <v>Standardization's relationship to resources is defined and requirements are part of the investment planning process. Most individuals performing work for Standardization are compensated for their effort by the organization they represent.</v>
      </c>
    </row>
    <row r="120" spans="1:5" x14ac:dyDescent="0.3">
      <c r="A120" s="2" t="s">
        <v>237</v>
      </c>
      <c r="B120" s="4" t="s">
        <v>238</v>
      </c>
      <c r="C120" t="s">
        <v>8</v>
      </c>
      <c r="D120">
        <v>4</v>
      </c>
      <c r="E120" t="str">
        <f>_xlfn.CONCAT("New resources are made available to increase the maturity of  ", B120,". Most work done for ", B120," is compensated.")</f>
        <v>New resources are made available to increase the maturity of  Standardization. Most work done for Standardization is compensated.</v>
      </c>
    </row>
    <row r="121" spans="1:5" x14ac:dyDescent="0.3">
      <c r="A121" s="2" t="s">
        <v>237</v>
      </c>
      <c r="B121" s="4" t="s">
        <v>238</v>
      </c>
      <c r="C121" t="s">
        <v>8</v>
      </c>
      <c r="D121">
        <v>5</v>
      </c>
      <c r="E121" t="str">
        <f>_xlfn.CONCAT("New resources and other innovations that can improve ", B121, " are investigated, benchmarked, proven, and deployed. All work done towards ", B121, " is compensated.")</f>
        <v>New resources and other innovations that can improve Standardization are investigated, benchmarked, proven, and deployed. All work done towards Standardization is compensated.</v>
      </c>
    </row>
    <row r="122" spans="1:5" x14ac:dyDescent="0.3">
      <c r="A122" s="2" t="s">
        <v>237</v>
      </c>
      <c r="B122" s="2" t="s">
        <v>239</v>
      </c>
      <c r="C122" s="2" t="s">
        <v>5</v>
      </c>
      <c r="D122" s="2">
        <v>0</v>
      </c>
      <c r="E122" s="2" t="str">
        <f>_xlfn.CONCAT("There are no processes for ", B122, ".")</f>
        <v>There are no processes for Compliance Testing.</v>
      </c>
    </row>
    <row r="123" spans="1:5" x14ac:dyDescent="0.3">
      <c r="A123" s="2" t="s">
        <v>237</v>
      </c>
      <c r="B123" s="2" t="s">
        <v>239</v>
      </c>
      <c r="C123" s="2" t="s">
        <v>5</v>
      </c>
      <c r="D123" s="2">
        <v>1</v>
      </c>
      <c r="E123" s="2" t="str">
        <f>_xlfn.CONCAT("Little to no process documentation, -governance, or -ownership for ", B123,  ". Progress on ", B123, " is based on individual’s knowledge, manual interventions and with unpredictable results.")</f>
        <v>Little to no process documentation, -governance, or -ownership for Compliance Testing. Progress on Compliance Testing is based on individual’s knowledge, manual interventions and with unpredictable results.</v>
      </c>
    </row>
    <row r="124" spans="1:5" x14ac:dyDescent="0.3">
      <c r="A124" s="2" t="s">
        <v>237</v>
      </c>
      <c r="B124" s="2" t="s">
        <v>239</v>
      </c>
      <c r="C124" s="2" t="s">
        <v>5</v>
      </c>
      <c r="D124" s="2">
        <v>2</v>
      </c>
      <c r="E124" s="2" t="str">
        <f>_xlfn.CONCAT("Key processes for ", B124, "  are identified and documented locally. Responsibilities and handoff are poorly understood, and results are inconsistent.")</f>
        <v>Key processes for Compliance Testing  are identified and documented locally. Responsibilities and handoff are poorly understood, and results are inconsistent.</v>
      </c>
    </row>
    <row r="125" spans="1:5" x14ac:dyDescent="0.3">
      <c r="A125" s="2" t="s">
        <v>237</v>
      </c>
      <c r="B125" s="2" t="s">
        <v>239</v>
      </c>
      <c r="C125" s="2" t="s">
        <v>5</v>
      </c>
      <c r="D125" s="2">
        <v>3</v>
      </c>
      <c r="E125" s="2" t="str">
        <f>_xlfn.CONCAT("Key processes for ", B125, " are documented community wide, ownership is defined, and handoff points established. There is inconsistent adoption, execution, and results.")</f>
        <v>Key processes for Compliance Testing are documented community wide, ownership is defined, and handoff points established. There is inconsistent adoption, execution, and results.</v>
      </c>
    </row>
    <row r="126" spans="1:5" x14ac:dyDescent="0.3">
      <c r="A126" s="2" t="s">
        <v>237</v>
      </c>
      <c r="B126" s="2" t="s">
        <v>239</v>
      </c>
      <c r="C126" s="2" t="s">
        <v>5</v>
      </c>
      <c r="D126" s="2">
        <v>4</v>
      </c>
      <c r="E126" s="2" t="str">
        <f xml:space="preserve"> _xlfn.CONCAT("Processes for ", B126, " are defined, understood, reliable, standardized, efficient, measured and adopted community wide with consistent results.")</f>
        <v>Processes for Compliance Testing are defined, understood, reliable, standardized, efficient, measured and adopted community wide with consistent results.</v>
      </c>
    </row>
    <row r="127" spans="1:5" x14ac:dyDescent="0.3">
      <c r="A127" s="2" t="s">
        <v>237</v>
      </c>
      <c r="B127" s="2" t="s">
        <v>239</v>
      </c>
      <c r="C127" s="2" t="s">
        <v>5</v>
      </c>
      <c r="D127" s="2">
        <v>5</v>
      </c>
      <c r="E127" s="2" t="str">
        <f>_xlfn.CONCAT("Processes for ", B127, "  are continuously reviewed, benchmarked and improved resulting in industry-leading practices and results.")</f>
        <v>Processes for Compliance Testing  are continuously reviewed, benchmarked and improved resulting in industry-leading practices and results.</v>
      </c>
    </row>
    <row r="128" spans="1:5" x14ac:dyDescent="0.3">
      <c r="A128" s="2" t="s">
        <v>237</v>
      </c>
      <c r="B128" s="2" t="s">
        <v>239</v>
      </c>
      <c r="C128" t="s">
        <v>6</v>
      </c>
      <c r="D128">
        <v>0</v>
      </c>
      <c r="E128" s="4" t="str">
        <f>_xlfn.CONCAT("There is no organization for ", B128, ".")</f>
        <v>There is no organization for Compliance Testing.</v>
      </c>
    </row>
    <row r="129" spans="1:5" x14ac:dyDescent="0.3">
      <c r="A129" s="2" t="s">
        <v>237</v>
      </c>
      <c r="B129" s="2" t="s">
        <v>239</v>
      </c>
      <c r="C129" t="s">
        <v>6</v>
      </c>
      <c r="D129">
        <v>1</v>
      </c>
      <c r="E129" t="str">
        <f>_xlfn.CONCAT("Community members have a weak understanding of how for ", B129, " with limited skills, training, and poorly defined roles. The community has not allocated community members/working groups for ", B129,".")</f>
        <v>Community members have a weak understanding of how for Compliance Testing with limited skills, training, and poorly defined roles. The community has not allocated community members/working groups for Compliance Testing.</v>
      </c>
    </row>
    <row r="130" spans="1:5" x14ac:dyDescent="0.3">
      <c r="A130" s="2" t="s">
        <v>237</v>
      </c>
      <c r="B130" s="2" t="s">
        <v>239</v>
      </c>
      <c r="C130" t="s">
        <v>6</v>
      </c>
      <c r="D130">
        <v>2</v>
      </c>
      <c r="E130" t="str">
        <f>_xlfn.CONCAT("Community members have some skills for ", B130, " but may be lacking experience or training. Inconsistent roles and responsibilities.")</f>
        <v>Community members have some skills for Compliance Testing but may be lacking experience or training. Inconsistent roles and responsibilities.</v>
      </c>
    </row>
    <row r="131" spans="1:5" x14ac:dyDescent="0.3">
      <c r="A131" s="2" t="s">
        <v>237</v>
      </c>
      <c r="B131" s="2" t="s">
        <v>239</v>
      </c>
      <c r="C131" t="s">
        <v>6</v>
      </c>
      <c r="D131">
        <v>3</v>
      </c>
      <c r="E131" t="str">
        <f>_xlfn.CONCAT("Community members have good skills, experience and available training is in place to help ", B131, ". Roles and responsibilities are defined and assigned to members/working groups.")</f>
        <v>Community members have good skills, experience and available training is in place to help Compliance Testing. Roles and responsibilities are defined and assigned to members/working groups.</v>
      </c>
    </row>
    <row r="132" spans="1:5" x14ac:dyDescent="0.3">
      <c r="A132" s="2" t="s">
        <v>237</v>
      </c>
      <c r="B132" s="2" t="s">
        <v>239</v>
      </c>
      <c r="C132" t="s">
        <v>6</v>
      </c>
      <c r="D132">
        <v>4</v>
      </c>
      <c r="E132" s="3" t="str">
        <f>_xlfn.CONCAT("Community members have clear roles and responsibilities, have suitable training and are adequately staffed for ", B132, " . Members proactively identify people and organizational improvements and have succession plans in place.")</f>
        <v>Community members have clear roles and responsibilities, have suitable training and are adequately staffed for Compliance Testing . Members proactively identify people and organizational improvements and have succession plans in place.</v>
      </c>
    </row>
    <row r="133" spans="1:5" x14ac:dyDescent="0.3">
      <c r="A133" s="2" t="s">
        <v>237</v>
      </c>
      <c r="B133" s="2" t="s">
        <v>239</v>
      </c>
      <c r="C133" t="s">
        <v>6</v>
      </c>
      <c r="D133">
        <v>5</v>
      </c>
      <c r="E133" s="3" t="str">
        <f>_xlfn.CONCAT("Community members have an expert and deeply contextualized understanding of ", B133, " and are working in a culture that supports and actively embraces continuous improvement, benchmarking and innovation.")</f>
        <v>Community members have an expert and deeply contextualized understanding of Compliance Testing and are working in a culture that supports and actively embraces continuous improvement, benchmarking and innovation.</v>
      </c>
    </row>
    <row r="134" spans="1:5" x14ac:dyDescent="0.3">
      <c r="A134" s="2" t="s">
        <v>237</v>
      </c>
      <c r="B134" s="2" t="s">
        <v>239</v>
      </c>
      <c r="C134" s="2" t="s">
        <v>7</v>
      </c>
      <c r="D134" s="2">
        <v>0</v>
      </c>
      <c r="E134" s="2" t="str">
        <f>_xlfn.CONCAT("Data/information to support ", B134, " does not exist.")</f>
        <v>Data/information to support Compliance Testing does not exist.</v>
      </c>
    </row>
    <row r="135" spans="1:5" x14ac:dyDescent="0.3">
      <c r="A135" s="2" t="s">
        <v>237</v>
      </c>
      <c r="B135" s="2" t="s">
        <v>239</v>
      </c>
      <c r="C135" s="2" t="s">
        <v>7</v>
      </c>
      <c r="D135" s="2">
        <v>1</v>
      </c>
      <c r="E135" s="2" t="str">
        <f>_xlfn.CONCAT("Information to support ",B135, " is unavailable, unknown, incomplete, incorrect, inconsistent, and not exploited. Minimal descriptive reporting and analytics are performed manually, not used for decision making.")</f>
        <v>Information to support Compliance Testing is unavailable, unknown, incomplete, incorrect, inconsistent, and not exploited. Minimal descriptive reporting and analytics are performed manually, not used for decision making.</v>
      </c>
    </row>
    <row r="136" spans="1:5" x14ac:dyDescent="0.3">
      <c r="A136" s="2" t="s">
        <v>237</v>
      </c>
      <c r="B136" s="2" t="s">
        <v>239</v>
      </c>
      <c r="C136" s="2" t="s">
        <v>7</v>
      </c>
      <c r="D136" s="2">
        <v>2</v>
      </c>
      <c r="E136" s="5" t="str">
        <f>_xlfn.CONCAT("Information to support ", B136, " is available in silos, hard to locate for others.")</f>
        <v>Information to support Compliance Testing is available in silos, hard to locate for others.</v>
      </c>
    </row>
    <row r="137" spans="1:5" x14ac:dyDescent="0.3">
      <c r="A137" s="2" t="s">
        <v>237</v>
      </c>
      <c r="B137" s="2" t="s">
        <v>239</v>
      </c>
      <c r="C137" s="2" t="s">
        <v>7</v>
      </c>
      <c r="D137" s="2">
        <v>3</v>
      </c>
      <c r="E137" s="5" t="str">
        <f>_xlfn.CONCAT("Information governance defines how information for ", B137," is collected, stored, understood, accessed, owned, and deleted.")</f>
        <v>Information governance defines how information for Compliance Testing is collected, stored, understood, accessed, owned, and deleted.</v>
      </c>
    </row>
    <row r="138" spans="1:5" x14ac:dyDescent="0.3">
      <c r="A138" s="2" t="s">
        <v>237</v>
      </c>
      <c r="B138" s="2" t="s">
        <v>239</v>
      </c>
      <c r="C138" s="2" t="s">
        <v>7</v>
      </c>
      <c r="D138" s="2">
        <v>4</v>
      </c>
      <c r="E138" s="5" t="str">
        <f>_xlfn.CONCAT("Information for ", B138,"  is available and well understood across the community and externally. Information quality is measured and corrected.")</f>
        <v>Information for Compliance Testing  is available and well understood across the community and externally. Information quality is measured and corrected.</v>
      </c>
    </row>
    <row r="139" spans="1:5" x14ac:dyDescent="0.3">
      <c r="A139" s="2" t="s">
        <v>237</v>
      </c>
      <c r="B139" s="2" t="s">
        <v>239</v>
      </c>
      <c r="C139" s="2" t="s">
        <v>7</v>
      </c>
      <c r="D139" s="2">
        <v>5</v>
      </c>
      <c r="E139" s="2" t="str">
        <f>_xlfn.CONCAT("New information for ", B139, "  is continuously identified and benchmarked.")</f>
        <v>New information for Compliance Testing  is continuously identified and benchmarked.</v>
      </c>
    </row>
    <row r="140" spans="1:5" x14ac:dyDescent="0.3">
      <c r="A140" s="2" t="s">
        <v>237</v>
      </c>
      <c r="B140" s="2" t="s">
        <v>239</v>
      </c>
      <c r="C140" t="s">
        <v>8</v>
      </c>
      <c r="D140">
        <v>0</v>
      </c>
      <c r="E140" t="str">
        <f>_xlfn.CONCAT("There are no resources available for ", B140, " . Inivdiduals who do participate in ", B140, " do so voluntarily in their own time.")</f>
        <v>There are no resources available for Compliance Testing . Inivdiduals who do participate in Compliance Testing do so voluntarily in their own time.</v>
      </c>
    </row>
    <row r="141" spans="1:5" x14ac:dyDescent="0.3">
      <c r="A141" s="2" t="s">
        <v>237</v>
      </c>
      <c r="B141" s="2" t="s">
        <v>239</v>
      </c>
      <c r="C141" t="s">
        <v>8</v>
      </c>
      <c r="D141">
        <v>1</v>
      </c>
      <c r="E141" t="str">
        <f>_xlfn.CONCAT("Few, if any,  resources, including budget, are assigned for ",B141, ". Some participating individuals receive resources from the organizations they represent.")</f>
        <v>Few, if any,  resources, including budget, are assigned for Compliance Testing. Some participating individuals receive resources from the organizations they represent.</v>
      </c>
    </row>
    <row r="142" spans="1:5" x14ac:dyDescent="0.3">
      <c r="A142" s="2" t="s">
        <v>237</v>
      </c>
      <c r="B142" s="2" t="s">
        <v>239</v>
      </c>
      <c r="C142" t="s">
        <v>8</v>
      </c>
      <c r="D142">
        <v>2</v>
      </c>
      <c r="E142" t="str">
        <f>_xlfn.CONCAT("Some  resources are identified for ",B142,", but additional requirements are not part of investment decisions. Some participating individuals receive resources from the organizations they represent.")</f>
        <v>Some  resources are identified for Compliance Testing, but additional requirements are not part of investment decisions. Some participating individuals receive resources from the organizations they represent.</v>
      </c>
    </row>
    <row r="143" spans="1:5" x14ac:dyDescent="0.3">
      <c r="A143" s="2" t="s">
        <v>237</v>
      </c>
      <c r="B143" s="2" t="s">
        <v>239</v>
      </c>
      <c r="C143" t="s">
        <v>8</v>
      </c>
      <c r="D143">
        <v>3</v>
      </c>
      <c r="E143" t="str">
        <f>_xlfn.CONCAT(B143, "'s relationship to resources is defined and requirements are part of the investment planning process. Most individuals performing work for ",B143, " are compensated for their effort by the organization they represent.")</f>
        <v>Compliance Testing's relationship to resources is defined and requirements are part of the investment planning process. Most individuals performing work for Compliance Testing are compensated for their effort by the organization they represent.</v>
      </c>
    </row>
    <row r="144" spans="1:5" x14ac:dyDescent="0.3">
      <c r="A144" s="2" t="s">
        <v>237</v>
      </c>
      <c r="B144" s="2" t="s">
        <v>239</v>
      </c>
      <c r="C144" t="s">
        <v>8</v>
      </c>
      <c r="D144">
        <v>4</v>
      </c>
      <c r="E144" t="str">
        <f>_xlfn.CONCAT("New resources are made available to increase the maturity of  ", B144,". Most work done for ", B144," is compensated.")</f>
        <v>New resources are made available to increase the maturity of  Compliance Testing. Most work done for Compliance Testing is compensated.</v>
      </c>
    </row>
    <row r="145" spans="1:5" x14ac:dyDescent="0.3">
      <c r="A145" s="2" t="s">
        <v>237</v>
      </c>
      <c r="B145" s="2" t="s">
        <v>239</v>
      </c>
      <c r="C145" t="s">
        <v>8</v>
      </c>
      <c r="D145">
        <v>5</v>
      </c>
      <c r="E145" t="str">
        <f>_xlfn.CONCAT("New resources and other innovations that can improve ", B145, " are investigated, benchmarked, proven, and deployed. All work done towards ", B145, " is compensated.")</f>
        <v>New resources and other innovations that can improve Compliance Testing are investigated, benchmarked, proven, and deployed. All work done towards Compliance Testing is compensated.</v>
      </c>
    </row>
    <row r="146" spans="1:5" x14ac:dyDescent="0.3">
      <c r="A146" t="s">
        <v>243</v>
      </c>
      <c r="B146" s="4" t="s">
        <v>240</v>
      </c>
      <c r="C146" s="2" t="s">
        <v>5</v>
      </c>
      <c r="D146" s="2">
        <v>0</v>
      </c>
      <c r="E146" s="2" t="str">
        <f>_xlfn.CONCAT("There are no processes for ", B146, ".")</f>
        <v>There are no processes for User Base Growth.</v>
      </c>
    </row>
    <row r="147" spans="1:5" x14ac:dyDescent="0.3">
      <c r="A147" t="s">
        <v>243</v>
      </c>
      <c r="B147" s="4" t="s">
        <v>240</v>
      </c>
      <c r="C147" s="2" t="s">
        <v>5</v>
      </c>
      <c r="D147" s="2">
        <v>1</v>
      </c>
      <c r="E147" s="2" t="str">
        <f>_xlfn.CONCAT("Little to no process documentation, -governance, or -ownership for ", B147,  ". Progress on ", B147, " is based on individual’s knowledge, manual interventions and with unpredictable results.")</f>
        <v>Little to no process documentation, -governance, or -ownership for User Base Growth. Progress on User Base Growth is based on individual’s knowledge, manual interventions and with unpredictable results.</v>
      </c>
    </row>
    <row r="148" spans="1:5" x14ac:dyDescent="0.3">
      <c r="A148" t="s">
        <v>243</v>
      </c>
      <c r="B148" s="4" t="s">
        <v>240</v>
      </c>
      <c r="C148" s="2" t="s">
        <v>5</v>
      </c>
      <c r="D148" s="2">
        <v>2</v>
      </c>
      <c r="E148" s="2" t="str">
        <f>_xlfn.CONCAT("Key processes for ", B148, "  are identified and documented locally. Responsibilities and handoff are poorly understood, and results are inconsistent.")</f>
        <v>Key processes for User Base Growth  are identified and documented locally. Responsibilities and handoff are poorly understood, and results are inconsistent.</v>
      </c>
    </row>
    <row r="149" spans="1:5" x14ac:dyDescent="0.3">
      <c r="A149" t="s">
        <v>243</v>
      </c>
      <c r="B149" s="4" t="s">
        <v>240</v>
      </c>
      <c r="C149" s="2" t="s">
        <v>5</v>
      </c>
      <c r="D149" s="2">
        <v>3</v>
      </c>
      <c r="E149" s="2" t="str">
        <f>_xlfn.CONCAT("Key processes for ", B149, " are documented community wide, ownership is defined, and handoff points established. There is inconsistent adoption, execution, and results.")</f>
        <v>Key processes for User Base Growth are documented community wide, ownership is defined, and handoff points established. There is inconsistent adoption, execution, and results.</v>
      </c>
    </row>
    <row r="150" spans="1:5" x14ac:dyDescent="0.3">
      <c r="A150" t="s">
        <v>243</v>
      </c>
      <c r="B150" s="4" t="s">
        <v>240</v>
      </c>
      <c r="C150" s="2" t="s">
        <v>5</v>
      </c>
      <c r="D150" s="2">
        <v>4</v>
      </c>
      <c r="E150" s="2" t="str">
        <f xml:space="preserve"> _xlfn.CONCAT("Processes for ", B150, " are defined, understood, reliable, standardized, efficient, measured and adopted community wide with consistent results.")</f>
        <v>Processes for User Base Growth are defined, understood, reliable, standardized, efficient, measured and adopted community wide with consistent results.</v>
      </c>
    </row>
    <row r="151" spans="1:5" x14ac:dyDescent="0.3">
      <c r="A151" t="s">
        <v>243</v>
      </c>
      <c r="B151" s="4" t="s">
        <v>240</v>
      </c>
      <c r="C151" s="2" t="s">
        <v>5</v>
      </c>
      <c r="D151" s="2">
        <v>5</v>
      </c>
      <c r="E151" s="2" t="str">
        <f>_xlfn.CONCAT("Processes for ", B151, "  are continuously reviewed, benchmarked and improved resulting in industry-leading practices and results.")</f>
        <v>Processes for User Base Growth  are continuously reviewed, benchmarked and improved resulting in industry-leading practices and results.</v>
      </c>
    </row>
    <row r="152" spans="1:5" x14ac:dyDescent="0.3">
      <c r="A152" t="s">
        <v>243</v>
      </c>
      <c r="B152" s="4" t="s">
        <v>240</v>
      </c>
      <c r="C152" t="s">
        <v>6</v>
      </c>
      <c r="D152">
        <v>0</v>
      </c>
      <c r="E152" s="4" t="str">
        <f>_xlfn.CONCAT("There is no organization for ", B152, ".")</f>
        <v>There is no organization for User Base Growth.</v>
      </c>
    </row>
    <row r="153" spans="1:5" x14ac:dyDescent="0.3">
      <c r="A153" t="s">
        <v>243</v>
      </c>
      <c r="B153" s="4" t="s">
        <v>240</v>
      </c>
      <c r="C153" t="s">
        <v>6</v>
      </c>
      <c r="D153">
        <v>1</v>
      </c>
      <c r="E153" t="str">
        <f>_xlfn.CONCAT("Community members have a weak understanding of how for ", B153, " with limited skills, training, and poorly defined roles. The community has not allocated community members/working groups for ", B153,".")</f>
        <v>Community members have a weak understanding of how for User Base Growth with limited skills, training, and poorly defined roles. The community has not allocated community members/working groups for User Base Growth.</v>
      </c>
    </row>
    <row r="154" spans="1:5" x14ac:dyDescent="0.3">
      <c r="A154" t="s">
        <v>243</v>
      </c>
      <c r="B154" s="4" t="s">
        <v>240</v>
      </c>
      <c r="C154" t="s">
        <v>6</v>
      </c>
      <c r="D154">
        <v>2</v>
      </c>
      <c r="E154" t="str">
        <f>_xlfn.CONCAT("Community members have some skills for ", B154, " but may be lacking experience or training. Inconsistent roles and responsibilities.")</f>
        <v>Community members have some skills for User Base Growth but may be lacking experience or training. Inconsistent roles and responsibilities.</v>
      </c>
    </row>
    <row r="155" spans="1:5" x14ac:dyDescent="0.3">
      <c r="A155" t="s">
        <v>243</v>
      </c>
      <c r="B155" s="4" t="s">
        <v>240</v>
      </c>
      <c r="C155" t="s">
        <v>6</v>
      </c>
      <c r="D155">
        <v>3</v>
      </c>
      <c r="E155" t="str">
        <f>_xlfn.CONCAT("Community members have good skills, experience and available training is in place to help ", B155, ". Roles and responsibilities are defined and assigned to members/working groups.")</f>
        <v>Community members have good skills, experience and available training is in place to help User Base Growth. Roles and responsibilities are defined and assigned to members/working groups.</v>
      </c>
    </row>
    <row r="156" spans="1:5" x14ac:dyDescent="0.3">
      <c r="A156" t="s">
        <v>243</v>
      </c>
      <c r="B156" s="4" t="s">
        <v>240</v>
      </c>
      <c r="C156" t="s">
        <v>6</v>
      </c>
      <c r="D156">
        <v>4</v>
      </c>
      <c r="E156" s="3" t="str">
        <f>_xlfn.CONCAT("Community members have clear roles and responsibilities, have suitable training and are adequately staffed for ", B156, " . Members proactively identify people and organizational improvements and have succession plans in place.")</f>
        <v>Community members have clear roles and responsibilities, have suitable training and are adequately staffed for User Base Growth . Members proactively identify people and organizational improvements and have succession plans in place.</v>
      </c>
    </row>
    <row r="157" spans="1:5" x14ac:dyDescent="0.3">
      <c r="A157" t="s">
        <v>243</v>
      </c>
      <c r="B157" s="4" t="s">
        <v>240</v>
      </c>
      <c r="C157" t="s">
        <v>6</v>
      </c>
      <c r="D157">
        <v>5</v>
      </c>
      <c r="E157" s="3" t="str">
        <f>_xlfn.CONCAT("Community members have an expert and deeply contextualized understanding of ", B157, " and are working in a culture that supports and actively embraces continuous improvement, benchmarking and innovation.")</f>
        <v>Community members have an expert and deeply contextualized understanding of User Base Growth and are working in a culture that supports and actively embraces continuous improvement, benchmarking and innovation.</v>
      </c>
    </row>
    <row r="158" spans="1:5" x14ac:dyDescent="0.3">
      <c r="A158" t="s">
        <v>243</v>
      </c>
      <c r="B158" s="4" t="s">
        <v>240</v>
      </c>
      <c r="C158" s="2" t="s">
        <v>7</v>
      </c>
      <c r="D158" s="2">
        <v>0</v>
      </c>
      <c r="E158" s="2" t="str">
        <f>_xlfn.CONCAT("Data/information to support ", B158, " does not exist.")</f>
        <v>Data/information to support User Base Growth does not exist.</v>
      </c>
    </row>
    <row r="159" spans="1:5" x14ac:dyDescent="0.3">
      <c r="A159" t="s">
        <v>243</v>
      </c>
      <c r="B159" s="4" t="s">
        <v>240</v>
      </c>
      <c r="C159" s="2" t="s">
        <v>7</v>
      </c>
      <c r="D159" s="2">
        <v>1</v>
      </c>
      <c r="E159" s="2" t="str">
        <f>_xlfn.CONCAT("Information to support ",B159, " is unavailable, unknown, incomplete, incorrect, inconsistent, and not exploited. Minimal descriptive reporting and analytics are performed manually, not used for decision making.")</f>
        <v>Information to support User Base Growth is unavailable, unknown, incomplete, incorrect, inconsistent, and not exploited. Minimal descriptive reporting and analytics are performed manually, not used for decision making.</v>
      </c>
    </row>
    <row r="160" spans="1:5" x14ac:dyDescent="0.3">
      <c r="A160" t="s">
        <v>243</v>
      </c>
      <c r="B160" s="4" t="s">
        <v>240</v>
      </c>
      <c r="C160" s="2" t="s">
        <v>7</v>
      </c>
      <c r="D160" s="2">
        <v>2</v>
      </c>
      <c r="E160" s="5" t="str">
        <f>_xlfn.CONCAT("Information to support ", B160, " is available in silos, hard to locate for others.")</f>
        <v>Information to support User Base Growth is available in silos, hard to locate for others.</v>
      </c>
    </row>
    <row r="161" spans="1:5" x14ac:dyDescent="0.3">
      <c r="A161" t="s">
        <v>243</v>
      </c>
      <c r="B161" s="4" t="s">
        <v>240</v>
      </c>
      <c r="C161" s="2" t="s">
        <v>7</v>
      </c>
      <c r="D161" s="2">
        <v>3</v>
      </c>
      <c r="E161" s="5" t="str">
        <f>_xlfn.CONCAT("Information governance defines how information for ", B161," is collected, stored, understood, accessed, owned, and deleted.")</f>
        <v>Information governance defines how information for User Base Growth is collected, stored, understood, accessed, owned, and deleted.</v>
      </c>
    </row>
    <row r="162" spans="1:5" x14ac:dyDescent="0.3">
      <c r="A162" t="s">
        <v>243</v>
      </c>
      <c r="B162" s="4" t="s">
        <v>240</v>
      </c>
      <c r="C162" s="2" t="s">
        <v>7</v>
      </c>
      <c r="D162" s="2">
        <v>4</v>
      </c>
      <c r="E162" s="5" t="str">
        <f>_xlfn.CONCAT("Information for ", B162,"  is available and well understood across the community and externally. Information quality is measured and corrected.")</f>
        <v>Information for User Base Growth  is available and well understood across the community and externally. Information quality is measured and corrected.</v>
      </c>
    </row>
    <row r="163" spans="1:5" x14ac:dyDescent="0.3">
      <c r="A163" t="s">
        <v>243</v>
      </c>
      <c r="B163" s="4" t="s">
        <v>240</v>
      </c>
      <c r="C163" s="2" t="s">
        <v>7</v>
      </c>
      <c r="D163" s="2">
        <v>5</v>
      </c>
      <c r="E163" s="2" t="str">
        <f>_xlfn.CONCAT("New information for ", B163, "  is continuously identified and benchmarked.")</f>
        <v>New information for User Base Growth  is continuously identified and benchmarked.</v>
      </c>
    </row>
    <row r="164" spans="1:5" x14ac:dyDescent="0.3">
      <c r="A164" t="s">
        <v>243</v>
      </c>
      <c r="B164" s="4" t="s">
        <v>240</v>
      </c>
      <c r="C164" t="s">
        <v>8</v>
      </c>
      <c r="D164">
        <v>0</v>
      </c>
      <c r="E164" t="str">
        <f>_xlfn.CONCAT("There are no resources available for ", B164, " . Inivdiduals who do participate in ", B164, " do so voluntarily in their own time.")</f>
        <v>There are no resources available for User Base Growth . Inivdiduals who do participate in User Base Growth do so voluntarily in their own time.</v>
      </c>
    </row>
    <row r="165" spans="1:5" x14ac:dyDescent="0.3">
      <c r="A165" t="s">
        <v>243</v>
      </c>
      <c r="B165" s="4" t="s">
        <v>240</v>
      </c>
      <c r="C165" t="s">
        <v>8</v>
      </c>
      <c r="D165">
        <v>1</v>
      </c>
      <c r="E165" t="str">
        <f>_xlfn.CONCAT("Few, if any,  resources, including budget, are assigned for ",B165, ". Some participating individuals receive resources from the organizations they represent.")</f>
        <v>Few, if any,  resources, including budget, are assigned for User Base Growth. Some participating individuals receive resources from the organizations they represent.</v>
      </c>
    </row>
    <row r="166" spans="1:5" x14ac:dyDescent="0.3">
      <c r="A166" t="s">
        <v>243</v>
      </c>
      <c r="B166" s="4" t="s">
        <v>240</v>
      </c>
      <c r="C166" t="s">
        <v>8</v>
      </c>
      <c r="D166">
        <v>2</v>
      </c>
      <c r="E166" t="str">
        <f>_xlfn.CONCAT("Some  resources are identified for ",B166,", but additional requirements are not part of investment decisions. Some participating individuals receive resources from the organizations they represent.")</f>
        <v>Some  resources are identified for User Base Growth, but additional requirements are not part of investment decisions. Some participating individuals receive resources from the organizations they represent.</v>
      </c>
    </row>
    <row r="167" spans="1:5" x14ac:dyDescent="0.3">
      <c r="A167" t="s">
        <v>243</v>
      </c>
      <c r="B167" s="4" t="s">
        <v>240</v>
      </c>
      <c r="C167" t="s">
        <v>8</v>
      </c>
      <c r="D167">
        <v>3</v>
      </c>
      <c r="E167" t="str">
        <f>_xlfn.CONCAT(B167, "'s relationship to resources is defined and requirements are part of the investment planning process. Most individuals performing work for ",B167, " are compensated for their effort by the organization they represent.")</f>
        <v>User Base Growth's relationship to resources is defined and requirements are part of the investment planning process. Most individuals performing work for User Base Growth are compensated for their effort by the organization they represent.</v>
      </c>
    </row>
    <row r="168" spans="1:5" x14ac:dyDescent="0.3">
      <c r="A168" t="s">
        <v>243</v>
      </c>
      <c r="B168" s="4" t="s">
        <v>240</v>
      </c>
      <c r="C168" t="s">
        <v>8</v>
      </c>
      <c r="D168">
        <v>4</v>
      </c>
      <c r="E168" t="str">
        <f>_xlfn.CONCAT("New resources are made available to increase the maturity of  ", B168,". Most work done for ", B168," is compensated.")</f>
        <v>New resources are made available to increase the maturity of  User Base Growth. Most work done for User Base Growth is compensated.</v>
      </c>
    </row>
    <row r="169" spans="1:5" x14ac:dyDescent="0.3">
      <c r="A169" t="s">
        <v>243</v>
      </c>
      <c r="B169" s="4" t="s">
        <v>240</v>
      </c>
      <c r="C169" t="s">
        <v>8</v>
      </c>
      <c r="D169">
        <v>5</v>
      </c>
      <c r="E169" t="str">
        <f>_xlfn.CONCAT("New resources and other innovations that can improve ", B169, " are investigated, benchmarked, proven, and deployed. All work done towards ", B169, " is compensated.")</f>
        <v>New resources and other innovations that can improve User Base Growth are investigated, benchmarked, proven, and deployed. All work done towards User Base Growth is compensated.</v>
      </c>
    </row>
    <row r="170" spans="1:5" x14ac:dyDescent="0.3">
      <c r="A170" t="s">
        <v>243</v>
      </c>
      <c r="B170" s="2" t="s">
        <v>446</v>
      </c>
      <c r="C170" s="2" t="s">
        <v>5</v>
      </c>
      <c r="D170" s="2">
        <v>0</v>
      </c>
      <c r="E170" s="2" t="str">
        <f>_xlfn.CONCAT("There are no processes for ", B170, ".")</f>
        <v>There are no processes for Operational Alignment.</v>
      </c>
    </row>
    <row r="171" spans="1:5" x14ac:dyDescent="0.3">
      <c r="A171" t="s">
        <v>243</v>
      </c>
      <c r="B171" s="2" t="s">
        <v>446</v>
      </c>
      <c r="C171" s="2" t="s">
        <v>5</v>
      </c>
      <c r="D171" s="2">
        <v>1</v>
      </c>
      <c r="E171" s="2" t="str">
        <f>_xlfn.CONCAT("Little to no process documentation, -governance, or -ownership for ", B171,  ". Progress on ", B171, " is based on individual’s knowledge, manual interventions and with unpredictable results.")</f>
        <v>Little to no process documentation, -governance, or -ownership for Operational Alignment. Progress on Operational Alignment is based on individual’s knowledge, manual interventions and with unpredictable results.</v>
      </c>
    </row>
    <row r="172" spans="1:5" x14ac:dyDescent="0.3">
      <c r="A172" t="s">
        <v>243</v>
      </c>
      <c r="B172" s="2" t="s">
        <v>446</v>
      </c>
      <c r="C172" s="2" t="s">
        <v>5</v>
      </c>
      <c r="D172" s="2">
        <v>2</v>
      </c>
      <c r="E172" s="2" t="str">
        <f>_xlfn.CONCAT("Key processes for ", B172, "  are identified and documented locally. Responsibilities and handoff are poorly understood, and results are inconsistent.")</f>
        <v>Key processes for Operational Alignment  are identified and documented locally. Responsibilities and handoff are poorly understood, and results are inconsistent.</v>
      </c>
    </row>
    <row r="173" spans="1:5" x14ac:dyDescent="0.3">
      <c r="A173" t="s">
        <v>243</v>
      </c>
      <c r="B173" s="2" t="s">
        <v>446</v>
      </c>
      <c r="C173" s="2" t="s">
        <v>5</v>
      </c>
      <c r="D173" s="2">
        <v>3</v>
      </c>
      <c r="E173" s="2" t="str">
        <f>_xlfn.CONCAT("Key processes for ", B173, " are documented community wide, ownership is defined, and handoff points established. There is inconsistent adoption, execution, and results.")</f>
        <v>Key processes for Operational Alignment are documented community wide, ownership is defined, and handoff points established. There is inconsistent adoption, execution, and results.</v>
      </c>
    </row>
    <row r="174" spans="1:5" x14ac:dyDescent="0.3">
      <c r="A174" t="s">
        <v>243</v>
      </c>
      <c r="B174" s="2" t="s">
        <v>446</v>
      </c>
      <c r="C174" s="2" t="s">
        <v>5</v>
      </c>
      <c r="D174" s="2">
        <v>4</v>
      </c>
      <c r="E174" s="2" t="str">
        <f xml:space="preserve"> _xlfn.CONCAT("Processes for ", B174, " are defined, understood, reliable, standardized, efficient, measured and adopted community wide with consistent results.")</f>
        <v>Processes for Operational Alignment are defined, understood, reliable, standardized, efficient, measured and adopted community wide with consistent results.</v>
      </c>
    </row>
    <row r="175" spans="1:5" x14ac:dyDescent="0.3">
      <c r="A175" t="s">
        <v>243</v>
      </c>
      <c r="B175" s="2" t="s">
        <v>446</v>
      </c>
      <c r="C175" s="2" t="s">
        <v>5</v>
      </c>
      <c r="D175" s="2">
        <v>5</v>
      </c>
      <c r="E175" s="2" t="str">
        <f>_xlfn.CONCAT("Processes for ", B175, "  are continuously reviewed, benchmarked and improved resulting in industry-leading practices and results.")</f>
        <v>Processes for Operational Alignment  are continuously reviewed, benchmarked and improved resulting in industry-leading practices and results.</v>
      </c>
    </row>
    <row r="176" spans="1:5" x14ac:dyDescent="0.3">
      <c r="A176" t="s">
        <v>243</v>
      </c>
      <c r="B176" s="2" t="s">
        <v>446</v>
      </c>
      <c r="C176" t="s">
        <v>6</v>
      </c>
      <c r="D176">
        <v>0</v>
      </c>
      <c r="E176" s="4" t="str">
        <f>_xlfn.CONCAT("There is no organization for ", B176, ".")</f>
        <v>There is no organization for Operational Alignment.</v>
      </c>
    </row>
    <row r="177" spans="1:5" x14ac:dyDescent="0.3">
      <c r="A177" t="s">
        <v>243</v>
      </c>
      <c r="B177" s="2" t="s">
        <v>446</v>
      </c>
      <c r="C177" t="s">
        <v>6</v>
      </c>
      <c r="D177">
        <v>1</v>
      </c>
      <c r="E177" t="str">
        <f>_xlfn.CONCAT("Community members have a weak understanding of how for ", B177, " with limited skills, training, and poorly defined roles. The community has not allocated community members/working groups for ", B177,".")</f>
        <v>Community members have a weak understanding of how for Operational Alignment with limited skills, training, and poorly defined roles. The community has not allocated community members/working groups for Operational Alignment.</v>
      </c>
    </row>
    <row r="178" spans="1:5" x14ac:dyDescent="0.3">
      <c r="A178" t="s">
        <v>243</v>
      </c>
      <c r="B178" s="2" t="s">
        <v>446</v>
      </c>
      <c r="C178" t="s">
        <v>6</v>
      </c>
      <c r="D178">
        <v>2</v>
      </c>
      <c r="E178" t="str">
        <f>_xlfn.CONCAT("Community members have some skills for ", B178, " but may be lacking experience or training. Inconsistent roles and responsibilities.")</f>
        <v>Community members have some skills for Operational Alignment but may be lacking experience or training. Inconsistent roles and responsibilities.</v>
      </c>
    </row>
    <row r="179" spans="1:5" x14ac:dyDescent="0.3">
      <c r="A179" t="s">
        <v>243</v>
      </c>
      <c r="B179" s="2" t="s">
        <v>446</v>
      </c>
      <c r="C179" t="s">
        <v>6</v>
      </c>
      <c r="D179">
        <v>3</v>
      </c>
      <c r="E179" t="str">
        <f>_xlfn.CONCAT("Community members have good skills, experience and available training is in place to help ", B179, ". Roles and responsibilities are defined and assigned to members/working groups.")</f>
        <v>Community members have good skills, experience and available training is in place to help Operational Alignment. Roles and responsibilities are defined and assigned to members/working groups.</v>
      </c>
    </row>
    <row r="180" spans="1:5" x14ac:dyDescent="0.3">
      <c r="A180" t="s">
        <v>243</v>
      </c>
      <c r="B180" s="2" t="s">
        <v>446</v>
      </c>
      <c r="C180" t="s">
        <v>6</v>
      </c>
      <c r="D180">
        <v>4</v>
      </c>
      <c r="E180" s="3" t="str">
        <f>_xlfn.CONCAT("Community members have clear roles and responsibilities, have suitable training and are adequately staffed for ", B180, " . Members proactively identify people and organizational improvements and have succession plans in place.")</f>
        <v>Community members have clear roles and responsibilities, have suitable training and are adequately staffed for Operational Alignment . Members proactively identify people and organizational improvements and have succession plans in place.</v>
      </c>
    </row>
    <row r="181" spans="1:5" x14ac:dyDescent="0.3">
      <c r="A181" t="s">
        <v>243</v>
      </c>
      <c r="B181" s="2" t="s">
        <v>446</v>
      </c>
      <c r="C181" t="s">
        <v>6</v>
      </c>
      <c r="D181">
        <v>5</v>
      </c>
      <c r="E181" s="3" t="str">
        <f>_xlfn.CONCAT("Community members have an expert and deeply contextualized understanding of ", B181, " and are working in a culture that supports and actively embraces continuous improvement, benchmarking and innovation.")</f>
        <v>Community members have an expert and deeply contextualized understanding of Operational Alignment and are working in a culture that supports and actively embraces continuous improvement, benchmarking and innovation.</v>
      </c>
    </row>
    <row r="182" spans="1:5" x14ac:dyDescent="0.3">
      <c r="A182" t="s">
        <v>243</v>
      </c>
      <c r="B182" s="2" t="s">
        <v>446</v>
      </c>
      <c r="C182" s="2" t="s">
        <v>7</v>
      </c>
      <c r="D182" s="2">
        <v>0</v>
      </c>
      <c r="E182" s="2" t="str">
        <f>_xlfn.CONCAT("Data/information to support ", B182, " does not exist.")</f>
        <v>Data/information to support Operational Alignment does not exist.</v>
      </c>
    </row>
    <row r="183" spans="1:5" x14ac:dyDescent="0.3">
      <c r="A183" t="s">
        <v>243</v>
      </c>
      <c r="B183" s="2" t="s">
        <v>446</v>
      </c>
      <c r="C183" s="2" t="s">
        <v>7</v>
      </c>
      <c r="D183" s="2">
        <v>1</v>
      </c>
      <c r="E183" s="2" t="str">
        <f>_xlfn.CONCAT("Information to support ",B183, " is unavailable, unknown, incomplete, incorrect, inconsistent, and not exploited. Minimal descriptive reporting and analytics are performed manually, not used for decision making.")</f>
        <v>Information to support Operational Alignment is unavailable, unknown, incomplete, incorrect, inconsistent, and not exploited. Minimal descriptive reporting and analytics are performed manually, not used for decision making.</v>
      </c>
    </row>
    <row r="184" spans="1:5" x14ac:dyDescent="0.3">
      <c r="A184" t="s">
        <v>243</v>
      </c>
      <c r="B184" s="2" t="s">
        <v>446</v>
      </c>
      <c r="C184" s="2" t="s">
        <v>7</v>
      </c>
      <c r="D184" s="2">
        <v>2</v>
      </c>
      <c r="E184" s="5" t="str">
        <f>_xlfn.CONCAT("Information to support ", B184, " is available in silos, hard to locate for others.")</f>
        <v>Information to support Operational Alignment is available in silos, hard to locate for others.</v>
      </c>
    </row>
    <row r="185" spans="1:5" x14ac:dyDescent="0.3">
      <c r="A185" t="s">
        <v>243</v>
      </c>
      <c r="B185" s="2" t="s">
        <v>446</v>
      </c>
      <c r="C185" s="2" t="s">
        <v>7</v>
      </c>
      <c r="D185" s="2">
        <v>3</v>
      </c>
      <c r="E185" s="5" t="str">
        <f>_xlfn.CONCAT("Information governance defines how information for ", B185," is collected, stored, understood, accessed, owned, and deleted.")</f>
        <v>Information governance defines how information for Operational Alignment is collected, stored, understood, accessed, owned, and deleted.</v>
      </c>
    </row>
    <row r="186" spans="1:5" x14ac:dyDescent="0.3">
      <c r="A186" t="s">
        <v>243</v>
      </c>
      <c r="B186" s="2" t="s">
        <v>446</v>
      </c>
      <c r="C186" s="2" t="s">
        <v>7</v>
      </c>
      <c r="D186" s="2">
        <v>4</v>
      </c>
      <c r="E186" s="5" t="str">
        <f>_xlfn.CONCAT("Information for ", B186,"  is available and well understood across the community and externally. Information quality is measured and corrected.")</f>
        <v>Information for Operational Alignment  is available and well understood across the community and externally. Information quality is measured and corrected.</v>
      </c>
    </row>
    <row r="187" spans="1:5" x14ac:dyDescent="0.3">
      <c r="A187" t="s">
        <v>243</v>
      </c>
      <c r="B187" s="2" t="s">
        <v>446</v>
      </c>
      <c r="C187" s="2" t="s">
        <v>7</v>
      </c>
      <c r="D187" s="2">
        <v>5</v>
      </c>
      <c r="E187" s="2" t="str">
        <f>_xlfn.CONCAT("New information for ", B187, "  is continuously identified and benchmarked.")</f>
        <v>New information for Operational Alignment  is continuously identified and benchmarked.</v>
      </c>
    </row>
    <row r="188" spans="1:5" x14ac:dyDescent="0.3">
      <c r="A188" t="s">
        <v>243</v>
      </c>
      <c r="B188" s="2" t="s">
        <v>446</v>
      </c>
      <c r="C188" t="s">
        <v>8</v>
      </c>
      <c r="D188">
        <v>0</v>
      </c>
      <c r="E188" t="str">
        <f>_xlfn.CONCAT("There are no resources available for ", B188, " . Inivdiduals who do participate in ", B188, " do so voluntarily in their own time.")</f>
        <v>There are no resources available for Operational Alignment . Inivdiduals who do participate in Operational Alignment do so voluntarily in their own time.</v>
      </c>
    </row>
    <row r="189" spans="1:5" x14ac:dyDescent="0.3">
      <c r="A189" t="s">
        <v>243</v>
      </c>
      <c r="B189" s="2" t="s">
        <v>446</v>
      </c>
      <c r="C189" t="s">
        <v>8</v>
      </c>
      <c r="D189">
        <v>1</v>
      </c>
      <c r="E189" t="str">
        <f>_xlfn.CONCAT("Few, if any,  resources, including budget, are assigned for ",B189, ". Some participating individuals receive resources from the organizations they represent.")</f>
        <v>Few, if any,  resources, including budget, are assigned for Operational Alignment. Some participating individuals receive resources from the organizations they represent.</v>
      </c>
    </row>
    <row r="190" spans="1:5" x14ac:dyDescent="0.3">
      <c r="A190" t="s">
        <v>243</v>
      </c>
      <c r="B190" s="2" t="s">
        <v>446</v>
      </c>
      <c r="C190" t="s">
        <v>8</v>
      </c>
      <c r="D190">
        <v>2</v>
      </c>
      <c r="E190" t="str">
        <f>_xlfn.CONCAT("Some  resources are identified for ",B190,", but additional requirements are not part of investment decisions. Some participating individuals receive resources from the organizations they represent.")</f>
        <v>Some  resources are identified for Operational Alignment, but additional requirements are not part of investment decisions. Some participating individuals receive resources from the organizations they represent.</v>
      </c>
    </row>
    <row r="191" spans="1:5" x14ac:dyDescent="0.3">
      <c r="A191" t="s">
        <v>243</v>
      </c>
      <c r="B191" s="2" t="s">
        <v>446</v>
      </c>
      <c r="C191" t="s">
        <v>8</v>
      </c>
      <c r="D191">
        <v>3</v>
      </c>
      <c r="E191" t="str">
        <f>_xlfn.CONCAT(B191, "'s relationship to resources is defined and requirements are part of the investment planning process. Most individuals performing work for ",B191, " are compensated for their effort by the organization they represent.")</f>
        <v>Operational Alignment's relationship to resources is defined and requirements are part of the investment planning process. Most individuals performing work for Operational Alignment are compensated for their effort by the organization they represent.</v>
      </c>
    </row>
    <row r="192" spans="1:5" x14ac:dyDescent="0.3">
      <c r="A192" t="s">
        <v>243</v>
      </c>
      <c r="B192" s="2" t="s">
        <v>446</v>
      </c>
      <c r="C192" t="s">
        <v>8</v>
      </c>
      <c r="D192">
        <v>4</v>
      </c>
      <c r="E192" t="str">
        <f>_xlfn.CONCAT("New resources are made available to increase the maturity of  ", B192,". Most work done for ", B192," is compensated.")</f>
        <v>New resources are made available to increase the maturity of  Operational Alignment. Most work done for Operational Alignment is compensated.</v>
      </c>
    </row>
    <row r="193" spans="1:5" x14ac:dyDescent="0.3">
      <c r="A193" t="s">
        <v>243</v>
      </c>
      <c r="B193" s="2" t="s">
        <v>446</v>
      </c>
      <c r="C193" t="s">
        <v>8</v>
      </c>
      <c r="D193">
        <v>5</v>
      </c>
      <c r="E193" t="str">
        <f>_xlfn.CONCAT("New resources and other innovations that can improve ", B193, " are investigated, benchmarked, proven, and deployed. All work done towards ", B193, " is compensated.")</f>
        <v>New resources and other innovations that can improve Operational Alignment are investigated, benchmarked, proven, and deployed. All work done towards Operational Alignment is compensated.</v>
      </c>
    </row>
    <row r="194" spans="1:5" x14ac:dyDescent="0.3">
      <c r="A194" t="s">
        <v>243</v>
      </c>
      <c r="B194" s="4" t="s">
        <v>241</v>
      </c>
      <c r="C194" s="2" t="s">
        <v>5</v>
      </c>
      <c r="D194" s="2">
        <v>0</v>
      </c>
      <c r="E194" s="2" t="str">
        <f>_xlfn.CONCAT("There are no processes for ", B194, ".")</f>
        <v>There are no processes for Tool, Product and Reference Implementation Development.</v>
      </c>
    </row>
    <row r="195" spans="1:5" x14ac:dyDescent="0.3">
      <c r="A195" t="s">
        <v>243</v>
      </c>
      <c r="B195" s="4" t="s">
        <v>241</v>
      </c>
      <c r="C195" s="2" t="s">
        <v>5</v>
      </c>
      <c r="D195" s="2">
        <v>1</v>
      </c>
      <c r="E195" s="2" t="str">
        <f>_xlfn.CONCAT("Little to no process documentation, -governance, or -ownership for ", B195,  ". Progress on ", B195, " is based on individual’s knowledge, manual interventions and with unpredictable results.")</f>
        <v>Little to no process documentation, -governance, or -ownership for Tool, Product and Reference Implementation Development. Progress on Tool, Product and Reference Implementation Development is based on individual’s knowledge, manual interventions and with unpredictable results.</v>
      </c>
    </row>
    <row r="196" spans="1:5" x14ac:dyDescent="0.3">
      <c r="A196" t="s">
        <v>243</v>
      </c>
      <c r="B196" s="4" t="s">
        <v>241</v>
      </c>
      <c r="C196" s="2" t="s">
        <v>5</v>
      </c>
      <c r="D196" s="2">
        <v>2</v>
      </c>
      <c r="E196" s="2" t="str">
        <f>_xlfn.CONCAT("Key processes for ", B196, "  are identified and documented locally. Responsibilities and handoff are poorly understood, and results are inconsistent.")</f>
        <v>Key processes for Tool, Product and Reference Implementation Development  are identified and documented locally. Responsibilities and handoff are poorly understood, and results are inconsistent.</v>
      </c>
    </row>
    <row r="197" spans="1:5" x14ac:dyDescent="0.3">
      <c r="A197" t="s">
        <v>243</v>
      </c>
      <c r="B197" s="4" t="s">
        <v>241</v>
      </c>
      <c r="C197" s="2" t="s">
        <v>5</v>
      </c>
      <c r="D197" s="2">
        <v>3</v>
      </c>
      <c r="E197" s="2" t="str">
        <f>_xlfn.CONCAT("Key processes for ", B197, " are documented community wide, ownership is defined, and handoff points established. There is inconsistent adoption, execution, and results.")</f>
        <v>Key processes for Tool, Product and Reference Implementation Development are documented community wide, ownership is defined, and handoff points established. There is inconsistent adoption, execution, and results.</v>
      </c>
    </row>
    <row r="198" spans="1:5" x14ac:dyDescent="0.3">
      <c r="A198" t="s">
        <v>243</v>
      </c>
      <c r="B198" s="4" t="s">
        <v>241</v>
      </c>
      <c r="C198" s="2" t="s">
        <v>5</v>
      </c>
      <c r="D198" s="2">
        <v>4</v>
      </c>
      <c r="E198" s="2" t="str">
        <f xml:space="preserve"> _xlfn.CONCAT("Processes for ", B198, " are defined, understood, reliable, standardized, efficient, measured and adopted community wide with consistent results.")</f>
        <v>Processes for Tool, Product and Reference Implementation Development are defined, understood, reliable, standardized, efficient, measured and adopted community wide with consistent results.</v>
      </c>
    </row>
    <row r="199" spans="1:5" x14ac:dyDescent="0.3">
      <c r="A199" t="s">
        <v>243</v>
      </c>
      <c r="B199" s="4" t="s">
        <v>241</v>
      </c>
      <c r="C199" s="2" t="s">
        <v>5</v>
      </c>
      <c r="D199" s="2">
        <v>5</v>
      </c>
      <c r="E199" s="2" t="str">
        <f>_xlfn.CONCAT("Processes for ", B199, "  are continuously reviewed, benchmarked and improved resulting in industry-leading practices and results.")</f>
        <v>Processes for Tool, Product and Reference Implementation Development  are continuously reviewed, benchmarked and improved resulting in industry-leading practices and results.</v>
      </c>
    </row>
    <row r="200" spans="1:5" x14ac:dyDescent="0.3">
      <c r="A200" t="s">
        <v>243</v>
      </c>
      <c r="B200" s="4" t="s">
        <v>241</v>
      </c>
      <c r="C200" t="s">
        <v>6</v>
      </c>
      <c r="D200">
        <v>0</v>
      </c>
      <c r="E200" s="4" t="str">
        <f>_xlfn.CONCAT("There is no organization for ", B200, ".")</f>
        <v>There is no organization for Tool, Product and Reference Implementation Development.</v>
      </c>
    </row>
    <row r="201" spans="1:5" x14ac:dyDescent="0.3">
      <c r="A201" t="s">
        <v>243</v>
      </c>
      <c r="B201" s="4" t="s">
        <v>241</v>
      </c>
      <c r="C201" t="s">
        <v>6</v>
      </c>
      <c r="D201">
        <v>1</v>
      </c>
      <c r="E201" t="str">
        <f>_xlfn.CONCAT("Community members have a weak understanding of how for ", B201, " with limited skills, training, and poorly defined roles. The community has not allocated community members/working groups for ", B201,".")</f>
        <v>Community members have a weak understanding of how for Tool, Product and Reference Implementation Development with limited skills, training, and poorly defined roles. The community has not allocated community members/working groups for Tool, Product and Reference Implementation Development.</v>
      </c>
    </row>
    <row r="202" spans="1:5" x14ac:dyDescent="0.3">
      <c r="A202" t="s">
        <v>243</v>
      </c>
      <c r="B202" s="4" t="s">
        <v>241</v>
      </c>
      <c r="C202" t="s">
        <v>6</v>
      </c>
      <c r="D202">
        <v>2</v>
      </c>
      <c r="E202" t="str">
        <f>_xlfn.CONCAT("Community members have some skills for ", B202, " but may be lacking experience or training. Inconsistent roles and responsibilities.")</f>
        <v>Community members have some skills for Tool, Product and Reference Implementation Development but may be lacking experience or training. Inconsistent roles and responsibilities.</v>
      </c>
    </row>
    <row r="203" spans="1:5" x14ac:dyDescent="0.3">
      <c r="A203" t="s">
        <v>243</v>
      </c>
      <c r="B203" s="4" t="s">
        <v>241</v>
      </c>
      <c r="C203" t="s">
        <v>6</v>
      </c>
      <c r="D203">
        <v>3</v>
      </c>
      <c r="E203" t="str">
        <f>_xlfn.CONCAT("Community members have good skills, experience and available training is in place to help ", B203, ". Roles and responsibilities are defined and assigned to members/working groups.")</f>
        <v>Community members have good skills, experience and available training is in place to help Tool, Product and Reference Implementation Development. Roles and responsibilities are defined and assigned to members/working groups.</v>
      </c>
    </row>
    <row r="204" spans="1:5" x14ac:dyDescent="0.3">
      <c r="A204" t="s">
        <v>243</v>
      </c>
      <c r="B204" s="4" t="s">
        <v>241</v>
      </c>
      <c r="C204" t="s">
        <v>6</v>
      </c>
      <c r="D204">
        <v>4</v>
      </c>
      <c r="E204" s="3" t="str">
        <f>_xlfn.CONCAT("Community members have clear roles and responsibilities, have suitable training and are adequately staffed for ", B204, " . Members proactively identify people and organizational improvements and have succession plans in place.")</f>
        <v>Community members have clear roles and responsibilities, have suitable training and are adequately staffed for Tool, Product and Reference Implementation Development . Members proactively identify people and organizational improvements and have succession plans in place.</v>
      </c>
    </row>
    <row r="205" spans="1:5" x14ac:dyDescent="0.3">
      <c r="A205" t="s">
        <v>243</v>
      </c>
      <c r="B205" s="4" t="s">
        <v>241</v>
      </c>
      <c r="C205" t="s">
        <v>6</v>
      </c>
      <c r="D205">
        <v>5</v>
      </c>
      <c r="E205" s="3" t="str">
        <f>_xlfn.CONCAT("Community members have an expert and deeply contextualized understanding of ", B205, " and are working in a culture that supports and actively embraces continuous improvement, benchmarking and innovation.")</f>
        <v>Community members have an expert and deeply contextualized understanding of Tool, Product and Reference Implementation Development and are working in a culture that supports and actively embraces continuous improvement, benchmarking and innovation.</v>
      </c>
    </row>
    <row r="206" spans="1:5" x14ac:dyDescent="0.3">
      <c r="A206" t="s">
        <v>243</v>
      </c>
      <c r="B206" s="4" t="s">
        <v>241</v>
      </c>
      <c r="C206" s="2" t="s">
        <v>7</v>
      </c>
      <c r="D206" s="2">
        <v>0</v>
      </c>
      <c r="E206" s="2" t="str">
        <f>_xlfn.CONCAT("Data/information to support ", B206, " does not exist.")</f>
        <v>Data/information to support Tool, Product and Reference Implementation Development does not exist.</v>
      </c>
    </row>
    <row r="207" spans="1:5" x14ac:dyDescent="0.3">
      <c r="A207" t="s">
        <v>243</v>
      </c>
      <c r="B207" s="4" t="s">
        <v>241</v>
      </c>
      <c r="C207" s="2" t="s">
        <v>7</v>
      </c>
      <c r="D207" s="2">
        <v>1</v>
      </c>
      <c r="E207" s="2" t="str">
        <f>_xlfn.CONCAT("Information to support ",B207, " is unavailable, unknown, incomplete, incorrect, inconsistent, and not exploited. Minimal descriptive reporting and analytics are performed manually, not used for decision making.")</f>
        <v>Information to support Tool, Product and Reference Implementation Development is unavailable, unknown, incomplete, incorrect, inconsistent, and not exploited. Minimal descriptive reporting and analytics are performed manually, not used for decision making.</v>
      </c>
    </row>
    <row r="208" spans="1:5" x14ac:dyDescent="0.3">
      <c r="A208" t="s">
        <v>243</v>
      </c>
      <c r="B208" s="4" t="s">
        <v>241</v>
      </c>
      <c r="C208" s="2" t="s">
        <v>7</v>
      </c>
      <c r="D208" s="2">
        <v>2</v>
      </c>
      <c r="E208" s="5" t="str">
        <f>_xlfn.CONCAT("Information to support ", B208, " is available in silos, hard to locate for others.")</f>
        <v>Information to support Tool, Product and Reference Implementation Development is available in silos, hard to locate for others.</v>
      </c>
    </row>
    <row r="209" spans="1:5" x14ac:dyDescent="0.3">
      <c r="A209" t="s">
        <v>243</v>
      </c>
      <c r="B209" s="4" t="s">
        <v>241</v>
      </c>
      <c r="C209" s="2" t="s">
        <v>7</v>
      </c>
      <c r="D209" s="2">
        <v>3</v>
      </c>
      <c r="E209" s="5" t="str">
        <f>_xlfn.CONCAT("Information governance defines how information for ", B209," is collected, stored, understood, accessed, owned, and deleted.")</f>
        <v>Information governance defines how information for Tool, Product and Reference Implementation Development is collected, stored, understood, accessed, owned, and deleted.</v>
      </c>
    </row>
    <row r="210" spans="1:5" x14ac:dyDescent="0.3">
      <c r="A210" t="s">
        <v>243</v>
      </c>
      <c r="B210" s="4" t="s">
        <v>241</v>
      </c>
      <c r="C210" s="2" t="s">
        <v>7</v>
      </c>
      <c r="D210" s="2">
        <v>4</v>
      </c>
      <c r="E210" s="5" t="str">
        <f>_xlfn.CONCAT("Information for ", B210,"  is available and well understood across the community and externally. Information quality is measured and corrected.")</f>
        <v>Information for Tool, Product and Reference Implementation Development  is available and well understood across the community and externally. Information quality is measured and corrected.</v>
      </c>
    </row>
    <row r="211" spans="1:5" x14ac:dyDescent="0.3">
      <c r="A211" t="s">
        <v>243</v>
      </c>
      <c r="B211" s="4" t="s">
        <v>241</v>
      </c>
      <c r="C211" s="2" t="s">
        <v>7</v>
      </c>
      <c r="D211" s="2">
        <v>5</v>
      </c>
      <c r="E211" s="2" t="str">
        <f>_xlfn.CONCAT("New information for ", B211, "  is continuously identified and benchmarked.")</f>
        <v>New information for Tool, Product and Reference Implementation Development  is continuously identified and benchmarked.</v>
      </c>
    </row>
    <row r="212" spans="1:5" x14ac:dyDescent="0.3">
      <c r="A212" t="s">
        <v>243</v>
      </c>
      <c r="B212" s="4" t="s">
        <v>241</v>
      </c>
      <c r="C212" t="s">
        <v>8</v>
      </c>
      <c r="D212">
        <v>0</v>
      </c>
      <c r="E212" t="str">
        <f>_xlfn.CONCAT("There are no resources available for ", B212, " . Inivdiduals who do participate in ", B212, " do so voluntarily in their own time.")</f>
        <v>There are no resources available for Tool, Product and Reference Implementation Development . Inivdiduals who do participate in Tool, Product and Reference Implementation Development do so voluntarily in their own time.</v>
      </c>
    </row>
    <row r="213" spans="1:5" x14ac:dyDescent="0.3">
      <c r="A213" t="s">
        <v>243</v>
      </c>
      <c r="B213" s="4" t="s">
        <v>241</v>
      </c>
      <c r="C213" t="s">
        <v>8</v>
      </c>
      <c r="D213">
        <v>1</v>
      </c>
      <c r="E213" t="str">
        <f>_xlfn.CONCAT("Few, if any,  resources, including budget, are assigned for ",B213, ". Some participating individuals receive resources from the organizations they represent.")</f>
        <v>Few, if any,  resources, including budget, are assigned for Tool, Product and Reference Implementation Development. Some participating individuals receive resources from the organizations they represent.</v>
      </c>
    </row>
    <row r="214" spans="1:5" x14ac:dyDescent="0.3">
      <c r="A214" t="s">
        <v>243</v>
      </c>
      <c r="B214" s="4" t="s">
        <v>241</v>
      </c>
      <c r="C214" t="s">
        <v>8</v>
      </c>
      <c r="D214">
        <v>2</v>
      </c>
      <c r="E214" t="str">
        <f>_xlfn.CONCAT("Some  resources are identified for ",B214,", but additional requirements are not part of investment decisions. Some participating individuals receive resources from the organizations they represent.")</f>
        <v>Some  resources are identified for Tool, Product and Reference Implementation Development, but additional requirements are not part of investment decisions. Some participating individuals receive resources from the organizations they represent.</v>
      </c>
    </row>
    <row r="215" spans="1:5" x14ac:dyDescent="0.3">
      <c r="A215" t="s">
        <v>243</v>
      </c>
      <c r="B215" s="4" t="s">
        <v>241</v>
      </c>
      <c r="C215" t="s">
        <v>8</v>
      </c>
      <c r="D215">
        <v>3</v>
      </c>
      <c r="E215" t="str">
        <f>_xlfn.CONCAT(B215, "'s relationship to resources is defined and requirements are part of the investment planning process. Most individuals performing work for ",B215, " are compensated for their effort by the organization they represent.")</f>
        <v>Tool, Product and Reference Implementation Development's relationship to resources is defined and requirements are part of the investment planning process. Most individuals performing work for Tool, Product and Reference Implementation Development are compensated for their effort by the organization they represent.</v>
      </c>
    </row>
    <row r="216" spans="1:5" x14ac:dyDescent="0.3">
      <c r="A216" t="s">
        <v>243</v>
      </c>
      <c r="B216" s="4" t="s">
        <v>241</v>
      </c>
      <c r="C216" t="s">
        <v>8</v>
      </c>
      <c r="D216">
        <v>4</v>
      </c>
      <c r="E216" t="str">
        <f>_xlfn.CONCAT("New resources are made available to increase the maturity of  ", B216,". Most work done for ", B216," is compensated.")</f>
        <v>New resources are made available to increase the maturity of  Tool, Product and Reference Implementation Development. Most work done for Tool, Product and Reference Implementation Development is compensated.</v>
      </c>
    </row>
    <row r="217" spans="1:5" x14ac:dyDescent="0.3">
      <c r="A217" t="s">
        <v>243</v>
      </c>
      <c r="B217" s="4" t="s">
        <v>241</v>
      </c>
      <c r="C217" t="s">
        <v>8</v>
      </c>
      <c r="D217">
        <v>5</v>
      </c>
      <c r="E217" t="str">
        <f>_xlfn.CONCAT("New resources and other innovations that can improve ", B217, " are investigated, benchmarked, proven, and deployed. All work done towards ", B217, " is compensated.")</f>
        <v>New resources and other innovations that can improve Tool, Product and Reference Implementation Development are investigated, benchmarked, proven, and deployed. All work done towards Tool, Product and Reference Implementation Development is compensated.</v>
      </c>
    </row>
    <row r="218" spans="1:5" x14ac:dyDescent="0.3">
      <c r="A218" t="s">
        <v>243</v>
      </c>
      <c r="B218" s="2" t="s">
        <v>242</v>
      </c>
      <c r="C218" s="2" t="s">
        <v>5</v>
      </c>
      <c r="D218" s="2">
        <v>0</v>
      </c>
      <c r="E218" s="2" t="str">
        <f>_xlfn.CONCAT("There are no processes for ", B218, ".")</f>
        <v>There are no processes for Market Creation.</v>
      </c>
    </row>
    <row r="219" spans="1:5" x14ac:dyDescent="0.3">
      <c r="A219" t="s">
        <v>243</v>
      </c>
      <c r="B219" s="2" t="s">
        <v>242</v>
      </c>
      <c r="C219" s="2" t="s">
        <v>5</v>
      </c>
      <c r="D219" s="2">
        <v>1</v>
      </c>
      <c r="E219" s="2" t="str">
        <f>_xlfn.CONCAT("Little to no process documentation, -governance, or -ownership for ", B219,  ". Progress on ", B219, " is based on individual’s knowledge, manual interventions and with unpredictable results.")</f>
        <v>Little to no process documentation, -governance, or -ownership for Market Creation. Progress on Market Creation is based on individual’s knowledge, manual interventions and with unpredictable results.</v>
      </c>
    </row>
    <row r="220" spans="1:5" x14ac:dyDescent="0.3">
      <c r="A220" t="s">
        <v>243</v>
      </c>
      <c r="B220" s="2" t="s">
        <v>242</v>
      </c>
      <c r="C220" s="2" t="s">
        <v>5</v>
      </c>
      <c r="D220" s="2">
        <v>2</v>
      </c>
      <c r="E220" s="2" t="str">
        <f>_xlfn.CONCAT("Key processes for ", B220, "  are identified and documented locally. Responsibilities and handoff are poorly understood, and results are inconsistent.")</f>
        <v>Key processes for Market Creation  are identified and documented locally. Responsibilities and handoff are poorly understood, and results are inconsistent.</v>
      </c>
    </row>
    <row r="221" spans="1:5" x14ac:dyDescent="0.3">
      <c r="A221" t="s">
        <v>243</v>
      </c>
      <c r="B221" s="2" t="s">
        <v>242</v>
      </c>
      <c r="C221" s="2" t="s">
        <v>5</v>
      </c>
      <c r="D221" s="2">
        <v>3</v>
      </c>
      <c r="E221" s="2" t="str">
        <f>_xlfn.CONCAT("Key processes for ", B221, " are documented community wide, ownership is defined, and handoff points established. There is inconsistent adoption, execution, and results.")</f>
        <v>Key processes for Market Creation are documented community wide, ownership is defined, and handoff points established. There is inconsistent adoption, execution, and results.</v>
      </c>
    </row>
    <row r="222" spans="1:5" x14ac:dyDescent="0.3">
      <c r="A222" t="s">
        <v>243</v>
      </c>
      <c r="B222" s="2" t="s">
        <v>242</v>
      </c>
      <c r="C222" s="2" t="s">
        <v>5</v>
      </c>
      <c r="D222" s="2">
        <v>4</v>
      </c>
      <c r="E222" s="2" t="str">
        <f xml:space="preserve"> _xlfn.CONCAT("Processes for ", B222, " are defined, understood, reliable, standardized, efficient, measured and adopted community wide with consistent results.")</f>
        <v>Processes for Market Creation are defined, understood, reliable, standardized, efficient, measured and adopted community wide with consistent results.</v>
      </c>
    </row>
    <row r="223" spans="1:5" x14ac:dyDescent="0.3">
      <c r="A223" t="s">
        <v>243</v>
      </c>
      <c r="B223" s="2" t="s">
        <v>242</v>
      </c>
      <c r="C223" s="2" t="s">
        <v>5</v>
      </c>
      <c r="D223" s="2">
        <v>5</v>
      </c>
      <c r="E223" s="2" t="str">
        <f>_xlfn.CONCAT("Processes for ", B223, "  are continuously reviewed, benchmarked and improved resulting in industry-leading practices and results.")</f>
        <v>Processes for Market Creation  are continuously reviewed, benchmarked and improved resulting in industry-leading practices and results.</v>
      </c>
    </row>
    <row r="224" spans="1:5" x14ac:dyDescent="0.3">
      <c r="A224" t="s">
        <v>243</v>
      </c>
      <c r="B224" s="2" t="s">
        <v>242</v>
      </c>
      <c r="C224" t="s">
        <v>6</v>
      </c>
      <c r="D224">
        <v>0</v>
      </c>
      <c r="E224" s="4" t="str">
        <f>_xlfn.CONCAT("There is no organization for ", B224, ".")</f>
        <v>There is no organization for Market Creation.</v>
      </c>
    </row>
    <row r="225" spans="1:5" x14ac:dyDescent="0.3">
      <c r="A225" t="s">
        <v>243</v>
      </c>
      <c r="B225" s="2" t="s">
        <v>242</v>
      </c>
      <c r="C225" t="s">
        <v>6</v>
      </c>
      <c r="D225">
        <v>1</v>
      </c>
      <c r="E225" t="str">
        <f>_xlfn.CONCAT("Community members have a weak understanding of how for ", B225, " with limited skills, training, and poorly defined roles. The community has not allocated community members/working groups for ", B225,".")</f>
        <v>Community members have a weak understanding of how for Market Creation with limited skills, training, and poorly defined roles. The community has not allocated community members/working groups for Market Creation.</v>
      </c>
    </row>
    <row r="226" spans="1:5" x14ac:dyDescent="0.3">
      <c r="A226" t="s">
        <v>243</v>
      </c>
      <c r="B226" s="2" t="s">
        <v>242</v>
      </c>
      <c r="C226" t="s">
        <v>6</v>
      </c>
      <c r="D226">
        <v>2</v>
      </c>
      <c r="E226" t="str">
        <f>_xlfn.CONCAT("Community members have some skills for ", B226, " but may be lacking experience or training. Inconsistent roles and responsibilities.")</f>
        <v>Community members have some skills for Market Creation but may be lacking experience or training. Inconsistent roles and responsibilities.</v>
      </c>
    </row>
    <row r="227" spans="1:5" x14ac:dyDescent="0.3">
      <c r="A227" t="s">
        <v>243</v>
      </c>
      <c r="B227" s="2" t="s">
        <v>242</v>
      </c>
      <c r="C227" t="s">
        <v>6</v>
      </c>
      <c r="D227">
        <v>3</v>
      </c>
      <c r="E227" t="str">
        <f>_xlfn.CONCAT("Community members have good skills, experience and available training is in place to help ", B227, ". Roles and responsibilities are defined and assigned to members/working groups.")</f>
        <v>Community members have good skills, experience and available training is in place to help Market Creation. Roles and responsibilities are defined and assigned to members/working groups.</v>
      </c>
    </row>
    <row r="228" spans="1:5" x14ac:dyDescent="0.3">
      <c r="A228" t="s">
        <v>243</v>
      </c>
      <c r="B228" s="2" t="s">
        <v>242</v>
      </c>
      <c r="C228" t="s">
        <v>6</v>
      </c>
      <c r="D228">
        <v>4</v>
      </c>
      <c r="E228" s="3" t="str">
        <f>_xlfn.CONCAT("Community members have clear roles and responsibilities, have suitable training and are adequately staffed for ", B228, " . Members proactively identify people and organizational improvements and have succession plans in place.")</f>
        <v>Community members have clear roles and responsibilities, have suitable training and are adequately staffed for Market Creation . Members proactively identify people and organizational improvements and have succession plans in place.</v>
      </c>
    </row>
    <row r="229" spans="1:5" x14ac:dyDescent="0.3">
      <c r="A229" t="s">
        <v>243</v>
      </c>
      <c r="B229" s="2" t="s">
        <v>242</v>
      </c>
      <c r="C229" t="s">
        <v>6</v>
      </c>
      <c r="D229">
        <v>5</v>
      </c>
      <c r="E229" s="3" t="str">
        <f>_xlfn.CONCAT("Community members have an expert and deeply contextualized understanding of ", B229, " and are working in a culture that supports and actively embraces continuous improvement, benchmarking and innovation.")</f>
        <v>Community members have an expert and deeply contextualized understanding of Market Creation and are working in a culture that supports and actively embraces continuous improvement, benchmarking and innovation.</v>
      </c>
    </row>
    <row r="230" spans="1:5" x14ac:dyDescent="0.3">
      <c r="A230" t="s">
        <v>243</v>
      </c>
      <c r="B230" s="2" t="s">
        <v>242</v>
      </c>
      <c r="C230" s="2" t="s">
        <v>7</v>
      </c>
      <c r="D230" s="2">
        <v>0</v>
      </c>
      <c r="E230" s="2" t="str">
        <f>_xlfn.CONCAT("Data/information to support ", B230, " does not exist.")</f>
        <v>Data/information to support Market Creation does not exist.</v>
      </c>
    </row>
    <row r="231" spans="1:5" x14ac:dyDescent="0.3">
      <c r="A231" t="s">
        <v>243</v>
      </c>
      <c r="B231" s="2" t="s">
        <v>242</v>
      </c>
      <c r="C231" s="2" t="s">
        <v>7</v>
      </c>
      <c r="D231" s="2">
        <v>1</v>
      </c>
      <c r="E231" s="2" t="str">
        <f>_xlfn.CONCAT("Information to support ",B231, " is unavailable, unknown, incomplete, incorrect, inconsistent, and not exploited. Minimal descriptive reporting and analytics are performed manually, not used for decision making.")</f>
        <v>Information to support Market Creation is unavailable, unknown, incomplete, incorrect, inconsistent, and not exploited. Minimal descriptive reporting and analytics are performed manually, not used for decision making.</v>
      </c>
    </row>
    <row r="232" spans="1:5" x14ac:dyDescent="0.3">
      <c r="A232" t="s">
        <v>243</v>
      </c>
      <c r="B232" s="2" t="s">
        <v>242</v>
      </c>
      <c r="C232" s="2" t="s">
        <v>7</v>
      </c>
      <c r="D232" s="2">
        <v>2</v>
      </c>
      <c r="E232" s="5" t="str">
        <f>_xlfn.CONCAT("Information to support ", B232, " is available in silos, hard to locate for others.")</f>
        <v>Information to support Market Creation is available in silos, hard to locate for others.</v>
      </c>
    </row>
    <row r="233" spans="1:5" x14ac:dyDescent="0.3">
      <c r="A233" t="s">
        <v>243</v>
      </c>
      <c r="B233" s="2" t="s">
        <v>242</v>
      </c>
      <c r="C233" s="2" t="s">
        <v>7</v>
      </c>
      <c r="D233" s="2">
        <v>3</v>
      </c>
      <c r="E233" s="5" t="str">
        <f>_xlfn.CONCAT("Information governance defines how information for ", B233," is collected, stored, understood, accessed, owned, and deleted.")</f>
        <v>Information governance defines how information for Market Creation is collected, stored, understood, accessed, owned, and deleted.</v>
      </c>
    </row>
    <row r="234" spans="1:5" x14ac:dyDescent="0.3">
      <c r="A234" t="s">
        <v>243</v>
      </c>
      <c r="B234" s="2" t="s">
        <v>242</v>
      </c>
      <c r="C234" s="2" t="s">
        <v>7</v>
      </c>
      <c r="D234" s="2">
        <v>4</v>
      </c>
      <c r="E234" s="5" t="str">
        <f>_xlfn.CONCAT("Information for ", B234,"  is available and well understood across the community and externally. Information quality is measured and corrected.")</f>
        <v>Information for Market Creation  is available and well understood across the community and externally. Information quality is measured and corrected.</v>
      </c>
    </row>
    <row r="235" spans="1:5" x14ac:dyDescent="0.3">
      <c r="A235" t="s">
        <v>243</v>
      </c>
      <c r="B235" s="2" t="s">
        <v>242</v>
      </c>
      <c r="C235" s="2" t="s">
        <v>7</v>
      </c>
      <c r="D235" s="2">
        <v>5</v>
      </c>
      <c r="E235" s="2" t="str">
        <f>_xlfn.CONCAT("New information for ", B235, "  is continuously identified and benchmarked.")</f>
        <v>New information for Market Creation  is continuously identified and benchmarked.</v>
      </c>
    </row>
    <row r="236" spans="1:5" x14ac:dyDescent="0.3">
      <c r="A236" t="s">
        <v>243</v>
      </c>
      <c r="B236" s="2" t="s">
        <v>242</v>
      </c>
      <c r="C236" t="s">
        <v>8</v>
      </c>
      <c r="D236">
        <v>0</v>
      </c>
      <c r="E236" t="str">
        <f>_xlfn.CONCAT("There are no resources available for ", B236, " . Inivdiduals who do participate in ", B236, " do so voluntarily in their own time.")</f>
        <v>There are no resources available for Market Creation . Inivdiduals who do participate in Market Creation do so voluntarily in their own time.</v>
      </c>
    </row>
    <row r="237" spans="1:5" x14ac:dyDescent="0.3">
      <c r="A237" t="s">
        <v>243</v>
      </c>
      <c r="B237" s="2" t="s">
        <v>242</v>
      </c>
      <c r="C237" t="s">
        <v>8</v>
      </c>
      <c r="D237">
        <v>1</v>
      </c>
      <c r="E237" t="str">
        <f>_xlfn.CONCAT("Few, if any,  resources, including budget, are assigned for ",B237, ". Some participating individuals receive resources from the organizations they represent.")</f>
        <v>Few, if any,  resources, including budget, are assigned for Market Creation. Some participating individuals receive resources from the organizations they represent.</v>
      </c>
    </row>
    <row r="238" spans="1:5" x14ac:dyDescent="0.3">
      <c r="A238" t="s">
        <v>243</v>
      </c>
      <c r="B238" s="2" t="s">
        <v>242</v>
      </c>
      <c r="C238" t="s">
        <v>8</v>
      </c>
      <c r="D238">
        <v>2</v>
      </c>
      <c r="E238" t="str">
        <f>_xlfn.CONCAT("Some  resources are identified for ",B238,", but additional requirements are not part of investment decisions. Some participating individuals receive resources from the organizations they represent.")</f>
        <v>Some  resources are identified for Market Creation, but additional requirements are not part of investment decisions. Some participating individuals receive resources from the organizations they represent.</v>
      </c>
    </row>
    <row r="239" spans="1:5" x14ac:dyDescent="0.3">
      <c r="A239" t="s">
        <v>243</v>
      </c>
      <c r="B239" s="2" t="s">
        <v>242</v>
      </c>
      <c r="C239" t="s">
        <v>8</v>
      </c>
      <c r="D239">
        <v>3</v>
      </c>
      <c r="E239" t="str">
        <f>_xlfn.CONCAT(B239, "'s relationship to resources is defined and requirements are part of the investment planning process. Most individuals performing work for ",B239, " are compensated for their effort by the organization they represent.")</f>
        <v>Market Creation's relationship to resources is defined and requirements are part of the investment planning process. Most individuals performing work for Market Creation are compensated for their effort by the organization they represent.</v>
      </c>
    </row>
    <row r="240" spans="1:5" x14ac:dyDescent="0.3">
      <c r="A240" t="s">
        <v>243</v>
      </c>
      <c r="B240" s="2" t="s">
        <v>242</v>
      </c>
      <c r="C240" t="s">
        <v>8</v>
      </c>
      <c r="D240">
        <v>4</v>
      </c>
      <c r="E240" t="str">
        <f>_xlfn.CONCAT("New resources are made available to increase the maturity of  ", B240,". Most work done for ", B240," is compensated.")</f>
        <v>New resources are made available to increase the maturity of  Market Creation. Most work done for Market Creation is compensated.</v>
      </c>
    </row>
    <row r="241" spans="1:5" x14ac:dyDescent="0.3">
      <c r="A241" t="s">
        <v>243</v>
      </c>
      <c r="B241" s="2" t="s">
        <v>242</v>
      </c>
      <c r="C241" t="s">
        <v>8</v>
      </c>
      <c r="D241">
        <v>5</v>
      </c>
      <c r="E241" t="str">
        <f>_xlfn.CONCAT("New resources and other innovations that can improve ", B241, " are investigated, benchmarked, proven, and deployed. All work done towards ", B241, " is compensated.")</f>
        <v>New resources and other innovations that can improve Market Creation are investigated, benchmarked, proven, and deployed. All work done towards Market Creation is compensated.</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4CA3C-BF52-4885-B955-84BC92FC95AB}">
  <dimension ref="A1:D240"/>
  <sheetViews>
    <sheetView topLeftCell="A207" zoomScale="115" zoomScaleNormal="115" workbookViewId="0">
      <selection activeCell="A225" sqref="A225"/>
    </sheetView>
  </sheetViews>
  <sheetFormatPr defaultRowHeight="14.4" x14ac:dyDescent="0.3"/>
  <cols>
    <col min="1" max="1" width="83.21875" style="7" customWidth="1"/>
    <col min="3" max="3" width="122.5546875" customWidth="1"/>
  </cols>
  <sheetData>
    <row r="1" spans="1:4" x14ac:dyDescent="0.3">
      <c r="A1" s="7" t="s">
        <v>248</v>
      </c>
      <c r="C1" t="str">
        <f>_xlfn.CONCAT("""",A1,""""," : ",D1,",")</f>
        <v>"There are no processes for Community Growth." : 0,</v>
      </c>
      <c r="D1" s="2">
        <v>0</v>
      </c>
    </row>
    <row r="2" spans="1:4" x14ac:dyDescent="0.3">
      <c r="A2" s="7" t="s">
        <v>428</v>
      </c>
      <c r="C2" t="str">
        <f t="shared" ref="C2:C65" si="0">_xlfn.CONCAT("""",A2,""""," : ",D2,",")</f>
        <v>"Little to no process documentation, -governance, or -ownership for Community Growth. Progress on Community Growth is based on individual’s knowledge, manual interventions and with unpredictable results." : 1,</v>
      </c>
      <c r="D2" s="2">
        <v>1</v>
      </c>
    </row>
    <row r="3" spans="1:4" x14ac:dyDescent="0.3">
      <c r="A3" s="7" t="s">
        <v>249</v>
      </c>
      <c r="C3" t="str">
        <f t="shared" si="0"/>
        <v>"Key processes for Community Growth  are identified and documented locally. Responsibilities and handoff are poorly understood, and results are inconsistent." : 2,</v>
      </c>
      <c r="D3" s="2">
        <v>2</v>
      </c>
    </row>
    <row r="4" spans="1:4" x14ac:dyDescent="0.3">
      <c r="A4" s="7" t="s">
        <v>401</v>
      </c>
      <c r="C4" t="str">
        <f t="shared" si="0"/>
        <v>"Key processes for Community Growth are documented community wide, ownership is defined, and handoff points established. There is inconsistent adoption, execution, and results." : 3,</v>
      </c>
      <c r="D4" s="2">
        <v>3</v>
      </c>
    </row>
    <row r="5" spans="1:4" x14ac:dyDescent="0.3">
      <c r="A5" s="7" t="s">
        <v>250</v>
      </c>
      <c r="C5" t="str">
        <f t="shared" si="0"/>
        <v>"Processes for Community Growth are defined, understood, reliable, standardized, efficient, measured and adopted community wide with consistent results." : 4,</v>
      </c>
      <c r="D5" s="2">
        <v>4</v>
      </c>
    </row>
    <row r="6" spans="1:4" x14ac:dyDescent="0.3">
      <c r="A6" s="7" t="s">
        <v>251</v>
      </c>
      <c r="C6" t="str">
        <f t="shared" si="0"/>
        <v>"Processes for Community Growth  are continuously reviewed, benchmarked and improved resulting in industry-leading practices and results." : 5,</v>
      </c>
      <c r="D6" s="2">
        <v>5</v>
      </c>
    </row>
    <row r="7" spans="1:4" x14ac:dyDescent="0.3">
      <c r="A7" s="7" t="s">
        <v>252</v>
      </c>
      <c r="C7" t="str">
        <f t="shared" si="0"/>
        <v>"There is no organization for Community Growth." : 0,</v>
      </c>
      <c r="D7">
        <v>0</v>
      </c>
    </row>
    <row r="8" spans="1:4" x14ac:dyDescent="0.3">
      <c r="A8" s="7" t="s">
        <v>479</v>
      </c>
      <c r="C8" t="str">
        <f t="shared" si="0"/>
        <v>"Community members have a weak understanding of how for Community Growth with limited skills, training, and poorly defined roles. The community has not allocated community members/working groups for Community Growth." : 1,</v>
      </c>
      <c r="D8">
        <v>1</v>
      </c>
    </row>
    <row r="9" spans="1:4" x14ac:dyDescent="0.3">
      <c r="A9" s="7" t="s">
        <v>253</v>
      </c>
      <c r="C9" t="str">
        <f t="shared" si="0"/>
        <v>"Community members have some skills for Community Growth but may be lacking experience or training. Inconsistent roles and responsibilities." : 2,</v>
      </c>
      <c r="D9">
        <v>2</v>
      </c>
    </row>
    <row r="10" spans="1:4" x14ac:dyDescent="0.3">
      <c r="A10" s="7" t="s">
        <v>365</v>
      </c>
      <c r="C10" t="str">
        <f t="shared" si="0"/>
        <v>"Community members have good skills, experience and available training is in place to help Community Growth. Roles and responsibilities are defined and assigned to members/working groups." : 3,</v>
      </c>
      <c r="D10">
        <v>3</v>
      </c>
    </row>
    <row r="11" spans="1:4" x14ac:dyDescent="0.3">
      <c r="A11" s="7" t="s">
        <v>254</v>
      </c>
      <c r="C11" t="str">
        <f t="shared" si="0"/>
        <v>"Community members have clear roles and responsibilities, have suitable training and are adequately staffed for Community Growth . Members proactively identify people and organizational improvements and have succession plans in place." : 4,</v>
      </c>
      <c r="D11">
        <v>4</v>
      </c>
    </row>
    <row r="12" spans="1:4" x14ac:dyDescent="0.3">
      <c r="A12" s="7" t="s">
        <v>255</v>
      </c>
      <c r="C12" t="str">
        <f t="shared" si="0"/>
        <v>"Community members have an expert and deeply contextualized understanding of Community Growth and are working in a culture that supports and actively embraces continuous improvement, benchmarking and innovation." : 5,</v>
      </c>
      <c r="D12">
        <v>5</v>
      </c>
    </row>
    <row r="13" spans="1:4" x14ac:dyDescent="0.3">
      <c r="A13" s="7" t="s">
        <v>256</v>
      </c>
      <c r="C13" t="str">
        <f t="shared" si="0"/>
        <v>"Data/information to support Community Growth does not exist." : 0,</v>
      </c>
      <c r="D13" s="2">
        <v>0</v>
      </c>
    </row>
    <row r="14" spans="1:4" x14ac:dyDescent="0.3">
      <c r="A14" s="7" t="s">
        <v>402</v>
      </c>
      <c r="C14" t="str">
        <f t="shared" si="0"/>
        <v>"Information to support Community Growth is unavailable, unknown, incomplete, incorrect, inconsistent, and not exploited. Minimal descriptive reporting and analytics are performed manually, not used for decision making." : 1,</v>
      </c>
      <c r="D14" s="2">
        <v>1</v>
      </c>
    </row>
    <row r="15" spans="1:4" x14ac:dyDescent="0.3">
      <c r="A15" s="7" t="s">
        <v>257</v>
      </c>
      <c r="C15" t="str">
        <f t="shared" si="0"/>
        <v>"Information to support Community Growth is available in silos, hard to locate for others." : 2,</v>
      </c>
      <c r="D15" s="2">
        <v>2</v>
      </c>
    </row>
    <row r="16" spans="1:4" x14ac:dyDescent="0.3">
      <c r="A16" s="7" t="s">
        <v>258</v>
      </c>
      <c r="C16" t="str">
        <f t="shared" si="0"/>
        <v>"Information governance defines how information for Community Growth is collected, stored, understood, accessed, owned, and deleted." : 3,</v>
      </c>
      <c r="D16" s="2">
        <v>3</v>
      </c>
    </row>
    <row r="17" spans="1:4" x14ac:dyDescent="0.3">
      <c r="A17" s="7" t="s">
        <v>447</v>
      </c>
      <c r="C17" t="str">
        <f t="shared" si="0"/>
        <v>"Information for Community Growth  is available and well understood across the community and externally. Information quality is measured and corrected." : 4,</v>
      </c>
      <c r="D17" s="2">
        <v>4</v>
      </c>
    </row>
    <row r="18" spans="1:4" x14ac:dyDescent="0.3">
      <c r="A18" s="7" t="s">
        <v>366</v>
      </c>
      <c r="C18" t="str">
        <f t="shared" si="0"/>
        <v>"New information for Community Growth  is continuously identified and benchmarked." : 5,</v>
      </c>
      <c r="D18" s="2">
        <v>5</v>
      </c>
    </row>
    <row r="19" spans="1:4" x14ac:dyDescent="0.3">
      <c r="A19" s="7" t="s">
        <v>403</v>
      </c>
      <c r="C19" t="str">
        <f t="shared" si="0"/>
        <v>"There are no resources available for Community Growth . Inivdiduals who do participate in Community Growth do so voluntarily in their own time." : 0,</v>
      </c>
      <c r="D19">
        <v>0</v>
      </c>
    </row>
    <row r="20" spans="1:4" x14ac:dyDescent="0.3">
      <c r="A20" s="7" t="s">
        <v>367</v>
      </c>
      <c r="C20" t="str">
        <f t="shared" si="0"/>
        <v>"Few, if any,  resources, including budget, are assigned for Community Growth. Some participating individuals receive resources from the organizations they represent." : 1,</v>
      </c>
      <c r="D20">
        <v>1</v>
      </c>
    </row>
    <row r="21" spans="1:4" x14ac:dyDescent="0.3">
      <c r="A21" s="7" t="s">
        <v>429</v>
      </c>
      <c r="C21" t="str">
        <f t="shared" si="0"/>
        <v>"Some  resources are identified for Community Growth, but additional requirements are not part of investment decisions. Some participating individuals receive resources from the organizations they represent." : 2,</v>
      </c>
      <c r="D21">
        <v>2</v>
      </c>
    </row>
    <row r="22" spans="1:4" x14ac:dyDescent="0.3">
      <c r="A22" s="7" t="s">
        <v>259</v>
      </c>
      <c r="C22" t="str">
        <f t="shared" si="0"/>
        <v>"Community Growth's relationship to resources is defined and requirements are part of the investment planning process. Most individuals performing work for Community Growth are compensated for their effort by the organization they represent." : 3,</v>
      </c>
      <c r="D22">
        <v>3</v>
      </c>
    </row>
    <row r="23" spans="1:4" x14ac:dyDescent="0.3">
      <c r="A23" s="7" t="s">
        <v>260</v>
      </c>
      <c r="C23" t="str">
        <f t="shared" si="0"/>
        <v>"New resources are made available to increase the maturity of  Community Growth. Most work done for Community Growth is compensated." : 4,</v>
      </c>
      <c r="D23">
        <v>4</v>
      </c>
    </row>
    <row r="24" spans="1:4" x14ac:dyDescent="0.3">
      <c r="A24" s="7" t="s">
        <v>368</v>
      </c>
      <c r="C24" t="str">
        <f t="shared" si="0"/>
        <v>"New resources and other innovations that can improve Community Growth are investigated, benchmarked, proven, and deployed. All work done towards Community Growth is compensated." : 5,</v>
      </c>
      <c r="D24">
        <v>5</v>
      </c>
    </row>
    <row r="25" spans="1:4" x14ac:dyDescent="0.3">
      <c r="A25" s="7" t="s">
        <v>261</v>
      </c>
      <c r="C25" t="str">
        <f t="shared" si="0"/>
        <v>"There are no processes for Knowledge Retention." : 0,</v>
      </c>
      <c r="D25" s="2">
        <v>0</v>
      </c>
    </row>
    <row r="26" spans="1:4" x14ac:dyDescent="0.3">
      <c r="A26" s="7" t="s">
        <v>430</v>
      </c>
      <c r="C26" t="str">
        <f t="shared" si="0"/>
        <v>"Little to no process documentation, -governance, or -ownership for Knowledge Retention. Progress on Knowledge Retention is based on individual’s knowledge, manual interventions and with unpredictable results." : 1,</v>
      </c>
      <c r="D26" s="2">
        <v>1</v>
      </c>
    </row>
    <row r="27" spans="1:4" x14ac:dyDescent="0.3">
      <c r="A27" s="7" t="s">
        <v>262</v>
      </c>
      <c r="C27" t="str">
        <f t="shared" si="0"/>
        <v>"Key processes for Knowledge Retention  are identified and documented locally. Responsibilities and handoff are poorly understood, and results are inconsistent." : 2,</v>
      </c>
      <c r="D27" s="2">
        <v>2</v>
      </c>
    </row>
    <row r="28" spans="1:4" x14ac:dyDescent="0.3">
      <c r="A28" s="7" t="s">
        <v>404</v>
      </c>
      <c r="C28" t="str">
        <f t="shared" si="0"/>
        <v>"Key processes for Knowledge Retention are documented community wide, ownership is defined, and handoff points established. There is inconsistent adoption, execution, and results." : 3,</v>
      </c>
      <c r="D28" s="2">
        <v>3</v>
      </c>
    </row>
    <row r="29" spans="1:4" x14ac:dyDescent="0.3">
      <c r="A29" s="7" t="s">
        <v>263</v>
      </c>
      <c r="C29" t="str">
        <f t="shared" si="0"/>
        <v>"Processes for Knowledge Retention are defined, understood, reliable, standardized, efficient, measured and adopted community wide with consistent results." : 4,</v>
      </c>
      <c r="D29" s="2">
        <v>4</v>
      </c>
    </row>
    <row r="30" spans="1:4" x14ac:dyDescent="0.3">
      <c r="A30" s="7" t="s">
        <v>264</v>
      </c>
      <c r="C30" t="str">
        <f t="shared" si="0"/>
        <v>"Processes for Knowledge Retention  are continuously reviewed, benchmarked and improved resulting in industry-leading practices and results." : 5,</v>
      </c>
      <c r="D30" s="2">
        <v>5</v>
      </c>
    </row>
    <row r="31" spans="1:4" x14ac:dyDescent="0.3">
      <c r="A31" s="7" t="s">
        <v>265</v>
      </c>
      <c r="C31" t="str">
        <f t="shared" si="0"/>
        <v>"There is no organization for Knowledge Retention." : 0,</v>
      </c>
      <c r="D31">
        <v>0</v>
      </c>
    </row>
    <row r="32" spans="1:4" x14ac:dyDescent="0.3">
      <c r="A32" s="7" t="s">
        <v>480</v>
      </c>
      <c r="C32" t="str">
        <f t="shared" si="0"/>
        <v>"Community members have a weak understanding of how for Knowledge Retention with limited skills, training, and poorly defined roles. The community has not allocated community members/working groups for Knowledge Retention." : 1,</v>
      </c>
      <c r="D32">
        <v>1</v>
      </c>
    </row>
    <row r="33" spans="1:4" x14ac:dyDescent="0.3">
      <c r="A33" s="7" t="s">
        <v>266</v>
      </c>
      <c r="C33" t="str">
        <f t="shared" si="0"/>
        <v>"Community members have some skills for Knowledge Retention but may be lacking experience or training. Inconsistent roles and responsibilities." : 2,</v>
      </c>
      <c r="D33">
        <v>2</v>
      </c>
    </row>
    <row r="34" spans="1:4" x14ac:dyDescent="0.3">
      <c r="A34" s="7" t="s">
        <v>369</v>
      </c>
      <c r="C34" t="str">
        <f t="shared" si="0"/>
        <v>"Community members have good skills, experience and available training is in place to help Knowledge Retention. Roles and responsibilities are defined and assigned to members/working groups." : 3,</v>
      </c>
      <c r="D34">
        <v>3</v>
      </c>
    </row>
    <row r="35" spans="1:4" x14ac:dyDescent="0.3">
      <c r="A35" s="7" t="s">
        <v>267</v>
      </c>
      <c r="C35" t="str">
        <f t="shared" si="0"/>
        <v>"Community members have clear roles and responsibilities, have suitable training and are adequately staffed for Knowledge Retention . Members proactively identify people and organizational improvements and have succession plans in place." : 4,</v>
      </c>
      <c r="D35">
        <v>4</v>
      </c>
    </row>
    <row r="36" spans="1:4" x14ac:dyDescent="0.3">
      <c r="A36" s="7" t="s">
        <v>268</v>
      </c>
      <c r="C36" t="str">
        <f t="shared" si="0"/>
        <v>"Community members have an expert and deeply contextualized understanding of Knowledge Retention and are working in a culture that supports and actively embraces continuous improvement, benchmarking and innovation." : 5,</v>
      </c>
      <c r="D36">
        <v>5</v>
      </c>
    </row>
    <row r="37" spans="1:4" x14ac:dyDescent="0.3">
      <c r="A37" s="7" t="s">
        <v>269</v>
      </c>
      <c r="C37" t="str">
        <f t="shared" si="0"/>
        <v>"Data/information to support Knowledge Retention does not exist." : 0,</v>
      </c>
      <c r="D37" s="2">
        <v>0</v>
      </c>
    </row>
    <row r="38" spans="1:4" x14ac:dyDescent="0.3">
      <c r="A38" s="7" t="s">
        <v>405</v>
      </c>
      <c r="C38" t="str">
        <f t="shared" si="0"/>
        <v>"Information to support Knowledge Retention is unavailable, unknown, incomplete, incorrect, inconsistent, and not exploited. Minimal descriptive reporting and analytics are performed manually, not used for decision making." : 1,</v>
      </c>
      <c r="D38" s="2">
        <v>1</v>
      </c>
    </row>
    <row r="39" spans="1:4" x14ac:dyDescent="0.3">
      <c r="A39" s="7" t="s">
        <v>270</v>
      </c>
      <c r="C39" t="str">
        <f t="shared" si="0"/>
        <v>"Information to support Knowledge Retention is available in silos, hard to locate for others." : 2,</v>
      </c>
      <c r="D39" s="2">
        <v>2</v>
      </c>
    </row>
    <row r="40" spans="1:4" x14ac:dyDescent="0.3">
      <c r="A40" s="7" t="s">
        <v>271</v>
      </c>
      <c r="C40" t="str">
        <f t="shared" si="0"/>
        <v>"Information governance defines how information for Knowledge Retention is collected, stored, understood, accessed, owned, and deleted." : 3,</v>
      </c>
      <c r="D40" s="2">
        <v>3</v>
      </c>
    </row>
    <row r="41" spans="1:4" x14ac:dyDescent="0.3">
      <c r="A41" s="7" t="s">
        <v>448</v>
      </c>
      <c r="C41" t="str">
        <f t="shared" si="0"/>
        <v>"Information for Knowledge Retention  is available and well understood across the community and externally. Information quality is measured and corrected." : 4,</v>
      </c>
      <c r="D41" s="2">
        <v>4</v>
      </c>
    </row>
    <row r="42" spans="1:4" x14ac:dyDescent="0.3">
      <c r="A42" s="7" t="s">
        <v>370</v>
      </c>
      <c r="C42" t="str">
        <f t="shared" si="0"/>
        <v>"New information for Knowledge Retention  is continuously identified and benchmarked." : 5,</v>
      </c>
      <c r="D42" s="2">
        <v>5</v>
      </c>
    </row>
    <row r="43" spans="1:4" x14ac:dyDescent="0.3">
      <c r="A43" s="7" t="s">
        <v>406</v>
      </c>
      <c r="C43" t="str">
        <f t="shared" si="0"/>
        <v>"There are no resources available for Knowledge Retention . Inivdiduals who do participate in Knowledge Retention do so voluntarily in their own time." : 0,</v>
      </c>
      <c r="D43">
        <v>0</v>
      </c>
    </row>
    <row r="44" spans="1:4" x14ac:dyDescent="0.3">
      <c r="A44" s="7" t="s">
        <v>371</v>
      </c>
      <c r="C44" t="str">
        <f t="shared" si="0"/>
        <v>"Few, if any,  resources, including budget, are assigned for Knowledge Retention. Some participating individuals receive resources from the organizations they represent." : 1,</v>
      </c>
      <c r="D44">
        <v>1</v>
      </c>
    </row>
    <row r="45" spans="1:4" x14ac:dyDescent="0.3">
      <c r="A45" s="7" t="s">
        <v>431</v>
      </c>
      <c r="C45" t="str">
        <f t="shared" si="0"/>
        <v>"Some  resources are identified for Knowledge Retention, but additional requirements are not part of investment decisions. Some participating individuals receive resources from the organizations they represent." : 2,</v>
      </c>
      <c r="D45">
        <v>2</v>
      </c>
    </row>
    <row r="46" spans="1:4" x14ac:dyDescent="0.3">
      <c r="A46" s="7" t="s">
        <v>272</v>
      </c>
      <c r="C46" t="str">
        <f t="shared" si="0"/>
        <v>"Knowledge Retention's relationship to resources is defined and requirements are part of the investment planning process. Most individuals performing work for Knowledge Retention are compensated for their effort by the organization they represent." : 3,</v>
      </c>
      <c r="D46">
        <v>3</v>
      </c>
    </row>
    <row r="47" spans="1:4" x14ac:dyDescent="0.3">
      <c r="A47" s="7" t="s">
        <v>273</v>
      </c>
      <c r="C47" t="str">
        <f t="shared" si="0"/>
        <v>"New resources are made available to increase the maturity of  Knowledge Retention. Most work done for Knowledge Retention is compensated." : 4,</v>
      </c>
      <c r="D47">
        <v>4</v>
      </c>
    </row>
    <row r="48" spans="1:4" x14ac:dyDescent="0.3">
      <c r="A48" s="7" t="s">
        <v>372</v>
      </c>
      <c r="C48" t="str">
        <f t="shared" si="0"/>
        <v>"New resources and other innovations that can improve Knowledge Retention are investigated, benchmarked, proven, and deployed. All work done towards Knowledge Retention is compensated." : 5,</v>
      </c>
      <c r="D48">
        <v>5</v>
      </c>
    </row>
    <row r="49" spans="1:4" x14ac:dyDescent="0.3">
      <c r="A49" s="7" t="s">
        <v>274</v>
      </c>
      <c r="C49" t="str">
        <f t="shared" si="0"/>
        <v>"There are no processes for Diversity of Perspectives." : 0,</v>
      </c>
      <c r="D49" s="2">
        <v>0</v>
      </c>
    </row>
    <row r="50" spans="1:4" x14ac:dyDescent="0.3">
      <c r="A50" s="7" t="s">
        <v>432</v>
      </c>
      <c r="C50" t="str">
        <f t="shared" si="0"/>
        <v>"Little to no process documentation, -governance, or -ownership for Diversity of Perspectives. Progress on Diversity of Perspectives is based on individual’s knowledge, manual interventions and with unpredictable results." : 1,</v>
      </c>
      <c r="D50" s="2">
        <v>1</v>
      </c>
    </row>
    <row r="51" spans="1:4" x14ac:dyDescent="0.3">
      <c r="A51" s="7" t="s">
        <v>275</v>
      </c>
      <c r="C51" t="str">
        <f t="shared" si="0"/>
        <v>"Key processes for Diversity of Perspectives  are identified and documented locally. Responsibilities and handoff are poorly understood, and results are inconsistent." : 2,</v>
      </c>
      <c r="D51" s="2">
        <v>2</v>
      </c>
    </row>
    <row r="52" spans="1:4" x14ac:dyDescent="0.3">
      <c r="A52" s="7" t="s">
        <v>407</v>
      </c>
      <c r="C52" t="str">
        <f t="shared" si="0"/>
        <v>"Key processes for Diversity of Perspectives are documented community wide, ownership is defined, and handoff points established. There is inconsistent adoption, execution, and results." : 3,</v>
      </c>
      <c r="D52" s="2">
        <v>3</v>
      </c>
    </row>
    <row r="53" spans="1:4" x14ac:dyDescent="0.3">
      <c r="A53" s="7" t="s">
        <v>276</v>
      </c>
      <c r="C53" t="str">
        <f t="shared" si="0"/>
        <v>"Processes for Diversity of Perspectives are defined, understood, reliable, standardized, efficient, measured and adopted community wide with consistent results." : 4,</v>
      </c>
      <c r="D53" s="2">
        <v>4</v>
      </c>
    </row>
    <row r="54" spans="1:4" x14ac:dyDescent="0.3">
      <c r="A54" s="7" t="s">
        <v>277</v>
      </c>
      <c r="C54" t="str">
        <f t="shared" si="0"/>
        <v>"Processes for Diversity of Perspectives  are continuously reviewed, benchmarked and improved resulting in industry-leading practices and results." : 5,</v>
      </c>
      <c r="D54" s="2">
        <v>5</v>
      </c>
    </row>
    <row r="55" spans="1:4" x14ac:dyDescent="0.3">
      <c r="A55" s="7" t="s">
        <v>278</v>
      </c>
      <c r="C55" t="str">
        <f t="shared" si="0"/>
        <v>"There is no organization for Diversity of Perspectives." : 0,</v>
      </c>
      <c r="D55">
        <v>0</v>
      </c>
    </row>
    <row r="56" spans="1:4" x14ac:dyDescent="0.3">
      <c r="A56" s="7" t="s">
        <v>481</v>
      </c>
      <c r="C56" t="str">
        <f t="shared" si="0"/>
        <v>"Community members have a weak understanding of how for Diversity of Perspectives with limited skills, training, and poorly defined roles. The community has not allocated community members/working groups for Diversity of Perspectives." : 1,</v>
      </c>
      <c r="D56">
        <v>1</v>
      </c>
    </row>
    <row r="57" spans="1:4" x14ac:dyDescent="0.3">
      <c r="A57" s="7" t="s">
        <v>279</v>
      </c>
      <c r="C57" t="str">
        <f t="shared" si="0"/>
        <v>"Community members have some skills for Diversity of Perspectives but may be lacking experience or training. Inconsistent roles and responsibilities." : 2,</v>
      </c>
      <c r="D57">
        <v>2</v>
      </c>
    </row>
    <row r="58" spans="1:4" x14ac:dyDescent="0.3">
      <c r="A58" s="7" t="s">
        <v>373</v>
      </c>
      <c r="C58" t="str">
        <f t="shared" si="0"/>
        <v>"Community members have good skills, experience and available training is in place to help Diversity of Perspectives. Roles and responsibilities are defined and assigned to members/working groups." : 3,</v>
      </c>
      <c r="D58">
        <v>3</v>
      </c>
    </row>
    <row r="59" spans="1:4" x14ac:dyDescent="0.3">
      <c r="A59" s="7" t="s">
        <v>280</v>
      </c>
      <c r="C59" t="str">
        <f t="shared" si="0"/>
        <v>"Community members have clear roles and responsibilities, have suitable training and are adequately staffed for Diversity of Perspectives . Members proactively identify people and organizational improvements and have succession plans in place." : 4,</v>
      </c>
      <c r="D59">
        <v>4</v>
      </c>
    </row>
    <row r="60" spans="1:4" x14ac:dyDescent="0.3">
      <c r="A60" s="7" t="s">
        <v>281</v>
      </c>
      <c r="C60" t="str">
        <f t="shared" si="0"/>
        <v>"Community members have an expert and deeply contextualized understanding of Diversity of Perspectives and are working in a culture that supports and actively embraces continuous improvement, benchmarking and innovation." : 5,</v>
      </c>
      <c r="D60">
        <v>5</v>
      </c>
    </row>
    <row r="61" spans="1:4" x14ac:dyDescent="0.3">
      <c r="A61" s="7" t="s">
        <v>282</v>
      </c>
      <c r="C61" t="str">
        <f t="shared" si="0"/>
        <v>"Data/information to support Diversity of Perspectives does not exist." : 0,</v>
      </c>
      <c r="D61" s="2">
        <v>0</v>
      </c>
    </row>
    <row r="62" spans="1:4" x14ac:dyDescent="0.3">
      <c r="A62" s="7" t="s">
        <v>408</v>
      </c>
      <c r="C62" t="str">
        <f t="shared" si="0"/>
        <v>"Information to support Diversity of Perspectives is unavailable, unknown, incomplete, incorrect, inconsistent, and not exploited. Minimal descriptive reporting and analytics are performed manually, not used for decision making." : 1,</v>
      </c>
      <c r="D62" s="2">
        <v>1</v>
      </c>
    </row>
    <row r="63" spans="1:4" x14ac:dyDescent="0.3">
      <c r="A63" s="7" t="s">
        <v>283</v>
      </c>
      <c r="C63" t="str">
        <f t="shared" si="0"/>
        <v>"Information to support Diversity of Perspectives is available in silos, hard to locate for others." : 2,</v>
      </c>
      <c r="D63" s="2">
        <v>2</v>
      </c>
    </row>
    <row r="64" spans="1:4" x14ac:dyDescent="0.3">
      <c r="A64" s="7" t="s">
        <v>284</v>
      </c>
      <c r="C64" t="str">
        <f t="shared" si="0"/>
        <v>"Information governance defines how information for Diversity of Perspectives is collected, stored, understood, accessed, owned, and deleted." : 3,</v>
      </c>
      <c r="D64" s="2">
        <v>3</v>
      </c>
    </row>
    <row r="65" spans="1:4" x14ac:dyDescent="0.3">
      <c r="A65" s="7" t="s">
        <v>449</v>
      </c>
      <c r="C65" t="str">
        <f t="shared" si="0"/>
        <v>"Information for Diversity of Perspectives  is available and well understood across the community and externally. Information quality is measured and corrected." : 4,</v>
      </c>
      <c r="D65" s="2">
        <v>4</v>
      </c>
    </row>
    <row r="66" spans="1:4" x14ac:dyDescent="0.3">
      <c r="A66" s="7" t="s">
        <v>374</v>
      </c>
      <c r="C66" t="str">
        <f t="shared" ref="C66:C129" si="1">_xlfn.CONCAT("""",A66,""""," : ",D66,",")</f>
        <v>"New information for Diversity of Perspectives  is continuously identified and benchmarked." : 5,</v>
      </c>
      <c r="D66" s="2">
        <v>5</v>
      </c>
    </row>
    <row r="67" spans="1:4" x14ac:dyDescent="0.3">
      <c r="A67" s="7" t="s">
        <v>409</v>
      </c>
      <c r="C67" t="str">
        <f t="shared" si="1"/>
        <v>"There are no resources available for Diversity of Perspectives . Inivdiduals who do participate in Diversity of Perspectives do so voluntarily in their own time." : 0,</v>
      </c>
      <c r="D67">
        <v>0</v>
      </c>
    </row>
    <row r="68" spans="1:4" x14ac:dyDescent="0.3">
      <c r="A68" s="7" t="s">
        <v>375</v>
      </c>
      <c r="C68" t="str">
        <f t="shared" si="1"/>
        <v>"Few, if any,  resources, including budget, are assigned for Diversity of Perspectives. Some participating individuals receive resources from the organizations they represent." : 1,</v>
      </c>
      <c r="D68">
        <v>1</v>
      </c>
    </row>
    <row r="69" spans="1:4" x14ac:dyDescent="0.3">
      <c r="A69" s="7" t="s">
        <v>433</v>
      </c>
      <c r="C69" t="str">
        <f t="shared" si="1"/>
        <v>"Some  resources are identified for Diversity of Perspectives, but additional requirements are not part of investment decisions. Some participating individuals receive resources from the organizations they represent." : 2,</v>
      </c>
      <c r="D69">
        <v>2</v>
      </c>
    </row>
    <row r="70" spans="1:4" x14ac:dyDescent="0.3">
      <c r="A70" s="7" t="s">
        <v>285</v>
      </c>
      <c r="C70" t="str">
        <f t="shared" si="1"/>
        <v>"Diversity of Perspectives's relationship to resources is defined and requirements are part of the investment planning process. Most individuals performing work for Diversity of Perspectives are compensated for their effort by the organization they represent." : 3,</v>
      </c>
      <c r="D70">
        <v>3</v>
      </c>
    </row>
    <row r="71" spans="1:4" x14ac:dyDescent="0.3">
      <c r="A71" s="7" t="s">
        <v>286</v>
      </c>
      <c r="C71" t="str">
        <f t="shared" si="1"/>
        <v>"New resources are made available to increase the maturity of  Diversity of Perspectives. Most work done for Diversity of Perspectives is compensated." : 4,</v>
      </c>
      <c r="D71">
        <v>4</v>
      </c>
    </row>
    <row r="72" spans="1:4" x14ac:dyDescent="0.3">
      <c r="A72" s="7" t="s">
        <v>376</v>
      </c>
      <c r="C72" t="str">
        <f t="shared" si="1"/>
        <v>"New resources and other innovations that can improve Diversity of Perspectives are investigated, benchmarked, proven, and deployed. All work done towards Diversity of Perspectives is compensated." : 5,</v>
      </c>
      <c r="D72">
        <v>5</v>
      </c>
    </row>
    <row r="73" spans="1:4" x14ac:dyDescent="0.3">
      <c r="A73" s="7" t="s">
        <v>287</v>
      </c>
      <c r="C73" t="str">
        <f t="shared" si="1"/>
        <v>"There are no processes for Integration Profile Establishment." : 0,</v>
      </c>
      <c r="D73" s="2">
        <v>0</v>
      </c>
    </row>
    <row r="74" spans="1:4" x14ac:dyDescent="0.3">
      <c r="A74" s="7" t="s">
        <v>434</v>
      </c>
      <c r="C74" t="str">
        <f t="shared" si="1"/>
        <v>"Little to no process documentation, -governance, or -ownership for Integration Profile Establishment. Progress on Integration Profile Establishment is based on individual’s knowledge, manual interventions and with unpredictable results." : 1,</v>
      </c>
      <c r="D74" s="2">
        <v>1</v>
      </c>
    </row>
    <row r="75" spans="1:4" x14ac:dyDescent="0.3">
      <c r="A75" s="7" t="s">
        <v>288</v>
      </c>
      <c r="C75" t="str">
        <f t="shared" si="1"/>
        <v>"Key processes for Integration Profile Establishment  are identified and documented locally. Responsibilities and handoff are poorly understood, and results are inconsistent." : 2,</v>
      </c>
      <c r="D75" s="2">
        <v>2</v>
      </c>
    </row>
    <row r="76" spans="1:4" x14ac:dyDescent="0.3">
      <c r="A76" s="7" t="s">
        <v>410</v>
      </c>
      <c r="C76" t="str">
        <f t="shared" si="1"/>
        <v>"Key processes for Integration Profile Establishment are documented community wide, ownership is defined, and handoff points established. There is inconsistent adoption, execution, and results." : 3,</v>
      </c>
      <c r="D76" s="2">
        <v>3</v>
      </c>
    </row>
    <row r="77" spans="1:4" x14ac:dyDescent="0.3">
      <c r="A77" s="7" t="s">
        <v>289</v>
      </c>
      <c r="C77" t="str">
        <f t="shared" si="1"/>
        <v>"Processes for Integration Profile Establishment are defined, understood, reliable, standardized, efficient, measured and adopted community wide with consistent results." : 4,</v>
      </c>
      <c r="D77" s="2">
        <v>4</v>
      </c>
    </row>
    <row r="78" spans="1:4" x14ac:dyDescent="0.3">
      <c r="A78" s="7" t="s">
        <v>290</v>
      </c>
      <c r="C78" t="str">
        <f t="shared" si="1"/>
        <v>"Processes for Integration Profile Establishment  are continuously reviewed, benchmarked and improved resulting in industry-leading practices and results." : 5,</v>
      </c>
      <c r="D78" s="2">
        <v>5</v>
      </c>
    </row>
    <row r="79" spans="1:4" x14ac:dyDescent="0.3">
      <c r="A79" s="7" t="s">
        <v>291</v>
      </c>
      <c r="C79" t="str">
        <f t="shared" si="1"/>
        <v>"There is no organization for Integration Profile Establishment." : 0,</v>
      </c>
      <c r="D79">
        <v>0</v>
      </c>
    </row>
    <row r="80" spans="1:4" x14ac:dyDescent="0.3">
      <c r="A80" s="7" t="s">
        <v>482</v>
      </c>
      <c r="C80" t="str">
        <f t="shared" si="1"/>
        <v>"Community members have a weak understanding of how for Integration Profile Establishment with limited skills, training, and poorly defined roles. The community has not allocated community members/working groups for Integration Profile Establishment." : 1,</v>
      </c>
      <c r="D80">
        <v>1</v>
      </c>
    </row>
    <row r="81" spans="1:4" x14ac:dyDescent="0.3">
      <c r="A81" s="7" t="s">
        <v>292</v>
      </c>
      <c r="C81" t="str">
        <f t="shared" si="1"/>
        <v>"Community members have some skills for Integration Profile Establishment but may be lacking experience or training. Inconsistent roles and responsibilities." : 2,</v>
      </c>
      <c r="D81">
        <v>2</v>
      </c>
    </row>
    <row r="82" spans="1:4" x14ac:dyDescent="0.3">
      <c r="A82" s="7" t="s">
        <v>377</v>
      </c>
      <c r="C82" t="str">
        <f t="shared" si="1"/>
        <v>"Community members have good skills, experience and available training is in place to help Integration Profile Establishment. Roles and responsibilities are defined and assigned to members/working groups." : 3,</v>
      </c>
      <c r="D82">
        <v>3</v>
      </c>
    </row>
    <row r="83" spans="1:4" x14ac:dyDescent="0.3">
      <c r="A83" s="7" t="s">
        <v>293</v>
      </c>
      <c r="C83" t="str">
        <f t="shared" si="1"/>
        <v>"Community members have clear roles and responsibilities, have suitable training and are adequately staffed for Integration Profile Establishment . Members proactively identify people and organizational improvements and have succession plans in place." : 4,</v>
      </c>
      <c r="D83">
        <v>4</v>
      </c>
    </row>
    <row r="84" spans="1:4" x14ac:dyDescent="0.3">
      <c r="A84" s="7" t="s">
        <v>294</v>
      </c>
      <c r="C84" t="str">
        <f t="shared" si="1"/>
        <v>"Community members have an expert and deeply contextualized understanding of Integration Profile Establishment and are working in a culture that supports and actively embraces continuous improvement, benchmarking and innovation." : 5,</v>
      </c>
      <c r="D84">
        <v>5</v>
      </c>
    </row>
    <row r="85" spans="1:4" x14ac:dyDescent="0.3">
      <c r="A85" s="7" t="s">
        <v>295</v>
      </c>
      <c r="C85" t="str">
        <f t="shared" si="1"/>
        <v>"Data/information to support Integration Profile Establishment does not exist." : 0,</v>
      </c>
      <c r="D85" s="2">
        <v>0</v>
      </c>
    </row>
    <row r="86" spans="1:4" x14ac:dyDescent="0.3">
      <c r="A86" s="7" t="s">
        <v>411</v>
      </c>
      <c r="C86" t="str">
        <f t="shared" si="1"/>
        <v>"Information to support Integration Profile Establishment is unavailable, unknown, incomplete, incorrect, inconsistent, and not exploited. Minimal descriptive reporting and analytics are performed manually, not used for decision making." : 1,</v>
      </c>
      <c r="D86" s="2">
        <v>1</v>
      </c>
    </row>
    <row r="87" spans="1:4" x14ac:dyDescent="0.3">
      <c r="A87" s="7" t="s">
        <v>296</v>
      </c>
      <c r="C87" t="str">
        <f t="shared" si="1"/>
        <v>"Information to support Integration Profile Establishment is available in silos, hard to locate for others." : 2,</v>
      </c>
      <c r="D87" s="2">
        <v>2</v>
      </c>
    </row>
    <row r="88" spans="1:4" x14ac:dyDescent="0.3">
      <c r="A88" s="7" t="s">
        <v>297</v>
      </c>
      <c r="C88" t="str">
        <f t="shared" si="1"/>
        <v>"Information governance defines how information for Integration Profile Establishment is collected, stored, understood, accessed, owned, and deleted." : 3,</v>
      </c>
      <c r="D88" s="2">
        <v>3</v>
      </c>
    </row>
    <row r="89" spans="1:4" x14ac:dyDescent="0.3">
      <c r="A89" s="7" t="s">
        <v>450</v>
      </c>
      <c r="C89" t="str">
        <f t="shared" si="1"/>
        <v>"Information for Integration Profile Establishment  is available and well understood across the community and externally. Information quality is measured and corrected." : 4,</v>
      </c>
      <c r="D89" s="2">
        <v>4</v>
      </c>
    </row>
    <row r="90" spans="1:4" x14ac:dyDescent="0.3">
      <c r="A90" s="7" t="s">
        <v>378</v>
      </c>
      <c r="C90" t="str">
        <f t="shared" si="1"/>
        <v>"New information for Integration Profile Establishment  is continuously identified and benchmarked." : 5,</v>
      </c>
      <c r="D90" s="2">
        <v>5</v>
      </c>
    </row>
    <row r="91" spans="1:4" x14ac:dyDescent="0.3">
      <c r="A91" s="7" t="s">
        <v>412</v>
      </c>
      <c r="C91" t="str">
        <f t="shared" si="1"/>
        <v>"There are no resources available for Integration Profile Establishment . Inivdiduals who do participate in Integration Profile Establishment do so voluntarily in their own time." : 0,</v>
      </c>
      <c r="D91">
        <v>0</v>
      </c>
    </row>
    <row r="92" spans="1:4" x14ac:dyDescent="0.3">
      <c r="A92" s="7" t="s">
        <v>379</v>
      </c>
      <c r="C92" t="str">
        <f t="shared" si="1"/>
        <v>"Few, if any,  resources, including budget, are assigned for Integration Profile Establishment. Some participating individuals receive resources from the organizations they represent." : 1,</v>
      </c>
      <c r="D92">
        <v>1</v>
      </c>
    </row>
    <row r="93" spans="1:4" x14ac:dyDescent="0.3">
      <c r="A93" s="7" t="s">
        <v>435</v>
      </c>
      <c r="C93" t="str">
        <f t="shared" si="1"/>
        <v>"Some  resources are identified for Integration Profile Establishment, but additional requirements are not part of investment decisions. Some participating individuals receive resources from the organizations they represent." : 2,</v>
      </c>
      <c r="D93">
        <v>2</v>
      </c>
    </row>
    <row r="94" spans="1:4" x14ac:dyDescent="0.3">
      <c r="A94" s="7" t="s">
        <v>298</v>
      </c>
      <c r="C94" t="str">
        <f t="shared" si="1"/>
        <v>"Integration Profile Establishment's relationship to resources is defined and requirements are part of the investment planning process. Most individuals performing work for Integration Profile Establishment are compensated for their effort by the organization they represent." : 3,</v>
      </c>
      <c r="D94">
        <v>3</v>
      </c>
    </row>
    <row r="95" spans="1:4" x14ac:dyDescent="0.3">
      <c r="A95" s="7" t="s">
        <v>299</v>
      </c>
      <c r="C95" t="str">
        <f t="shared" si="1"/>
        <v>"New resources are made available to increase the maturity of  Integration Profile Establishment. Most work done for Integration Profile Establishment is compensated." : 4,</v>
      </c>
      <c r="D95">
        <v>4</v>
      </c>
    </row>
    <row r="96" spans="1:4" x14ac:dyDescent="0.3">
      <c r="A96" s="7" t="s">
        <v>380</v>
      </c>
      <c r="C96" t="str">
        <f t="shared" si="1"/>
        <v>"New resources and other innovations that can improve Integration Profile Establishment are investigated, benchmarked, proven, and deployed. All work done towards Integration Profile Establishment is compensated." : 5,</v>
      </c>
      <c r="D96">
        <v>5</v>
      </c>
    </row>
    <row r="97" spans="1:4" x14ac:dyDescent="0.3">
      <c r="A97" s="7" t="s">
        <v>300</v>
      </c>
      <c r="C97" t="str">
        <f t="shared" si="1"/>
        <v>"There are no processes for Standardization." : 0,</v>
      </c>
      <c r="D97" s="2">
        <v>0</v>
      </c>
    </row>
    <row r="98" spans="1:4" x14ac:dyDescent="0.3">
      <c r="A98" s="7" t="s">
        <v>436</v>
      </c>
      <c r="C98" t="str">
        <f t="shared" si="1"/>
        <v>"Little to no process documentation, -governance, or -ownership for Standardization. Progress on Standardization is based on individual’s knowledge, manual interventions and with unpredictable results." : 1,</v>
      </c>
      <c r="D98" s="2">
        <v>1</v>
      </c>
    </row>
    <row r="99" spans="1:4" x14ac:dyDescent="0.3">
      <c r="A99" s="7" t="s">
        <v>301</v>
      </c>
      <c r="C99" t="str">
        <f t="shared" si="1"/>
        <v>"Key processes for Standardization  are identified and documented locally. Responsibilities and handoff are poorly understood, and results are inconsistent." : 2,</v>
      </c>
      <c r="D99" s="2">
        <v>2</v>
      </c>
    </row>
    <row r="100" spans="1:4" x14ac:dyDescent="0.3">
      <c r="A100" s="7" t="s">
        <v>413</v>
      </c>
      <c r="C100" t="str">
        <f t="shared" si="1"/>
        <v>"Key processes for Standardization are documented community wide, ownership is defined, and handoff points established. There is inconsistent adoption, execution, and results." : 3,</v>
      </c>
      <c r="D100" s="2">
        <v>3</v>
      </c>
    </row>
    <row r="101" spans="1:4" x14ac:dyDescent="0.3">
      <c r="A101" s="7" t="s">
        <v>302</v>
      </c>
      <c r="C101" t="str">
        <f t="shared" si="1"/>
        <v>"Processes for Standardization are defined, understood, reliable, standardized, efficient, measured and adopted community wide with consistent results." : 4,</v>
      </c>
      <c r="D101" s="2">
        <v>4</v>
      </c>
    </row>
    <row r="102" spans="1:4" x14ac:dyDescent="0.3">
      <c r="A102" s="7" t="s">
        <v>303</v>
      </c>
      <c r="C102" t="str">
        <f t="shared" si="1"/>
        <v>"Processes for Standardization  are continuously reviewed, benchmarked and improved resulting in industry-leading practices and results." : 5,</v>
      </c>
      <c r="D102" s="2">
        <v>5</v>
      </c>
    </row>
    <row r="103" spans="1:4" x14ac:dyDescent="0.3">
      <c r="A103" s="7" t="s">
        <v>304</v>
      </c>
      <c r="C103" t="str">
        <f t="shared" si="1"/>
        <v>"There is no organization for Standardization." : 0,</v>
      </c>
      <c r="D103">
        <v>0</v>
      </c>
    </row>
    <row r="104" spans="1:4" x14ac:dyDescent="0.3">
      <c r="A104" s="7" t="s">
        <v>483</v>
      </c>
      <c r="C104" t="str">
        <f t="shared" si="1"/>
        <v>"Community members have a weak understanding of how for Standardization with limited skills, training, and poorly defined roles. The community has not allocated community members/working groups for Standardization." : 1,</v>
      </c>
      <c r="D104">
        <v>1</v>
      </c>
    </row>
    <row r="105" spans="1:4" x14ac:dyDescent="0.3">
      <c r="A105" s="7" t="s">
        <v>305</v>
      </c>
      <c r="C105" t="str">
        <f t="shared" si="1"/>
        <v>"Community members have some skills for Standardization but may be lacking experience or training. Inconsistent roles and responsibilities." : 2,</v>
      </c>
      <c r="D105">
        <v>2</v>
      </c>
    </row>
    <row r="106" spans="1:4" x14ac:dyDescent="0.3">
      <c r="A106" s="7" t="s">
        <v>381</v>
      </c>
      <c r="C106" t="str">
        <f t="shared" si="1"/>
        <v>"Community members have good skills, experience and available training is in place to help Standardization. Roles and responsibilities are defined and assigned to members/working groups." : 3,</v>
      </c>
      <c r="D106">
        <v>3</v>
      </c>
    </row>
    <row r="107" spans="1:4" x14ac:dyDescent="0.3">
      <c r="A107" s="7" t="s">
        <v>306</v>
      </c>
      <c r="C107" t="str">
        <f t="shared" si="1"/>
        <v>"Community members have clear roles and responsibilities, have suitable training and are adequately staffed for Standardization . Members proactively identify people and organizational improvements and have succession plans in place." : 4,</v>
      </c>
      <c r="D107">
        <v>4</v>
      </c>
    </row>
    <row r="108" spans="1:4" x14ac:dyDescent="0.3">
      <c r="A108" s="7" t="s">
        <v>307</v>
      </c>
      <c r="C108" t="str">
        <f t="shared" si="1"/>
        <v>"Community members have an expert and deeply contextualized understanding of Standardization and are working in a culture that supports and actively embraces continuous improvement, benchmarking and innovation." : 5,</v>
      </c>
      <c r="D108">
        <v>5</v>
      </c>
    </row>
    <row r="109" spans="1:4" x14ac:dyDescent="0.3">
      <c r="A109" s="7" t="s">
        <v>308</v>
      </c>
      <c r="C109" t="str">
        <f t="shared" si="1"/>
        <v>"Data/information to support Standardization does not exist." : 0,</v>
      </c>
      <c r="D109" s="2">
        <v>0</v>
      </c>
    </row>
    <row r="110" spans="1:4" x14ac:dyDescent="0.3">
      <c r="A110" s="7" t="s">
        <v>414</v>
      </c>
      <c r="C110" t="str">
        <f t="shared" si="1"/>
        <v>"Information to support Standardization is unavailable, unknown, incomplete, incorrect, inconsistent, and not exploited. Minimal descriptive reporting and analytics are performed manually, not used for decision making." : 1,</v>
      </c>
      <c r="D110" s="2">
        <v>1</v>
      </c>
    </row>
    <row r="111" spans="1:4" x14ac:dyDescent="0.3">
      <c r="A111" s="7" t="s">
        <v>309</v>
      </c>
      <c r="C111" t="str">
        <f t="shared" si="1"/>
        <v>"Information to support Standardization is available in silos, hard to locate for others." : 2,</v>
      </c>
      <c r="D111" s="2">
        <v>2</v>
      </c>
    </row>
    <row r="112" spans="1:4" x14ac:dyDescent="0.3">
      <c r="A112" s="7" t="s">
        <v>310</v>
      </c>
      <c r="C112" t="str">
        <f t="shared" si="1"/>
        <v>"Information governance defines how information for Standardization is collected, stored, understood, accessed, owned, and deleted." : 3,</v>
      </c>
      <c r="D112" s="2">
        <v>3</v>
      </c>
    </row>
    <row r="113" spans="1:4" x14ac:dyDescent="0.3">
      <c r="A113" s="7" t="s">
        <v>451</v>
      </c>
      <c r="C113" t="str">
        <f t="shared" si="1"/>
        <v>"Information for Standardization  is available and well understood across the community and externally. Information quality is measured and corrected." : 4,</v>
      </c>
      <c r="D113" s="2">
        <v>4</v>
      </c>
    </row>
    <row r="114" spans="1:4" x14ac:dyDescent="0.3">
      <c r="A114" s="7" t="s">
        <v>382</v>
      </c>
      <c r="C114" t="str">
        <f t="shared" si="1"/>
        <v>"New information for Standardization  is continuously identified and benchmarked." : 5,</v>
      </c>
      <c r="D114" s="2">
        <v>5</v>
      </c>
    </row>
    <row r="115" spans="1:4" x14ac:dyDescent="0.3">
      <c r="A115" s="7" t="s">
        <v>415</v>
      </c>
      <c r="C115" t="str">
        <f t="shared" si="1"/>
        <v>"There are no resources available for Standardization . Inivdiduals who do participate in Standardization do so voluntarily in their own time." : 0,</v>
      </c>
      <c r="D115">
        <v>0</v>
      </c>
    </row>
    <row r="116" spans="1:4" x14ac:dyDescent="0.3">
      <c r="A116" s="7" t="s">
        <v>383</v>
      </c>
      <c r="C116" t="str">
        <f t="shared" si="1"/>
        <v>"Few, if any,  resources, including budget, are assigned for Standardization. Some participating individuals receive resources from the organizations they represent." : 1,</v>
      </c>
      <c r="D116">
        <v>1</v>
      </c>
    </row>
    <row r="117" spans="1:4" x14ac:dyDescent="0.3">
      <c r="A117" s="7" t="s">
        <v>437</v>
      </c>
      <c r="C117" t="str">
        <f t="shared" si="1"/>
        <v>"Some  resources are identified for Standardization, but additional requirements are not part of investment decisions. Some participating individuals receive resources from the organizations they represent." : 2,</v>
      </c>
      <c r="D117">
        <v>2</v>
      </c>
    </row>
    <row r="118" spans="1:4" x14ac:dyDescent="0.3">
      <c r="A118" s="7" t="s">
        <v>311</v>
      </c>
      <c r="C118" t="str">
        <f t="shared" si="1"/>
        <v>"Standardization's relationship to resources is defined and requirements are part of the investment planning process. Most individuals performing work for Standardization are compensated for their effort by the organization they represent." : 3,</v>
      </c>
      <c r="D118">
        <v>3</v>
      </c>
    </row>
    <row r="119" spans="1:4" x14ac:dyDescent="0.3">
      <c r="A119" s="7" t="s">
        <v>312</v>
      </c>
      <c r="C119" t="str">
        <f t="shared" si="1"/>
        <v>"New resources are made available to increase the maturity of  Standardization. Most work done for Standardization is compensated." : 4,</v>
      </c>
      <c r="D119">
        <v>4</v>
      </c>
    </row>
    <row r="120" spans="1:4" x14ac:dyDescent="0.3">
      <c r="A120" s="7" t="s">
        <v>384</v>
      </c>
      <c r="C120" t="str">
        <f t="shared" si="1"/>
        <v>"New resources and other innovations that can improve Standardization are investigated, benchmarked, proven, and deployed. All work done towards Standardization is compensated." : 5,</v>
      </c>
      <c r="D120">
        <v>5</v>
      </c>
    </row>
    <row r="121" spans="1:4" x14ac:dyDescent="0.3">
      <c r="A121" s="7" t="s">
        <v>313</v>
      </c>
      <c r="C121" t="str">
        <f t="shared" si="1"/>
        <v>"There are no processes for Compliance Testing." : 0,</v>
      </c>
      <c r="D121" s="2">
        <v>0</v>
      </c>
    </row>
    <row r="122" spans="1:4" x14ac:dyDescent="0.3">
      <c r="A122" s="7" t="s">
        <v>438</v>
      </c>
      <c r="C122" t="str">
        <f t="shared" si="1"/>
        <v>"Little to no process documentation, -governance, or -ownership for Compliance Testing. Progress on Compliance Testing is based on individual’s knowledge, manual interventions and with unpredictable results." : 1,</v>
      </c>
      <c r="D122" s="2">
        <v>1</v>
      </c>
    </row>
    <row r="123" spans="1:4" x14ac:dyDescent="0.3">
      <c r="A123" s="7" t="s">
        <v>314</v>
      </c>
      <c r="C123" t="str">
        <f t="shared" si="1"/>
        <v>"Key processes for Compliance Testing  are identified and documented locally. Responsibilities and handoff are poorly understood, and results are inconsistent." : 2,</v>
      </c>
      <c r="D123" s="2">
        <v>2</v>
      </c>
    </row>
    <row r="124" spans="1:4" x14ac:dyDescent="0.3">
      <c r="A124" s="7" t="s">
        <v>416</v>
      </c>
      <c r="C124" t="str">
        <f t="shared" si="1"/>
        <v>"Key processes for Compliance Testing are documented community wide, ownership is defined, and handoff points established. There is inconsistent adoption, execution, and results." : 3,</v>
      </c>
      <c r="D124" s="2">
        <v>3</v>
      </c>
    </row>
    <row r="125" spans="1:4" x14ac:dyDescent="0.3">
      <c r="A125" s="7" t="s">
        <v>315</v>
      </c>
      <c r="C125" t="str">
        <f t="shared" si="1"/>
        <v>"Processes for Compliance Testing are defined, understood, reliable, standardized, efficient, measured and adopted community wide with consistent results." : 4,</v>
      </c>
      <c r="D125" s="2">
        <v>4</v>
      </c>
    </row>
    <row r="126" spans="1:4" x14ac:dyDescent="0.3">
      <c r="A126" s="7" t="s">
        <v>316</v>
      </c>
      <c r="C126" t="str">
        <f t="shared" si="1"/>
        <v>"Processes for Compliance Testing  are continuously reviewed, benchmarked and improved resulting in industry-leading practices and results." : 5,</v>
      </c>
      <c r="D126" s="2">
        <v>5</v>
      </c>
    </row>
    <row r="127" spans="1:4" x14ac:dyDescent="0.3">
      <c r="A127" s="7" t="s">
        <v>317</v>
      </c>
      <c r="C127" t="str">
        <f t="shared" si="1"/>
        <v>"There is no organization for Compliance Testing." : 0,</v>
      </c>
      <c r="D127">
        <v>0</v>
      </c>
    </row>
    <row r="128" spans="1:4" x14ac:dyDescent="0.3">
      <c r="A128" s="7" t="s">
        <v>484</v>
      </c>
      <c r="C128" t="str">
        <f t="shared" si="1"/>
        <v>"Community members have a weak understanding of how for Compliance Testing with limited skills, training, and poorly defined roles. The community has not allocated community members/working groups for Compliance Testing." : 1,</v>
      </c>
      <c r="D128">
        <v>1</v>
      </c>
    </row>
    <row r="129" spans="1:4" x14ac:dyDescent="0.3">
      <c r="A129" s="7" t="s">
        <v>318</v>
      </c>
      <c r="C129" t="str">
        <f t="shared" si="1"/>
        <v>"Community members have some skills for Compliance Testing but may be lacking experience or training. Inconsistent roles and responsibilities." : 2,</v>
      </c>
      <c r="D129">
        <v>2</v>
      </c>
    </row>
    <row r="130" spans="1:4" x14ac:dyDescent="0.3">
      <c r="A130" s="7" t="s">
        <v>385</v>
      </c>
      <c r="C130" t="str">
        <f t="shared" ref="C130:C193" si="2">_xlfn.CONCAT("""",A130,""""," : ",D130,",")</f>
        <v>"Community members have good skills, experience and available training is in place to help Compliance Testing. Roles and responsibilities are defined and assigned to members/working groups." : 3,</v>
      </c>
      <c r="D130">
        <v>3</v>
      </c>
    </row>
    <row r="131" spans="1:4" x14ac:dyDescent="0.3">
      <c r="A131" s="7" t="s">
        <v>319</v>
      </c>
      <c r="C131" t="str">
        <f t="shared" si="2"/>
        <v>"Community members have clear roles and responsibilities, have suitable training and are adequately staffed for Compliance Testing . Members proactively identify people and organizational improvements and have succession plans in place." : 4,</v>
      </c>
      <c r="D131">
        <v>4</v>
      </c>
    </row>
    <row r="132" spans="1:4" x14ac:dyDescent="0.3">
      <c r="A132" s="7" t="s">
        <v>320</v>
      </c>
      <c r="C132" t="str">
        <f t="shared" si="2"/>
        <v>"Community members have an expert and deeply contextualized understanding of Compliance Testing and are working in a culture that supports and actively embraces continuous improvement, benchmarking and innovation." : 5,</v>
      </c>
      <c r="D132">
        <v>5</v>
      </c>
    </row>
    <row r="133" spans="1:4" x14ac:dyDescent="0.3">
      <c r="A133" s="7" t="s">
        <v>321</v>
      </c>
      <c r="C133" t="str">
        <f t="shared" si="2"/>
        <v>"Data/information to support Compliance Testing does not exist." : 0,</v>
      </c>
      <c r="D133" s="2">
        <v>0</v>
      </c>
    </row>
    <row r="134" spans="1:4" x14ac:dyDescent="0.3">
      <c r="A134" s="7" t="s">
        <v>417</v>
      </c>
      <c r="C134" t="str">
        <f t="shared" si="2"/>
        <v>"Information to support Compliance Testing is unavailable, unknown, incomplete, incorrect, inconsistent, and not exploited. Minimal descriptive reporting and analytics are performed manually, not used for decision making." : 1,</v>
      </c>
      <c r="D134" s="2">
        <v>1</v>
      </c>
    </row>
    <row r="135" spans="1:4" x14ac:dyDescent="0.3">
      <c r="A135" s="7" t="s">
        <v>322</v>
      </c>
      <c r="C135" t="str">
        <f t="shared" si="2"/>
        <v>"Information to support Compliance Testing is available in silos, hard to locate for others." : 2,</v>
      </c>
      <c r="D135" s="2">
        <v>2</v>
      </c>
    </row>
    <row r="136" spans="1:4" x14ac:dyDescent="0.3">
      <c r="A136" s="7" t="s">
        <v>323</v>
      </c>
      <c r="C136" t="str">
        <f t="shared" si="2"/>
        <v>"Information governance defines how information for Compliance Testing is collected, stored, understood, accessed, owned, and deleted." : 3,</v>
      </c>
      <c r="D136" s="2">
        <v>3</v>
      </c>
    </row>
    <row r="137" spans="1:4" x14ac:dyDescent="0.3">
      <c r="A137" s="7" t="s">
        <v>452</v>
      </c>
      <c r="C137" t="str">
        <f t="shared" si="2"/>
        <v>"Information for Compliance Testing  is available and well understood across the community and externally. Information quality is measured and corrected." : 4,</v>
      </c>
      <c r="D137" s="2">
        <v>4</v>
      </c>
    </row>
    <row r="138" spans="1:4" x14ac:dyDescent="0.3">
      <c r="A138" s="7" t="s">
        <v>386</v>
      </c>
      <c r="C138" t="str">
        <f t="shared" si="2"/>
        <v>"New information for Compliance Testing  is continuously identified and benchmarked." : 5,</v>
      </c>
      <c r="D138" s="2">
        <v>5</v>
      </c>
    </row>
    <row r="139" spans="1:4" x14ac:dyDescent="0.3">
      <c r="A139" s="7" t="s">
        <v>418</v>
      </c>
      <c r="C139" t="str">
        <f t="shared" si="2"/>
        <v>"There are no resources available for Compliance Testing . Inivdiduals who do participate in Compliance Testing do so voluntarily in their own time." : 0,</v>
      </c>
      <c r="D139">
        <v>0</v>
      </c>
    </row>
    <row r="140" spans="1:4" x14ac:dyDescent="0.3">
      <c r="A140" s="7" t="s">
        <v>387</v>
      </c>
      <c r="C140" t="str">
        <f t="shared" si="2"/>
        <v>"Few, if any,  resources, including budget, are assigned for Compliance Testing. Some participating individuals receive resources from the organizations they represent." : 1,</v>
      </c>
      <c r="D140">
        <v>1</v>
      </c>
    </row>
    <row r="141" spans="1:4" x14ac:dyDescent="0.3">
      <c r="A141" s="7" t="s">
        <v>439</v>
      </c>
      <c r="C141" t="str">
        <f t="shared" si="2"/>
        <v>"Some  resources are identified for Compliance Testing, but additional requirements are not part of investment decisions. Some participating individuals receive resources from the organizations they represent." : 2,</v>
      </c>
      <c r="D141">
        <v>2</v>
      </c>
    </row>
    <row r="142" spans="1:4" x14ac:dyDescent="0.3">
      <c r="A142" s="7" t="s">
        <v>324</v>
      </c>
      <c r="C142" t="str">
        <f t="shared" si="2"/>
        <v>"Compliance Testing's relationship to resources is defined and requirements are part of the investment planning process. Most individuals performing work for Compliance Testing are compensated for their effort by the organization they represent." : 3,</v>
      </c>
      <c r="D142">
        <v>3</v>
      </c>
    </row>
    <row r="143" spans="1:4" x14ac:dyDescent="0.3">
      <c r="A143" s="7" t="s">
        <v>325</v>
      </c>
      <c r="C143" t="str">
        <f t="shared" si="2"/>
        <v>"New resources are made available to increase the maturity of  Compliance Testing. Most work done for Compliance Testing is compensated." : 4,</v>
      </c>
      <c r="D143">
        <v>4</v>
      </c>
    </row>
    <row r="144" spans="1:4" x14ac:dyDescent="0.3">
      <c r="A144" s="7" t="s">
        <v>388</v>
      </c>
      <c r="C144" t="str">
        <f t="shared" si="2"/>
        <v>"New resources and other innovations that can improve Compliance Testing are investigated, benchmarked, proven, and deployed. All work done towards Compliance Testing is compensated." : 5,</v>
      </c>
      <c r="D144">
        <v>5</v>
      </c>
    </row>
    <row r="145" spans="1:4" x14ac:dyDescent="0.3">
      <c r="A145" s="7" t="s">
        <v>326</v>
      </c>
      <c r="C145" t="str">
        <f t="shared" si="2"/>
        <v>"There are no processes for User Base Growth." : 0,</v>
      </c>
      <c r="D145" s="2">
        <v>0</v>
      </c>
    </row>
    <row r="146" spans="1:4" x14ac:dyDescent="0.3">
      <c r="A146" s="7" t="s">
        <v>440</v>
      </c>
      <c r="C146" t="str">
        <f t="shared" si="2"/>
        <v>"Little to no process documentation, -governance, or -ownership for User Base Growth. Progress on User Base Growth is based on individual’s knowledge, manual interventions and with unpredictable results." : 1,</v>
      </c>
      <c r="D146" s="2">
        <v>1</v>
      </c>
    </row>
    <row r="147" spans="1:4" x14ac:dyDescent="0.3">
      <c r="A147" s="7" t="s">
        <v>327</v>
      </c>
      <c r="C147" t="str">
        <f t="shared" si="2"/>
        <v>"Key processes for User Base Growth  are identified and documented locally. Responsibilities and handoff are poorly understood, and results are inconsistent." : 2,</v>
      </c>
      <c r="D147" s="2">
        <v>2</v>
      </c>
    </row>
    <row r="148" spans="1:4" x14ac:dyDescent="0.3">
      <c r="A148" s="7" t="s">
        <v>419</v>
      </c>
      <c r="C148" t="str">
        <f t="shared" si="2"/>
        <v>"Key processes for User Base Growth are documented community wide, ownership is defined, and handoff points established. There is inconsistent adoption, execution, and results." : 3,</v>
      </c>
      <c r="D148" s="2">
        <v>3</v>
      </c>
    </row>
    <row r="149" spans="1:4" x14ac:dyDescent="0.3">
      <c r="A149" s="7" t="s">
        <v>328</v>
      </c>
      <c r="C149" t="str">
        <f t="shared" si="2"/>
        <v>"Processes for User Base Growth are defined, understood, reliable, standardized, efficient, measured and adopted community wide with consistent results." : 4,</v>
      </c>
      <c r="D149" s="2">
        <v>4</v>
      </c>
    </row>
    <row r="150" spans="1:4" x14ac:dyDescent="0.3">
      <c r="A150" s="7" t="s">
        <v>329</v>
      </c>
      <c r="C150" t="str">
        <f t="shared" si="2"/>
        <v>"Processes for User Base Growth  are continuously reviewed, benchmarked and improved resulting in industry-leading practices and results." : 5,</v>
      </c>
      <c r="D150" s="2">
        <v>5</v>
      </c>
    </row>
    <row r="151" spans="1:4" x14ac:dyDescent="0.3">
      <c r="A151" s="7" t="s">
        <v>330</v>
      </c>
      <c r="C151" t="str">
        <f t="shared" si="2"/>
        <v>"There is no organization for User Base Growth." : 0,</v>
      </c>
      <c r="D151">
        <v>0</v>
      </c>
    </row>
    <row r="152" spans="1:4" x14ac:dyDescent="0.3">
      <c r="A152" s="7" t="s">
        <v>485</v>
      </c>
      <c r="C152" t="str">
        <f t="shared" si="2"/>
        <v>"Community members have a weak understanding of how for User Base Growth with limited skills, training, and poorly defined roles. The community has not allocated community members/working groups for User Base Growth." : 1,</v>
      </c>
      <c r="D152">
        <v>1</v>
      </c>
    </row>
    <row r="153" spans="1:4" x14ac:dyDescent="0.3">
      <c r="A153" s="7" t="s">
        <v>331</v>
      </c>
      <c r="C153" t="str">
        <f t="shared" si="2"/>
        <v>"Community members have some skills for User Base Growth but may be lacking experience or training. Inconsistent roles and responsibilities." : 2,</v>
      </c>
      <c r="D153">
        <v>2</v>
      </c>
    </row>
    <row r="154" spans="1:4" x14ac:dyDescent="0.3">
      <c r="A154" s="7" t="s">
        <v>389</v>
      </c>
      <c r="C154" t="str">
        <f t="shared" si="2"/>
        <v>"Community members have good skills, experience and available training is in place to help User Base Growth. Roles and responsibilities are defined and assigned to members/working groups." : 3,</v>
      </c>
      <c r="D154">
        <v>3</v>
      </c>
    </row>
    <row r="155" spans="1:4" x14ac:dyDescent="0.3">
      <c r="A155" s="7" t="s">
        <v>332</v>
      </c>
      <c r="C155" t="str">
        <f t="shared" si="2"/>
        <v>"Community members have clear roles and responsibilities, have suitable training and are adequately staffed for User Base Growth . Members proactively identify people and organizational improvements and have succession plans in place." : 4,</v>
      </c>
      <c r="D155">
        <v>4</v>
      </c>
    </row>
    <row r="156" spans="1:4" x14ac:dyDescent="0.3">
      <c r="A156" s="7" t="s">
        <v>333</v>
      </c>
      <c r="C156" t="str">
        <f t="shared" si="2"/>
        <v>"Community members have an expert and deeply contextualized understanding of User Base Growth and are working in a culture that supports and actively embraces continuous improvement, benchmarking and innovation." : 5,</v>
      </c>
      <c r="D156">
        <v>5</v>
      </c>
    </row>
    <row r="157" spans="1:4" x14ac:dyDescent="0.3">
      <c r="A157" s="7" t="s">
        <v>334</v>
      </c>
      <c r="C157" t="str">
        <f t="shared" si="2"/>
        <v>"Data/information to support User Base Growth does not exist." : 0,</v>
      </c>
      <c r="D157" s="2">
        <v>0</v>
      </c>
    </row>
    <row r="158" spans="1:4" x14ac:dyDescent="0.3">
      <c r="A158" s="7" t="s">
        <v>420</v>
      </c>
      <c r="C158" t="str">
        <f t="shared" si="2"/>
        <v>"Information to support User Base Growth is unavailable, unknown, incomplete, incorrect, inconsistent, and not exploited. Minimal descriptive reporting and analytics are performed manually, not used for decision making." : 1,</v>
      </c>
      <c r="D158" s="2">
        <v>1</v>
      </c>
    </row>
    <row r="159" spans="1:4" x14ac:dyDescent="0.3">
      <c r="A159" s="7" t="s">
        <v>335</v>
      </c>
      <c r="C159" t="str">
        <f t="shared" si="2"/>
        <v>"Information to support User Base Growth is available in silos, hard to locate for others." : 2,</v>
      </c>
      <c r="D159" s="2">
        <v>2</v>
      </c>
    </row>
    <row r="160" spans="1:4" x14ac:dyDescent="0.3">
      <c r="A160" s="7" t="s">
        <v>336</v>
      </c>
      <c r="C160" t="str">
        <f t="shared" si="2"/>
        <v>"Information governance defines how information for User Base Growth is collected, stored, understood, accessed, owned, and deleted." : 3,</v>
      </c>
      <c r="D160" s="2">
        <v>3</v>
      </c>
    </row>
    <row r="161" spans="1:4" x14ac:dyDescent="0.3">
      <c r="A161" s="7" t="s">
        <v>453</v>
      </c>
      <c r="C161" t="str">
        <f t="shared" si="2"/>
        <v>"Information for User Base Growth  is available and well understood across the community and externally. Information quality is measured and corrected." : 4,</v>
      </c>
      <c r="D161" s="2">
        <v>4</v>
      </c>
    </row>
    <row r="162" spans="1:4" x14ac:dyDescent="0.3">
      <c r="A162" s="7" t="s">
        <v>390</v>
      </c>
      <c r="C162" t="str">
        <f t="shared" si="2"/>
        <v>"New information for User Base Growth  is continuously identified and benchmarked." : 5,</v>
      </c>
      <c r="D162" s="2">
        <v>5</v>
      </c>
    </row>
    <row r="163" spans="1:4" x14ac:dyDescent="0.3">
      <c r="A163" s="7" t="s">
        <v>421</v>
      </c>
      <c r="C163" t="str">
        <f t="shared" si="2"/>
        <v>"There are no resources available for User Base Growth . Inivdiduals who do participate in User Base Growth do so voluntarily in their own time." : 0,</v>
      </c>
      <c r="D163">
        <v>0</v>
      </c>
    </row>
    <row r="164" spans="1:4" x14ac:dyDescent="0.3">
      <c r="A164" s="7" t="s">
        <v>391</v>
      </c>
      <c r="C164" t="str">
        <f t="shared" si="2"/>
        <v>"Few, if any,  resources, including budget, are assigned for User Base Growth. Some participating individuals receive resources from the organizations they represent." : 1,</v>
      </c>
      <c r="D164">
        <v>1</v>
      </c>
    </row>
    <row r="165" spans="1:4" x14ac:dyDescent="0.3">
      <c r="A165" s="7" t="s">
        <v>441</v>
      </c>
      <c r="C165" t="str">
        <f t="shared" si="2"/>
        <v>"Some  resources are identified for User Base Growth, but additional requirements are not part of investment decisions. Some participating individuals receive resources from the organizations they represent." : 2,</v>
      </c>
      <c r="D165">
        <v>2</v>
      </c>
    </row>
    <row r="166" spans="1:4" x14ac:dyDescent="0.3">
      <c r="A166" s="7" t="s">
        <v>337</v>
      </c>
      <c r="C166" t="str">
        <f t="shared" si="2"/>
        <v>"User Base Growth's relationship to resources is defined and requirements are part of the investment planning process. Most individuals performing work for User Base Growth are compensated for their effort by the organization they represent." : 3,</v>
      </c>
      <c r="D166">
        <v>3</v>
      </c>
    </row>
    <row r="167" spans="1:4" x14ac:dyDescent="0.3">
      <c r="A167" s="7" t="s">
        <v>338</v>
      </c>
      <c r="C167" t="str">
        <f t="shared" si="2"/>
        <v>"New resources are made available to increase the maturity of  User Base Growth. Most work done for User Base Growth is compensated." : 4,</v>
      </c>
      <c r="D167">
        <v>4</v>
      </c>
    </row>
    <row r="168" spans="1:4" x14ac:dyDescent="0.3">
      <c r="A168" s="7" t="s">
        <v>392</v>
      </c>
      <c r="C168" t="str">
        <f t="shared" si="2"/>
        <v>"New resources and other innovations that can improve User Base Growth are investigated, benchmarked, proven, and deployed. All work done towards User Base Growth is compensated." : 5,</v>
      </c>
      <c r="D168">
        <v>5</v>
      </c>
    </row>
    <row r="169" spans="1:4" x14ac:dyDescent="0.3">
      <c r="A169" s="7" t="s">
        <v>454</v>
      </c>
      <c r="C169" t="str">
        <f t="shared" si="2"/>
        <v>"There are no processes for Operational Alignment." : 0,</v>
      </c>
      <c r="D169" s="2">
        <v>0</v>
      </c>
    </row>
    <row r="170" spans="1:4" x14ac:dyDescent="0.3">
      <c r="A170" s="7" t="s">
        <v>455</v>
      </c>
      <c r="C170" t="str">
        <f t="shared" si="2"/>
        <v>"Little to no process documentation, -governance, or -ownership for Operational Alignment. Progress on Operational Alignment is based on individual’s knowledge, manual interventions and with unpredictable results." : 1,</v>
      </c>
      <c r="D170" s="2">
        <v>1</v>
      </c>
    </row>
    <row r="171" spans="1:4" x14ac:dyDescent="0.3">
      <c r="A171" s="7" t="s">
        <v>456</v>
      </c>
      <c r="C171" t="str">
        <f t="shared" si="2"/>
        <v>"Key processes for Operational Alignment  are identified and documented locally. Responsibilities and handoff are poorly understood, and results are inconsistent." : 2,</v>
      </c>
      <c r="D171" s="2">
        <v>2</v>
      </c>
    </row>
    <row r="172" spans="1:4" x14ac:dyDescent="0.3">
      <c r="A172" s="7" t="s">
        <v>457</v>
      </c>
      <c r="C172" t="str">
        <f t="shared" si="2"/>
        <v>"Key processes for Operational Alignment are documented community wide, ownership is defined, and handoff points established. There is inconsistent adoption, execution, and results." : 3,</v>
      </c>
      <c r="D172" s="2">
        <v>3</v>
      </c>
    </row>
    <row r="173" spans="1:4" x14ac:dyDescent="0.3">
      <c r="A173" s="7" t="s">
        <v>458</v>
      </c>
      <c r="C173" t="str">
        <f t="shared" si="2"/>
        <v>"Processes for Operational Alignment are defined, understood, reliable, standardized, efficient, measured and adopted community wide with consistent results." : 4,</v>
      </c>
      <c r="D173" s="2">
        <v>4</v>
      </c>
    </row>
    <row r="174" spans="1:4" x14ac:dyDescent="0.3">
      <c r="A174" s="7" t="s">
        <v>459</v>
      </c>
      <c r="C174" t="str">
        <f t="shared" si="2"/>
        <v>"Processes for Operational Alignment  are continuously reviewed, benchmarked and improved resulting in industry-leading practices and results." : 5,</v>
      </c>
      <c r="D174" s="2">
        <v>5</v>
      </c>
    </row>
    <row r="175" spans="1:4" x14ac:dyDescent="0.3">
      <c r="A175" s="7" t="s">
        <v>460</v>
      </c>
      <c r="C175" t="str">
        <f t="shared" si="2"/>
        <v>"There is no organization for Operational Alignment." : 0,</v>
      </c>
      <c r="D175">
        <v>0</v>
      </c>
    </row>
    <row r="176" spans="1:4" x14ac:dyDescent="0.3">
      <c r="A176" s="7" t="s">
        <v>486</v>
      </c>
      <c r="C176" t="str">
        <f t="shared" si="2"/>
        <v>"Community members have a weak understanding of how for Operational Alignment with limited skills, training, and poorly defined roles. The community has not allocated community members/working groups for Operational Alignment." : 1,</v>
      </c>
      <c r="D176">
        <v>1</v>
      </c>
    </row>
    <row r="177" spans="1:4" x14ac:dyDescent="0.3">
      <c r="A177" s="7" t="s">
        <v>461</v>
      </c>
      <c r="C177" t="str">
        <f t="shared" si="2"/>
        <v>"Community members have some skills for Operational Alignment but may be lacking experience or training. Inconsistent roles and responsibilities." : 2,</v>
      </c>
      <c r="D177">
        <v>2</v>
      </c>
    </row>
    <row r="178" spans="1:4" x14ac:dyDescent="0.3">
      <c r="A178" s="7" t="s">
        <v>462</v>
      </c>
      <c r="C178" t="str">
        <f t="shared" si="2"/>
        <v>"Community members have good skills, experience and available training is in place to help Operational Alignment. Roles and responsibilities are defined and assigned to members/working groups." : 3,</v>
      </c>
      <c r="D178">
        <v>3</v>
      </c>
    </row>
    <row r="179" spans="1:4" x14ac:dyDescent="0.3">
      <c r="A179" s="7" t="s">
        <v>463</v>
      </c>
      <c r="C179" t="str">
        <f t="shared" si="2"/>
        <v>"Community members have clear roles and responsibilities, have suitable training and are adequately staffed for Operational Alignment . Members proactively identify people and organizational improvements and have succession plans in place." : 4,</v>
      </c>
      <c r="D179">
        <v>4</v>
      </c>
    </row>
    <row r="180" spans="1:4" x14ac:dyDescent="0.3">
      <c r="A180" s="7" t="s">
        <v>464</v>
      </c>
      <c r="C180" t="str">
        <f t="shared" si="2"/>
        <v>"Community members have an expert and deeply contextualized understanding of Operational Alignment and are working in a culture that supports and actively embraces continuous improvement, benchmarking and innovation." : 5,</v>
      </c>
      <c r="D180">
        <v>5</v>
      </c>
    </row>
    <row r="181" spans="1:4" x14ac:dyDescent="0.3">
      <c r="A181" s="7" t="s">
        <v>465</v>
      </c>
      <c r="C181" t="str">
        <f t="shared" si="2"/>
        <v>"Data/information to support Operational Alignment does not exist." : 0,</v>
      </c>
      <c r="D181" s="2">
        <v>0</v>
      </c>
    </row>
    <row r="182" spans="1:4" x14ac:dyDescent="0.3">
      <c r="A182" s="7" t="s">
        <v>466</v>
      </c>
      <c r="C182" t="str">
        <f t="shared" si="2"/>
        <v>"Information to support Operational Alignment is unavailable, unknown, incomplete, incorrect, inconsistent, and not exploited. Minimal descriptive reporting and analytics are performed manually, not used for decision making." : 1,</v>
      </c>
      <c r="D182" s="2">
        <v>1</v>
      </c>
    </row>
    <row r="183" spans="1:4" x14ac:dyDescent="0.3">
      <c r="A183" s="7" t="s">
        <v>467</v>
      </c>
      <c r="C183" t="str">
        <f t="shared" si="2"/>
        <v>"Information to support Operational Alignment is available in silos, hard to locate for others." : 2,</v>
      </c>
      <c r="D183" s="2">
        <v>2</v>
      </c>
    </row>
    <row r="184" spans="1:4" x14ac:dyDescent="0.3">
      <c r="A184" s="7" t="s">
        <v>468</v>
      </c>
      <c r="C184" t="str">
        <f t="shared" si="2"/>
        <v>"Information governance defines how information for Operational Alignment is collected, stored, understood, accessed, owned, and deleted." : 3,</v>
      </c>
      <c r="D184" s="2">
        <v>3</v>
      </c>
    </row>
    <row r="185" spans="1:4" x14ac:dyDescent="0.3">
      <c r="A185" s="7" t="s">
        <v>469</v>
      </c>
      <c r="C185" t="str">
        <f t="shared" si="2"/>
        <v>"Information for Operational Alignment  is available and well understood across the community and externally. Information quality is measured and corrected." : 4,</v>
      </c>
      <c r="D185" s="2">
        <v>4</v>
      </c>
    </row>
    <row r="186" spans="1:4" x14ac:dyDescent="0.3">
      <c r="A186" s="7" t="s">
        <v>470</v>
      </c>
      <c r="C186" t="str">
        <f t="shared" si="2"/>
        <v>"New information for Operational Alignment  is continuously identified and benchmarked." : 5,</v>
      </c>
      <c r="D186" s="2">
        <v>5</v>
      </c>
    </row>
    <row r="187" spans="1:4" x14ac:dyDescent="0.3">
      <c r="A187" s="7" t="s">
        <v>471</v>
      </c>
      <c r="C187" t="str">
        <f t="shared" si="2"/>
        <v>"There are no resources available for Operational Alignment . Inivdiduals who do participate in Operational Alignment do so voluntarily in their own time." : 0,</v>
      </c>
      <c r="D187">
        <v>0</v>
      </c>
    </row>
    <row r="188" spans="1:4" x14ac:dyDescent="0.3">
      <c r="A188" s="7" t="s">
        <v>472</v>
      </c>
      <c r="C188" t="str">
        <f t="shared" si="2"/>
        <v>"Few, if any,  resources, including budget, are assigned for Operational Alignment. Some participating individuals receive resources from the organizations they represent." : 1,</v>
      </c>
      <c r="D188">
        <v>1</v>
      </c>
    </row>
    <row r="189" spans="1:4" x14ac:dyDescent="0.3">
      <c r="A189" s="7" t="s">
        <v>473</v>
      </c>
      <c r="C189" t="str">
        <f t="shared" si="2"/>
        <v>"Some  resources are identified for Operational Alignment, but additional requirements are not part of investment decisions. Some participating individuals receive resources from the organizations they represent." : 2,</v>
      </c>
      <c r="D189">
        <v>2</v>
      </c>
    </row>
    <row r="190" spans="1:4" x14ac:dyDescent="0.3">
      <c r="A190" s="7" t="s">
        <v>474</v>
      </c>
      <c r="C190" t="str">
        <f t="shared" si="2"/>
        <v>"Operational Alignment's relationship to resources is defined and requirements are part of the investment planning process. Most individuals performing work for Operational Alignment are compensated for their effort by the organization they represent." : 3,</v>
      </c>
      <c r="D190">
        <v>3</v>
      </c>
    </row>
    <row r="191" spans="1:4" x14ac:dyDescent="0.3">
      <c r="A191" s="7" t="s">
        <v>475</v>
      </c>
      <c r="C191" t="str">
        <f t="shared" si="2"/>
        <v>"New resources are made available to increase the maturity of  Operational Alignment. Most work done for Operational Alignment is compensated." : 4,</v>
      </c>
      <c r="D191">
        <v>4</v>
      </c>
    </row>
    <row r="192" spans="1:4" x14ac:dyDescent="0.3">
      <c r="A192" s="7" t="s">
        <v>476</v>
      </c>
      <c r="C192" t="str">
        <f t="shared" si="2"/>
        <v>"New resources and other innovations that can improve Operational Alignment are investigated, benchmarked, proven, and deployed. All work done towards Operational Alignment is compensated." : 5,</v>
      </c>
      <c r="D192">
        <v>5</v>
      </c>
    </row>
    <row r="193" spans="1:4" x14ac:dyDescent="0.3">
      <c r="A193" s="7" t="s">
        <v>339</v>
      </c>
      <c r="C193" t="str">
        <f t="shared" si="2"/>
        <v>"There are no processes for Tool, Product and Reference Implementation Development." : 0,</v>
      </c>
      <c r="D193" s="2">
        <v>0</v>
      </c>
    </row>
    <row r="194" spans="1:4" x14ac:dyDescent="0.3">
      <c r="A194" s="7" t="s">
        <v>442</v>
      </c>
      <c r="C194" t="str">
        <f t="shared" ref="C194:C240" si="3">_xlfn.CONCAT("""",A194,""""," : ",D194,",")</f>
        <v>"Little to no process documentation, -governance, or -ownership for Tool, Product and Reference Implementation Development. Progress on Tool, Product and Reference Implementation Development is based on individual’s knowledge, manual interventions and with unpredictable results." : 1,</v>
      </c>
      <c r="D194" s="2">
        <v>1</v>
      </c>
    </row>
    <row r="195" spans="1:4" x14ac:dyDescent="0.3">
      <c r="A195" s="7" t="s">
        <v>340</v>
      </c>
      <c r="C195" t="str">
        <f t="shared" si="3"/>
        <v>"Key processes for Tool, Product and Reference Implementation Development  are identified and documented locally. Responsibilities and handoff are poorly understood, and results are inconsistent." : 2,</v>
      </c>
      <c r="D195" s="2">
        <v>2</v>
      </c>
    </row>
    <row r="196" spans="1:4" x14ac:dyDescent="0.3">
      <c r="A196" s="7" t="s">
        <v>422</v>
      </c>
      <c r="C196" t="str">
        <f t="shared" si="3"/>
        <v>"Key processes for Tool, Product and Reference Implementation Development are documented community wide, ownership is defined, and handoff points established. There is inconsistent adoption, execution, and results." : 3,</v>
      </c>
      <c r="D196" s="2">
        <v>3</v>
      </c>
    </row>
    <row r="197" spans="1:4" x14ac:dyDescent="0.3">
      <c r="A197" s="7" t="s">
        <v>341</v>
      </c>
      <c r="C197" t="str">
        <f t="shared" si="3"/>
        <v>"Processes for Tool, Product and Reference Implementation Development are defined, understood, reliable, standardized, efficient, measured and adopted community wide with consistent results." : 4,</v>
      </c>
      <c r="D197" s="2">
        <v>4</v>
      </c>
    </row>
    <row r="198" spans="1:4" x14ac:dyDescent="0.3">
      <c r="A198" s="7" t="s">
        <v>342</v>
      </c>
      <c r="C198" t="str">
        <f t="shared" si="3"/>
        <v>"Processes for Tool, Product and Reference Implementation Development  are continuously reviewed, benchmarked and improved resulting in industry-leading practices and results." : 5,</v>
      </c>
      <c r="D198" s="2">
        <v>5</v>
      </c>
    </row>
    <row r="199" spans="1:4" x14ac:dyDescent="0.3">
      <c r="A199" s="7" t="s">
        <v>343</v>
      </c>
      <c r="C199" t="str">
        <f t="shared" si="3"/>
        <v>"There is no organization for Tool, Product and Reference Implementation Development." : 0,</v>
      </c>
      <c r="D199">
        <v>0</v>
      </c>
    </row>
    <row r="200" spans="1:4" x14ac:dyDescent="0.3">
      <c r="A200" s="7" t="s">
        <v>487</v>
      </c>
      <c r="C200" t="str">
        <f t="shared" si="3"/>
        <v>"Community members have a weak understanding of how for Tool, Product and Reference Implementation Development with limited skills, training, and poorly defined roles. The community has not allocated community members/working groups for Tool, Product and Reference Implementation Development." : 1,</v>
      </c>
      <c r="D200">
        <v>1</v>
      </c>
    </row>
    <row r="201" spans="1:4" x14ac:dyDescent="0.3">
      <c r="A201" s="7" t="s">
        <v>344</v>
      </c>
      <c r="C201" t="str">
        <f t="shared" si="3"/>
        <v>"Community members have some skills for Tool, Product and Reference Implementation Development but may be lacking experience or training. Inconsistent roles and responsibilities." : 2,</v>
      </c>
      <c r="D201">
        <v>2</v>
      </c>
    </row>
    <row r="202" spans="1:4" x14ac:dyDescent="0.3">
      <c r="A202" s="7" t="s">
        <v>393</v>
      </c>
      <c r="C202" t="str">
        <f t="shared" si="3"/>
        <v>"Community members have good skills, experience and available training is in place to help Tool, Product and Reference Implementation Development. Roles and responsibilities are defined and assigned to members/working groups." : 3,</v>
      </c>
      <c r="D202">
        <v>3</v>
      </c>
    </row>
    <row r="203" spans="1:4" x14ac:dyDescent="0.3">
      <c r="A203" s="7" t="s">
        <v>345</v>
      </c>
      <c r="C203" t="str">
        <f t="shared" si="3"/>
        <v>"Community members have clear roles and responsibilities, have suitable training and are adequately staffed for Tool, Product and Reference Implementation Development . Members proactively identify people and organizational improvements and have succession plans in place." : 4,</v>
      </c>
      <c r="D203">
        <v>4</v>
      </c>
    </row>
    <row r="204" spans="1:4" x14ac:dyDescent="0.3">
      <c r="A204" s="7" t="s">
        <v>346</v>
      </c>
      <c r="C204" t="str">
        <f t="shared" si="3"/>
        <v>"Community members have an expert and deeply contextualized understanding of Tool, Product and Reference Implementation Development and are working in a culture that supports and actively embraces continuous improvement, benchmarking and innovation." : 5,</v>
      </c>
      <c r="D204">
        <v>5</v>
      </c>
    </row>
    <row r="205" spans="1:4" x14ac:dyDescent="0.3">
      <c r="A205" s="7" t="s">
        <v>347</v>
      </c>
      <c r="C205" t="str">
        <f t="shared" si="3"/>
        <v>"Data/information to support Tool, Product and Reference Implementation Development does not exist." : 0,</v>
      </c>
      <c r="D205" s="2">
        <v>0</v>
      </c>
    </row>
    <row r="206" spans="1:4" x14ac:dyDescent="0.3">
      <c r="A206" s="7" t="s">
        <v>423</v>
      </c>
      <c r="C206" t="str">
        <f t="shared" si="3"/>
        <v>"Information to support Tool, Product and Reference Implementation Development is unavailable, unknown, incomplete, incorrect, inconsistent, and not exploited. Minimal descriptive reporting and analytics are performed manually, not used for decision making." : 1,</v>
      </c>
      <c r="D206" s="2">
        <v>1</v>
      </c>
    </row>
    <row r="207" spans="1:4" x14ac:dyDescent="0.3">
      <c r="A207" s="7" t="s">
        <v>348</v>
      </c>
      <c r="C207" t="str">
        <f t="shared" si="3"/>
        <v>"Information to support Tool, Product and Reference Implementation Development is available in silos, hard to locate for others." : 2,</v>
      </c>
      <c r="D207" s="2">
        <v>2</v>
      </c>
    </row>
    <row r="208" spans="1:4" x14ac:dyDescent="0.3">
      <c r="A208" s="7" t="s">
        <v>349</v>
      </c>
      <c r="C208" t="str">
        <f t="shared" si="3"/>
        <v>"Information governance defines how information for Tool, Product and Reference Implementation Development is collected, stored, understood, accessed, owned, and deleted." : 3,</v>
      </c>
      <c r="D208" s="2">
        <v>3</v>
      </c>
    </row>
    <row r="209" spans="1:4" x14ac:dyDescent="0.3">
      <c r="A209" s="7" t="s">
        <v>477</v>
      </c>
      <c r="C209" t="str">
        <f t="shared" si="3"/>
        <v>"Information for Tool, Product and Reference Implementation Development  is available and well understood across the community and externally. Information quality is measured and corrected." : 4,</v>
      </c>
      <c r="D209" s="2">
        <v>4</v>
      </c>
    </row>
    <row r="210" spans="1:4" x14ac:dyDescent="0.3">
      <c r="A210" s="7" t="s">
        <v>394</v>
      </c>
      <c r="C210" t="str">
        <f t="shared" si="3"/>
        <v>"New information for Tool, Product and Reference Implementation Development  is continuously identified and benchmarked." : 5,</v>
      </c>
      <c r="D210" s="2">
        <v>5</v>
      </c>
    </row>
    <row r="211" spans="1:4" x14ac:dyDescent="0.3">
      <c r="A211" s="7" t="s">
        <v>424</v>
      </c>
      <c r="C211" t="str">
        <f t="shared" si="3"/>
        <v>"There are no resources available for Tool, Product and Reference Implementation Development . Inivdiduals who do participate in Tool, Product and Reference Implementation Development do so voluntarily in their own time." : 0,</v>
      </c>
      <c r="D211">
        <v>0</v>
      </c>
    </row>
    <row r="212" spans="1:4" x14ac:dyDescent="0.3">
      <c r="A212" s="7" t="s">
        <v>395</v>
      </c>
      <c r="C212" t="str">
        <f t="shared" si="3"/>
        <v>"Few, if any,  resources, including budget, are assigned for Tool, Product and Reference Implementation Development. Some participating individuals receive resources from the organizations they represent." : 1,</v>
      </c>
      <c r="D212">
        <v>1</v>
      </c>
    </row>
    <row r="213" spans="1:4" x14ac:dyDescent="0.3">
      <c r="A213" s="7" t="s">
        <v>443</v>
      </c>
      <c r="C213" t="str">
        <f t="shared" si="3"/>
        <v>"Some  resources are identified for Tool, Product and Reference Implementation Development, but additional requirements are not part of investment decisions. Some participating individuals receive resources from the organizations they represent." : 2,</v>
      </c>
      <c r="D213">
        <v>2</v>
      </c>
    </row>
    <row r="214" spans="1:4" x14ac:dyDescent="0.3">
      <c r="A214" s="7" t="s">
        <v>350</v>
      </c>
      <c r="C214" t="str">
        <f t="shared" si="3"/>
        <v>"Tool, Product and Reference Implementation Development's relationship to resources is defined and requirements are part of the investment planning process. Most individuals performing work for Tool, Product and Reference Implementation Development are compensated for their effort by the organization they represent." : 3,</v>
      </c>
      <c r="D214">
        <v>3</v>
      </c>
    </row>
    <row r="215" spans="1:4" x14ac:dyDescent="0.3">
      <c r="A215" s="7" t="s">
        <v>351</v>
      </c>
      <c r="C215" t="str">
        <f t="shared" si="3"/>
        <v>"New resources are made available to increase the maturity of  Tool, Product and Reference Implementation Development. Most work done for Tool, Product and Reference Implementation Development is compensated." : 4,</v>
      </c>
      <c r="D215">
        <v>4</v>
      </c>
    </row>
    <row r="216" spans="1:4" x14ac:dyDescent="0.3">
      <c r="A216" s="7" t="s">
        <v>396</v>
      </c>
      <c r="C216" t="str">
        <f t="shared" si="3"/>
        <v>"New resources and other innovations that can improve Tool, Product and Reference Implementation Development are investigated, benchmarked, proven, and deployed. All work done towards Tool, Product and Reference Implementation Development is compensated." : 5,</v>
      </c>
      <c r="D216">
        <v>5</v>
      </c>
    </row>
    <row r="217" spans="1:4" x14ac:dyDescent="0.3">
      <c r="A217" s="7" t="s">
        <v>352</v>
      </c>
      <c r="C217" t="str">
        <f t="shared" si="3"/>
        <v>"There are no processes for Market Creation." : 0,</v>
      </c>
      <c r="D217" s="2">
        <v>0</v>
      </c>
    </row>
    <row r="218" spans="1:4" x14ac:dyDescent="0.3">
      <c r="A218" s="7" t="s">
        <v>444</v>
      </c>
      <c r="C218" t="str">
        <f t="shared" si="3"/>
        <v>"Little to no process documentation, -governance, or -ownership for Market Creation. Progress on Market Creation is based on individual’s knowledge, manual interventions and with unpredictable results." : 1,</v>
      </c>
      <c r="D218" s="2">
        <v>1</v>
      </c>
    </row>
    <row r="219" spans="1:4" x14ac:dyDescent="0.3">
      <c r="A219" s="7" t="s">
        <v>353</v>
      </c>
      <c r="C219" t="str">
        <f t="shared" si="3"/>
        <v>"Key processes for Market Creation  are identified and documented locally. Responsibilities and handoff are poorly understood, and results are inconsistent." : 2,</v>
      </c>
      <c r="D219" s="2">
        <v>2</v>
      </c>
    </row>
    <row r="220" spans="1:4" x14ac:dyDescent="0.3">
      <c r="A220" s="7" t="s">
        <v>425</v>
      </c>
      <c r="C220" t="str">
        <f t="shared" si="3"/>
        <v>"Key processes for Market Creation are documented community wide, ownership is defined, and handoff points established. There is inconsistent adoption, execution, and results." : 3,</v>
      </c>
      <c r="D220" s="2">
        <v>3</v>
      </c>
    </row>
    <row r="221" spans="1:4" x14ac:dyDescent="0.3">
      <c r="A221" s="7" t="s">
        <v>354</v>
      </c>
      <c r="C221" t="str">
        <f t="shared" si="3"/>
        <v>"Processes for Market Creation are defined, understood, reliable, standardized, efficient, measured and adopted community wide with consistent results." : 4,</v>
      </c>
      <c r="D221" s="2">
        <v>4</v>
      </c>
    </row>
    <row r="222" spans="1:4" x14ac:dyDescent="0.3">
      <c r="A222" s="7" t="s">
        <v>355</v>
      </c>
      <c r="C222" t="str">
        <f t="shared" si="3"/>
        <v>"Processes for Market Creation  are continuously reviewed, benchmarked and improved resulting in industry-leading practices and results." : 5,</v>
      </c>
      <c r="D222" s="2">
        <v>5</v>
      </c>
    </row>
    <row r="223" spans="1:4" x14ac:dyDescent="0.3">
      <c r="A223" s="7" t="s">
        <v>356</v>
      </c>
      <c r="C223" t="str">
        <f t="shared" si="3"/>
        <v>"There is no organization for Market Creation." : 0,</v>
      </c>
      <c r="D223">
        <v>0</v>
      </c>
    </row>
    <row r="224" spans="1:4" x14ac:dyDescent="0.3">
      <c r="A224" s="7" t="s">
        <v>488</v>
      </c>
      <c r="C224" t="str">
        <f t="shared" si="3"/>
        <v>"Community members have a weak understanding of how for Market Creation with limited skills, training, and poorly defined roles. The community has not allocated community members/working groups for Market Creation." : 1,</v>
      </c>
      <c r="D224">
        <v>1</v>
      </c>
    </row>
    <row r="225" spans="1:4" x14ac:dyDescent="0.3">
      <c r="A225" s="7" t="s">
        <v>357</v>
      </c>
      <c r="C225" t="str">
        <f t="shared" si="3"/>
        <v>"Community members have some skills for Market Creation but may be lacking experience or training. Inconsistent roles and responsibilities." : 2,</v>
      </c>
      <c r="D225">
        <v>2</v>
      </c>
    </row>
    <row r="226" spans="1:4" x14ac:dyDescent="0.3">
      <c r="A226" s="7" t="s">
        <v>397</v>
      </c>
      <c r="C226" t="str">
        <f t="shared" si="3"/>
        <v>"Community members have good skills, experience and available training is in place to help Market Creation. Roles and responsibilities are defined and assigned to members/working groups." : 3,</v>
      </c>
      <c r="D226">
        <v>3</v>
      </c>
    </row>
    <row r="227" spans="1:4" x14ac:dyDescent="0.3">
      <c r="A227" s="7" t="s">
        <v>358</v>
      </c>
      <c r="C227" t="str">
        <f t="shared" si="3"/>
        <v>"Community members have clear roles and responsibilities, have suitable training and are adequately staffed for Market Creation . Members proactively identify people and organizational improvements and have succession plans in place." : 4,</v>
      </c>
      <c r="D227">
        <v>4</v>
      </c>
    </row>
    <row r="228" spans="1:4" x14ac:dyDescent="0.3">
      <c r="A228" s="7" t="s">
        <v>359</v>
      </c>
      <c r="C228" t="str">
        <f t="shared" si="3"/>
        <v>"Community members have an expert and deeply contextualized understanding of Market Creation and are working in a culture that supports and actively embraces continuous improvement, benchmarking and innovation." : 5,</v>
      </c>
      <c r="D228">
        <v>5</v>
      </c>
    </row>
    <row r="229" spans="1:4" x14ac:dyDescent="0.3">
      <c r="A229" s="7" t="s">
        <v>360</v>
      </c>
      <c r="C229" t="str">
        <f t="shared" si="3"/>
        <v>"Data/information to support Market Creation does not exist." : 0,</v>
      </c>
      <c r="D229" s="2">
        <v>0</v>
      </c>
    </row>
    <row r="230" spans="1:4" x14ac:dyDescent="0.3">
      <c r="A230" s="7" t="s">
        <v>426</v>
      </c>
      <c r="C230" t="str">
        <f t="shared" si="3"/>
        <v>"Information to support Market Creation is unavailable, unknown, incomplete, incorrect, inconsistent, and not exploited. Minimal descriptive reporting and analytics are performed manually, not used for decision making." : 1,</v>
      </c>
      <c r="D230" s="2">
        <v>1</v>
      </c>
    </row>
    <row r="231" spans="1:4" x14ac:dyDescent="0.3">
      <c r="A231" s="7" t="s">
        <v>361</v>
      </c>
      <c r="C231" t="str">
        <f t="shared" si="3"/>
        <v>"Information to support Market Creation is available in silos, hard to locate for others." : 2,</v>
      </c>
      <c r="D231" s="2">
        <v>2</v>
      </c>
    </row>
    <row r="232" spans="1:4" x14ac:dyDescent="0.3">
      <c r="A232" s="7" t="s">
        <v>362</v>
      </c>
      <c r="C232" t="str">
        <f t="shared" si="3"/>
        <v>"Information governance defines how information for Market Creation is collected, stored, understood, accessed, owned, and deleted." : 3,</v>
      </c>
      <c r="D232" s="2">
        <v>3</v>
      </c>
    </row>
    <row r="233" spans="1:4" x14ac:dyDescent="0.3">
      <c r="A233" s="7" t="s">
        <v>478</v>
      </c>
      <c r="C233" t="str">
        <f t="shared" si="3"/>
        <v>"Information for Market Creation  is available and well understood across the community and externally. Information quality is measured and corrected." : 4,</v>
      </c>
      <c r="D233" s="2">
        <v>4</v>
      </c>
    </row>
    <row r="234" spans="1:4" x14ac:dyDescent="0.3">
      <c r="A234" s="7" t="s">
        <v>398</v>
      </c>
      <c r="C234" t="str">
        <f t="shared" si="3"/>
        <v>"New information for Market Creation  is continuously identified and benchmarked." : 5,</v>
      </c>
      <c r="D234" s="2">
        <v>5</v>
      </c>
    </row>
    <row r="235" spans="1:4" x14ac:dyDescent="0.3">
      <c r="A235" s="7" t="s">
        <v>427</v>
      </c>
      <c r="C235" t="str">
        <f t="shared" si="3"/>
        <v>"There are no resources available for Market Creation . Inivdiduals who do participate in Market Creation do so voluntarily in their own time." : 0,</v>
      </c>
      <c r="D235">
        <v>0</v>
      </c>
    </row>
    <row r="236" spans="1:4" x14ac:dyDescent="0.3">
      <c r="A236" s="7" t="s">
        <v>399</v>
      </c>
      <c r="C236" t="str">
        <f t="shared" si="3"/>
        <v>"Few, if any,  resources, including budget, are assigned for Market Creation. Some participating individuals receive resources from the organizations they represent." : 1,</v>
      </c>
      <c r="D236">
        <v>1</v>
      </c>
    </row>
    <row r="237" spans="1:4" x14ac:dyDescent="0.3">
      <c r="A237" s="7" t="s">
        <v>445</v>
      </c>
      <c r="C237" t="str">
        <f t="shared" si="3"/>
        <v>"Some  resources are identified for Market Creation, but additional requirements are not part of investment decisions. Some participating individuals receive resources from the organizations they represent." : 2,</v>
      </c>
      <c r="D237">
        <v>2</v>
      </c>
    </row>
    <row r="238" spans="1:4" x14ac:dyDescent="0.3">
      <c r="A238" s="7" t="s">
        <v>363</v>
      </c>
      <c r="C238" t="str">
        <f t="shared" si="3"/>
        <v>"Market Creation's relationship to resources is defined and requirements are part of the investment planning process. Most individuals performing work for Market Creation are compensated for their effort by the organization they represent." : 3,</v>
      </c>
      <c r="D238">
        <v>3</v>
      </c>
    </row>
    <row r="239" spans="1:4" x14ac:dyDescent="0.3">
      <c r="A239" s="7" t="s">
        <v>364</v>
      </c>
      <c r="C239" t="str">
        <f t="shared" si="3"/>
        <v>"New resources are made available to increase the maturity of  Market Creation. Most work done for Market Creation is compensated." : 4,</v>
      </c>
      <c r="D239">
        <v>4</v>
      </c>
    </row>
    <row r="240" spans="1:4" x14ac:dyDescent="0.3">
      <c r="A240" s="7" t="s">
        <v>400</v>
      </c>
      <c r="C240" t="str">
        <f t="shared" si="3"/>
        <v>"New resources and other innovations that can improve Market Creation are investigated, benchmarked, proven, and deployed. All work done towards Market Creation is compensated." : 5,</v>
      </c>
      <c r="D240">
        <v>5</v>
      </c>
    </row>
  </sheetData>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8FF913123A345840B11A985C785EA687" ma:contentTypeVersion="17" ma:contentTypeDescription="Ein neues Dokument erstellen." ma:contentTypeScope="" ma:versionID="7e0291266830a94d0870c33a30179d45">
  <xsd:schema xmlns:xsd="http://www.w3.org/2001/XMLSchema" xmlns:xs="http://www.w3.org/2001/XMLSchema" xmlns:p="http://schemas.microsoft.com/office/2006/metadata/properties" xmlns:ns2="0b12692a-decd-439d-84bb-76e7be108713" xmlns:ns3="fb945b2c-8471-40f5-80e6-fc95cd5e4a73" targetNamespace="http://schemas.microsoft.com/office/2006/metadata/properties" ma:root="true" ma:fieldsID="0093a57269fc715a2e665b77f2106932" ns2:_="" ns3:_="">
    <xsd:import namespace="0b12692a-decd-439d-84bb-76e7be108713"/>
    <xsd:import namespace="fb945b2c-8471-40f5-80e6-fc95cd5e4a7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12692a-decd-439d-84bb-76e7be1087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6eb20c4f-c5c2-492b-9954-d638c64bfe97"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45b2c-8471-40f5-80e6-fc95cd5e4a73"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716abf91-2b27-45f9-af2c-be28ddecce59}" ma:internalName="TaxCatchAll" ma:showField="CatchAllData" ma:web="fb945b2c-8471-40f5-80e6-fc95cd5e4a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b12692a-decd-439d-84bb-76e7be108713">
      <Terms xmlns="http://schemas.microsoft.com/office/infopath/2007/PartnerControls"/>
    </lcf76f155ced4ddcb4097134ff3c332f>
    <TaxCatchAll xmlns="fb945b2c-8471-40f5-80e6-fc95cd5e4a73" xsi:nil="true"/>
  </documentManagement>
</p:properties>
</file>

<file path=customXml/itemProps1.xml><?xml version="1.0" encoding="utf-8"?>
<ds:datastoreItem xmlns:ds="http://schemas.openxmlformats.org/officeDocument/2006/customXml" ds:itemID="{051DFC08-489E-4FEE-8499-BA9AF58789F4}">
  <ds:schemaRefs>
    <ds:schemaRef ds:uri="http://schemas.microsoft.com/sharepoint/v3/contenttype/forms"/>
  </ds:schemaRefs>
</ds:datastoreItem>
</file>

<file path=customXml/itemProps2.xml><?xml version="1.0" encoding="utf-8"?>
<ds:datastoreItem xmlns:ds="http://schemas.openxmlformats.org/officeDocument/2006/customXml" ds:itemID="{B1125736-B297-4032-A4F6-ABDE462B46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12692a-decd-439d-84bb-76e7be108713"/>
    <ds:schemaRef ds:uri="fb945b2c-8471-40f5-80e6-fc95cd5e4a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84BE19D-EE0C-498B-9A77-E5C582C89E1D}">
  <ds:schemaRefs>
    <ds:schemaRef ds:uri="http://schemas.openxmlformats.org/package/2006/metadata/core-properties"/>
    <ds:schemaRef ds:uri="http://purl.org/dc/dcmitype/"/>
    <ds:schemaRef ds:uri="fb945b2c-8471-40f5-80e6-fc95cd5e4a73"/>
    <ds:schemaRef ds:uri="http://purl.org/dc/elements/1.1/"/>
    <ds:schemaRef ds:uri="http://purl.org/dc/terms/"/>
    <ds:schemaRef ds:uri="http://www.w3.org/XML/1998/namespace"/>
    <ds:schemaRef ds:uri="http://schemas.microsoft.com/office/2006/metadata/properties"/>
    <ds:schemaRef ds:uri="http://schemas.microsoft.com/office/2006/documentManagement/types"/>
    <ds:schemaRef ds:uri="0b12692a-decd-439d-84bb-76e7be108713"/>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Eminent v2</vt:lpstr>
      <vt:lpstr>template v2</vt:lpstr>
      <vt:lpstr>Eminentv2 Generated</vt:lpstr>
      <vt:lpstr>template v3</vt:lpstr>
      <vt:lpstr>eminent v3 generated</vt:lpstr>
      <vt:lpstr>Sheet1</vt:lpstr>
    </vt:vector>
  </TitlesOfParts>
  <Company>Electric Power Research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Genuchten, Joep</dc:creator>
  <cp:lastModifiedBy>van Genuchten, Joep</cp:lastModifiedBy>
  <dcterms:created xsi:type="dcterms:W3CDTF">2023-09-05T09:08:58Z</dcterms:created>
  <dcterms:modified xsi:type="dcterms:W3CDTF">2024-03-04T14:48:49Z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0x0101008FF913123A345840B11A985C785EA687</vt:lpwstr>
  </property>
  <property fmtid="{D5CDD505-2E9C-101B-9397-08002B2CF9AE}" pid="3" name="MediaServiceImageTags">
    <vt:lpwstr/>
  </property>
</Properties>
</file>