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Export Worksheet" sheetId="1" r:id="rId1"/>
    <sheet name="SQL" sheetId="2" r:id="rId2"/>
  </sheets>
  <definedNames>
    <definedName name="A">'Export Worksheet'!$B:$B</definedName>
  </definedNames>
  <calcPr calcId="125725"/>
</workbook>
</file>

<file path=xl/calcChain.xml><?xml version="1.0" encoding="utf-8"?>
<calcChain xmlns="http://schemas.openxmlformats.org/spreadsheetml/2006/main">
  <c r="C2" i="1"/>
  <c r="B14"/>
  <c r="C20"/>
  <c r="C21"/>
  <c r="B22"/>
  <c r="B20"/>
  <c r="B21"/>
  <c r="B19"/>
  <c r="B13"/>
  <c r="C3"/>
  <c r="C4"/>
  <c r="C5"/>
  <c r="C6"/>
  <c r="C7"/>
  <c r="C8"/>
  <c r="C9"/>
  <c r="C10"/>
  <c r="C11"/>
  <c r="C12"/>
  <c r="C13"/>
  <c r="C15"/>
  <c r="C17"/>
  <c r="C18"/>
  <c r="C19"/>
  <c r="B3"/>
  <c r="C43" s="1"/>
  <c r="B4"/>
  <c r="B5"/>
  <c r="B6"/>
  <c r="B7"/>
  <c r="B8"/>
  <c r="B9"/>
  <c r="B10"/>
  <c r="B11"/>
  <c r="B12"/>
  <c r="B15"/>
  <c r="B16"/>
  <c r="B17"/>
  <c r="B18"/>
  <c r="B2"/>
  <c r="C40" l="1"/>
  <c r="C37"/>
  <c r="C36"/>
  <c r="C35"/>
  <c r="C41"/>
  <c r="C44" l="1"/>
</calcChain>
</file>

<file path=xl/sharedStrings.xml><?xml version="1.0" encoding="utf-8"?>
<sst xmlns="http://schemas.openxmlformats.org/spreadsheetml/2006/main" count="124" uniqueCount="54">
  <si>
    <t xml:space="preserve"> </t>
  </si>
  <si>
    <t>上海来伊份食品连锁经营有限公司;目标调查表（一般店）</t>
  </si>
  <si>
    <t>浙江来伊份食品有限公司;目标调查表（一般店）</t>
  </si>
  <si>
    <t>四川来伊份食品有限公司;目标调查表（一般店）</t>
  </si>
  <si>
    <t>SELECT        TRANSLATE(LTRIM(VLS, '/'), '*/ ', '*;') IDENTIFIER_VALUE_LIST,ACTIVITY_NAME,SENDER,DELIVERY_DATE FROM (SELECT ROW_NUMBER() OVER(PARTITION BY TASK_ID ORDER BY TASK_ID, lvl DESC) RN, TASK_ID, TASK_OWNER, PRIORITY, SUBJECT, DELIVERY_DATE, SENDER, ACTIVITY_NAME, NAMES, VLS FROM (SELECT TASK_ID, TASK_OWNER, PRIORITY, SUBJECT, DELIVERY_DATE, SENDER, ACTIVITY_NAME, LEVEL lvl, SYS_CONNECT_BY_PATH(NAME, '/ ') NAMES, SYS_CONNECT_BY_PATH(VALUE, '/ ') VLS FROM (SELECT TASK_ID, TASK_OWNER, PRIORITY, SUBJECT, DELIVERY_DATE, SENDER, ACTIVITY_NAME, IDENTIFIER_DESCRIPTION AS NAME, IDENTIFIER_VALUE AS VALUE, ROW_NUMBER() OVER(PARTITION BY TASK_ID ORDER BY TASK_ID, IDENTIFIER_DESCRIPTION) X FROM (SELECT * FROM (SELECT NTI.TASK_INSTANCE_ID AS TASK_ID, P1.DISTINCT_NAME AS TASK_OWNER, NTI.PRIORITY AS PRIORITY, NTI.SUBJECT AS SUBJECT, NTI.DELIVERY_DATE AS DELIVERY_DATE, NTI.SOURCE_INSTANCE_ID AS PROCESS_INSTANCE_ID, P.DISPLAY_NAME AS SENDER, PA.ACTIVITY_NAME AS ACTIVITY_NAME FROM NOTF_TASK_INSTANCE NTI, PROCESS_ACTIVITY PA, PARTICIPANT P, PARTICIPANT P1 WHERE NTI.COMPLETION_DATE IS NULL AND NTI.TASK_INSTANCE_ID IN (SELECT TASK_INSTANCE_ID FROM (SELECT ROW_.TASK_INSTANCE_ID, ROWNUM ROWNUM_ FROM (SELECT TASK_INSTANCE_ID FROM NOTF_TASK_INSTANCE NTI_, PARTICIPANT P_ WHERE (NTI_.TASK_OWNER = P_.PARTICIPANT_ID OR NTI_.DELEGATED_TO = P_.PARTICIPANT_ID)  AND 1=1 ORDER BY DELIVERY_DATE DESC) ROW_  )  ) AND P.PARTICIPANT_ID = NTI.TASK_OWNER AND P1.PARTICIPANT_ID = NTI.TASK_OWNER AND PA.INSTANCE_ID = NTI.SOURCE_INSTANCE_ID AND PA.MESSAGE_ID = NTI.PARENT_TASK_ID)LEFT JOIN BUSINESS_IDENTIFIER_STRING BIS ON (BIS.INSTANCE_ID = PROCESS_INSTANCE_ID) LEFT JOIN BUSINESS_IDENTIFIER_REVISION BIR ON (BIR.REVISION_ID = BIS.IDENTIFIER_REVISION_ID AND BIR.IDENTIFIER_ID = BIS.IDENTIFIER_ID) WHERE BIS.IDENTIFIER_ID IN (SELECT IDENTIFIER_ID FROM BUSINESS_IDENTIFIER_REVISION WHERE IDENTIFIER_DESCRIPTION IN ('A_x000B__x000D_ð','lø_x000D_ð')))) A CONNECT BY TASK_ID = PRIOR TASK_ID AND X - 1 = PRIOR X)) WHERE RN = 1 ORDER BY DELIVERY_DATE DESC</t>
  </si>
  <si>
    <t>流程名称</t>
    <phoneticPr fontId="1" type="noConversion"/>
  </si>
  <si>
    <t>公司名称</t>
    <phoneticPr fontId="1" type="noConversion"/>
  </si>
  <si>
    <t>环节</t>
    <phoneticPr fontId="1" type="noConversion"/>
  </si>
  <si>
    <t>处理人</t>
    <phoneticPr fontId="1" type="noConversion"/>
  </si>
  <si>
    <t>开始日期</t>
    <phoneticPr fontId="1" type="noConversion"/>
  </si>
  <si>
    <t>上海子公司</t>
    <phoneticPr fontId="1" type="noConversion"/>
  </si>
  <si>
    <t>江苏子公司</t>
    <phoneticPr fontId="1" type="noConversion"/>
  </si>
  <si>
    <t>浙江子公司</t>
    <phoneticPr fontId="1" type="noConversion"/>
  </si>
  <si>
    <t>北京子公司</t>
    <phoneticPr fontId="1" type="noConversion"/>
  </si>
  <si>
    <t>天津子公司</t>
    <phoneticPr fontId="1" type="noConversion"/>
  </si>
  <si>
    <t>四川子公司</t>
    <phoneticPr fontId="1" type="noConversion"/>
  </si>
  <si>
    <t>安徽子公司</t>
    <phoneticPr fontId="1" type="noConversion"/>
  </si>
  <si>
    <t>湖北子公司</t>
    <phoneticPr fontId="1" type="noConversion"/>
  </si>
  <si>
    <t>山东子公司</t>
    <phoneticPr fontId="1" type="noConversion"/>
  </si>
  <si>
    <t>测试汇总</t>
    <phoneticPr fontId="1" type="noConversion"/>
  </si>
  <si>
    <t>公司名称</t>
    <phoneticPr fontId="1" type="noConversion"/>
  </si>
  <si>
    <t>安徽来伊份食品有限公司;目标调查表（一般店）</t>
  </si>
  <si>
    <t>山东来伊份食品有限公司;目标调查表（一般店）</t>
  </si>
  <si>
    <t>上海来伊份食品连锁经营有限公司;目标调查表（商超）</t>
  </si>
  <si>
    <t>审批目标店情况调查表（网点中心总监）</t>
  </si>
  <si>
    <t>16-12月-11</t>
  </si>
  <si>
    <t>审核目标店情况调查表（子公司网点开发经理）</t>
  </si>
  <si>
    <t>审核目标店情况调查表（子公司网点开发主管）</t>
  </si>
  <si>
    <t>谢孝军</t>
  </si>
  <si>
    <t>15-12月-11</t>
  </si>
  <si>
    <t>俞晶</t>
  </si>
  <si>
    <t>填写目标调查表</t>
  </si>
  <si>
    <t>白江志</t>
  </si>
  <si>
    <t>14-12月-11</t>
  </si>
  <si>
    <t>钱虎</t>
  </si>
  <si>
    <t>13-12月-11</t>
  </si>
  <si>
    <t>审批目标店情况调查表（子公司总经理）</t>
  </si>
  <si>
    <t>林志强</t>
  </si>
  <si>
    <t>刘平</t>
  </si>
  <si>
    <t>12-12月-11</t>
  </si>
  <si>
    <t>申请新店移交信息填写</t>
  </si>
  <si>
    <t>朱影</t>
  </si>
  <si>
    <t>蒋标</t>
  </si>
  <si>
    <t>15-11月-11</t>
  </si>
  <si>
    <t>11-11月-11</t>
  </si>
  <si>
    <t>09-11月-11</t>
  </si>
  <si>
    <t>新店信息移交单</t>
    <phoneticPr fontId="1" type="noConversion"/>
  </si>
  <si>
    <t>沈炜栋</t>
  </si>
  <si>
    <t>19-12月-11</t>
  </si>
  <si>
    <r>
      <rPr>
        <sz val="10"/>
        <rFont val="宋体"/>
        <family val="3"/>
        <charset val="134"/>
      </rPr>
      <t>江苏来伊份食品有限公司</t>
    </r>
    <r>
      <rPr>
        <sz val="10"/>
        <rFont val="Arial"/>
      </rPr>
      <t>;</t>
    </r>
    <r>
      <rPr>
        <sz val="10"/>
        <rFont val="宋体"/>
        <family val="3"/>
        <charset val="134"/>
      </rPr>
      <t>目标调查表（商超）</t>
    </r>
    <phoneticPr fontId="1" type="noConversion"/>
  </si>
  <si>
    <t>目标调查表（商超店）</t>
    <phoneticPr fontId="1" type="noConversion"/>
  </si>
  <si>
    <r>
      <rPr>
        <sz val="10"/>
        <rFont val="宋体"/>
        <family val="3"/>
        <charset val="134"/>
      </rPr>
      <t>上海来伊份食品连锁经营有限公司</t>
    </r>
    <r>
      <rPr>
        <sz val="10"/>
        <rFont val="Arial"/>
      </rPr>
      <t>;</t>
    </r>
    <r>
      <rPr>
        <sz val="10"/>
        <rFont val="宋体"/>
        <family val="3"/>
        <charset val="134"/>
      </rPr>
      <t>新店信息移交流程（一般店）</t>
    </r>
    <phoneticPr fontId="1" type="noConversion"/>
  </si>
  <si>
    <t>徐铸</t>
    <phoneticPr fontId="1" type="noConversion"/>
  </si>
  <si>
    <r>
      <rPr>
        <sz val="10"/>
        <rFont val="宋体"/>
        <family val="3"/>
        <charset val="134"/>
      </rPr>
      <t>张美</t>
    </r>
    <r>
      <rPr>
        <sz val="10"/>
        <rFont val="Arial"/>
      </rPr>
      <t xml:space="preserve">						</t>
    </r>
    <phoneticPr fontId="1" type="noConversion"/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</si>
</sst>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2"/>
      <color theme="0"/>
      <name val="宋体"/>
      <family val="3"/>
      <charset val="134"/>
    </font>
    <font>
      <sz val="10"/>
      <name val="Calibri"/>
      <family val="2"/>
    </font>
    <font>
      <b/>
      <sz val="14"/>
      <color rgb="FFFF0000"/>
      <name val="宋体"/>
      <family val="3"/>
      <charset val="134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B1" workbookViewId="0">
      <pane ySplit="1" topLeftCell="A15" activePane="bottomLeft" state="frozen"/>
      <selection pane="bottomLeft" activeCell="D46" sqref="D46"/>
    </sheetView>
  </sheetViews>
  <sheetFormatPr defaultRowHeight="12.75"/>
  <cols>
    <col min="1" max="1" width="105.85546875" customWidth="1"/>
    <col min="2" max="2" width="40.5703125" customWidth="1"/>
    <col min="3" max="3" width="48.140625" style="2" customWidth="1"/>
    <col min="4" max="4" width="44.5703125" bestFit="1" customWidth="1"/>
    <col min="6" max="6" width="20.28515625" customWidth="1"/>
  </cols>
  <sheetData>
    <row r="1" spans="1:7" ht="15">
      <c r="A1" s="1" t="s">
        <v>6</v>
      </c>
      <c r="B1" s="4" t="s">
        <v>20</v>
      </c>
      <c r="C1" s="5" t="s">
        <v>5</v>
      </c>
      <c r="D1" s="4" t="s">
        <v>7</v>
      </c>
      <c r="E1" s="4" t="s">
        <v>8</v>
      </c>
      <c r="F1" s="4" t="s">
        <v>9</v>
      </c>
      <c r="G1" t="s">
        <v>0</v>
      </c>
    </row>
    <row r="2" spans="1:7">
      <c r="A2" t="s">
        <v>22</v>
      </c>
      <c r="B2" s="6" t="str">
        <f t="shared" ref="B2:B18" si="0">MID(A2,1,FIND(";",A2,1)-1)</f>
        <v>山东来伊份食品有限公司</v>
      </c>
      <c r="C2" s="7" t="str">
        <f>MID(A2,FIND(";",A2,1)+1,LEN(A2))</f>
        <v>目标调查表（一般店）</v>
      </c>
      <c r="D2" t="s">
        <v>36</v>
      </c>
      <c r="E2" t="s">
        <v>47</v>
      </c>
      <c r="F2" t="s">
        <v>48</v>
      </c>
      <c r="G2" t="s">
        <v>0</v>
      </c>
    </row>
    <row r="3" spans="1:7">
      <c r="A3" t="s">
        <v>1</v>
      </c>
      <c r="B3" s="6" t="str">
        <f t="shared" si="0"/>
        <v>上海来伊份食品连锁经营有限公司</v>
      </c>
      <c r="C3" s="7" t="str">
        <f t="shared" ref="C2:C13" si="1">MID(A3,FIND(";",A3,1)+1,LEN(A3))</f>
        <v>目标调查表（一般店）</v>
      </c>
      <c r="D3" t="s">
        <v>26</v>
      </c>
      <c r="E3" t="s">
        <v>30</v>
      </c>
      <c r="F3" t="s">
        <v>25</v>
      </c>
      <c r="G3" t="s">
        <v>0</v>
      </c>
    </row>
    <row r="4" spans="1:7">
      <c r="A4" t="s">
        <v>3</v>
      </c>
      <c r="B4" s="6" t="str">
        <f t="shared" si="0"/>
        <v>四川来伊份食品有限公司</v>
      </c>
      <c r="C4" s="7" t="str">
        <f t="shared" si="1"/>
        <v>目标调查表（一般店）</v>
      </c>
      <c r="D4" t="s">
        <v>24</v>
      </c>
      <c r="E4" s="14" t="s">
        <v>53</v>
      </c>
      <c r="F4" t="s">
        <v>25</v>
      </c>
      <c r="G4" t="s">
        <v>0</v>
      </c>
    </row>
    <row r="5" spans="1:7">
      <c r="A5" t="s">
        <v>21</v>
      </c>
      <c r="B5" s="6" t="str">
        <f t="shared" si="0"/>
        <v>安徽来伊份食品有限公司</v>
      </c>
      <c r="C5" s="7" t="str">
        <f t="shared" si="1"/>
        <v>目标调查表（一般店）</v>
      </c>
      <c r="D5" t="s">
        <v>26</v>
      </c>
      <c r="E5" s="1" t="s">
        <v>52</v>
      </c>
      <c r="F5" t="s">
        <v>25</v>
      </c>
      <c r="G5" t="s">
        <v>0</v>
      </c>
    </row>
    <row r="6" spans="1:7">
      <c r="A6" t="s">
        <v>1</v>
      </c>
      <c r="B6" s="6" t="str">
        <f t="shared" si="0"/>
        <v>上海来伊份食品连锁经营有限公司</v>
      </c>
      <c r="C6" s="7" t="str">
        <f t="shared" si="1"/>
        <v>目标调查表（一般店）</v>
      </c>
      <c r="D6" t="s">
        <v>27</v>
      </c>
      <c r="E6" t="s">
        <v>28</v>
      </c>
      <c r="F6" t="s">
        <v>29</v>
      </c>
      <c r="G6" t="s">
        <v>0</v>
      </c>
    </row>
    <row r="7" spans="1:7">
      <c r="A7" t="s">
        <v>23</v>
      </c>
      <c r="B7" s="6" t="str">
        <f t="shared" si="0"/>
        <v>上海来伊份食品连锁经营有限公司</v>
      </c>
      <c r="C7" s="7" t="str">
        <f t="shared" si="1"/>
        <v>目标调查表（商超）</v>
      </c>
      <c r="D7" t="s">
        <v>26</v>
      </c>
      <c r="E7" t="s">
        <v>30</v>
      </c>
      <c r="F7" t="s">
        <v>29</v>
      </c>
      <c r="G7" t="s">
        <v>0</v>
      </c>
    </row>
    <row r="8" spans="1:7">
      <c r="A8" t="s">
        <v>1</v>
      </c>
      <c r="B8" s="6" t="str">
        <f t="shared" si="0"/>
        <v>上海来伊份食品连锁经营有限公司</v>
      </c>
      <c r="C8" s="7" t="str">
        <f t="shared" si="1"/>
        <v>目标调查表（一般店）</v>
      </c>
      <c r="D8" t="s">
        <v>31</v>
      </c>
      <c r="E8" t="s">
        <v>32</v>
      </c>
      <c r="F8" t="s">
        <v>33</v>
      </c>
      <c r="G8" t="s">
        <v>0</v>
      </c>
    </row>
    <row r="9" spans="1:7">
      <c r="A9" t="s">
        <v>1</v>
      </c>
      <c r="B9" s="6" t="str">
        <f t="shared" si="0"/>
        <v>上海来伊份食品连锁经营有限公司</v>
      </c>
      <c r="C9" s="7" t="str">
        <f t="shared" si="1"/>
        <v>目标调查表（一般店）</v>
      </c>
      <c r="D9" t="s">
        <v>27</v>
      </c>
      <c r="E9" t="s">
        <v>28</v>
      </c>
      <c r="F9" t="s">
        <v>33</v>
      </c>
      <c r="G9" t="s">
        <v>0</v>
      </c>
    </row>
    <row r="10" spans="1:7">
      <c r="A10" t="s">
        <v>1</v>
      </c>
      <c r="B10" s="6" t="str">
        <f t="shared" si="0"/>
        <v>上海来伊份食品连锁经营有限公司</v>
      </c>
      <c r="C10" s="7" t="str">
        <f t="shared" si="1"/>
        <v>目标调查表（一般店）</v>
      </c>
      <c r="D10" t="s">
        <v>26</v>
      </c>
      <c r="E10" t="s">
        <v>30</v>
      </c>
      <c r="F10" t="s">
        <v>33</v>
      </c>
      <c r="G10" t="s">
        <v>0</v>
      </c>
    </row>
    <row r="11" spans="1:7">
      <c r="A11" t="s">
        <v>1</v>
      </c>
      <c r="B11" s="6" t="str">
        <f t="shared" si="0"/>
        <v>上海来伊份食品连锁经营有限公司</v>
      </c>
      <c r="C11" s="7" t="str">
        <f t="shared" si="1"/>
        <v>目标调查表（一般店）</v>
      </c>
      <c r="D11" t="s">
        <v>26</v>
      </c>
      <c r="E11" t="s">
        <v>30</v>
      </c>
      <c r="F11" t="s">
        <v>33</v>
      </c>
      <c r="G11" t="s">
        <v>0</v>
      </c>
    </row>
    <row r="12" spans="1:7">
      <c r="A12" t="s">
        <v>2</v>
      </c>
      <c r="B12" s="6" t="str">
        <f t="shared" si="0"/>
        <v>浙江来伊份食品有限公司</v>
      </c>
      <c r="C12" s="7" t="str">
        <f t="shared" si="1"/>
        <v>目标调查表（一般店）</v>
      </c>
      <c r="D12" t="s">
        <v>26</v>
      </c>
      <c r="E12" t="s">
        <v>34</v>
      </c>
      <c r="F12" t="s">
        <v>33</v>
      </c>
      <c r="G12" t="s">
        <v>0</v>
      </c>
    </row>
    <row r="13" spans="1:7">
      <c r="A13" t="s">
        <v>1</v>
      </c>
      <c r="B13" s="6" t="str">
        <f>MID(A13,1,FIND(";",A13,1)-1)</f>
        <v>上海来伊份食品连锁经营有限公司</v>
      </c>
      <c r="C13" s="7" t="str">
        <f t="shared" si="1"/>
        <v>目标调查表（一般店）</v>
      </c>
      <c r="D13" t="s">
        <v>27</v>
      </c>
      <c r="E13" t="s">
        <v>28</v>
      </c>
      <c r="F13" t="s">
        <v>35</v>
      </c>
      <c r="G13" t="s">
        <v>0</v>
      </c>
    </row>
    <row r="14" spans="1:7">
      <c r="A14" s="13" t="s">
        <v>49</v>
      </c>
      <c r="B14" s="6" t="str">
        <f>MID(A14,1,FIND(";",A14,1)-1)</f>
        <v>江苏来伊份食品有限公司</v>
      </c>
      <c r="C14" s="11" t="s">
        <v>50</v>
      </c>
      <c r="D14" t="s">
        <v>36</v>
      </c>
      <c r="E14" t="s">
        <v>37</v>
      </c>
      <c r="F14" t="s">
        <v>35</v>
      </c>
      <c r="G14" t="s">
        <v>0</v>
      </c>
    </row>
    <row r="15" spans="1:7">
      <c r="A15" t="s">
        <v>1</v>
      </c>
      <c r="B15" s="6" t="str">
        <f t="shared" si="0"/>
        <v>上海来伊份食品连锁经营有限公司</v>
      </c>
      <c r="C15" s="7" t="str">
        <f>MID(A15,FIND(";",A15,1)+1,LEN(A15))</f>
        <v>目标调查表（一般店）</v>
      </c>
      <c r="D15" t="s">
        <v>27</v>
      </c>
      <c r="E15" t="s">
        <v>38</v>
      </c>
      <c r="F15" t="s">
        <v>39</v>
      </c>
      <c r="G15" t="s">
        <v>0</v>
      </c>
    </row>
    <row r="16" spans="1:7">
      <c r="A16" s="13" t="s">
        <v>51</v>
      </c>
      <c r="B16" s="6" t="str">
        <f t="shared" si="0"/>
        <v>上海来伊份食品连锁经营有限公司</v>
      </c>
      <c r="C16" s="11" t="s">
        <v>46</v>
      </c>
      <c r="D16" t="s">
        <v>40</v>
      </c>
      <c r="E16" t="s">
        <v>41</v>
      </c>
      <c r="F16" t="s">
        <v>39</v>
      </c>
      <c r="G16" t="s">
        <v>0</v>
      </c>
    </row>
    <row r="17" spans="1:7">
      <c r="A17" t="s">
        <v>2</v>
      </c>
      <c r="B17" s="6" t="str">
        <f t="shared" si="0"/>
        <v>浙江来伊份食品有限公司</v>
      </c>
      <c r="C17" s="7" t="str">
        <f>MID(A17,FIND(";",A17,1)+1,LEN(A17))</f>
        <v>目标调查表（一般店）</v>
      </c>
      <c r="D17" t="s">
        <v>26</v>
      </c>
      <c r="E17" t="s">
        <v>34</v>
      </c>
      <c r="F17" t="s">
        <v>39</v>
      </c>
      <c r="G17" t="s">
        <v>0</v>
      </c>
    </row>
    <row r="18" spans="1:7">
      <c r="A18" t="s">
        <v>1</v>
      </c>
      <c r="B18" s="6" t="str">
        <f t="shared" si="0"/>
        <v>上海来伊份食品连锁经营有限公司</v>
      </c>
      <c r="C18" s="7" t="str">
        <f>MID(A18,FIND(";",A18,1)+1,LEN(A18))</f>
        <v>目标调查表（一般店）</v>
      </c>
      <c r="D18" t="s">
        <v>31</v>
      </c>
      <c r="E18" t="s">
        <v>42</v>
      </c>
      <c r="F18" t="s">
        <v>43</v>
      </c>
      <c r="G18" t="s">
        <v>0</v>
      </c>
    </row>
    <row r="19" spans="1:7">
      <c r="A19" t="s">
        <v>1</v>
      </c>
      <c r="B19" s="6" t="str">
        <f>MID(A19,1,FIND(";",A19,1)-1)</f>
        <v>上海来伊份食品连锁经营有限公司</v>
      </c>
      <c r="C19" s="7" t="str">
        <f>MID(A19,FIND(";",A19,1)+1,LEN(A19))</f>
        <v>目标调查表（一般店）</v>
      </c>
      <c r="D19" t="s">
        <v>31</v>
      </c>
      <c r="E19" t="s">
        <v>38</v>
      </c>
      <c r="F19" t="s">
        <v>44</v>
      </c>
      <c r="G19" t="s">
        <v>0</v>
      </c>
    </row>
    <row r="20" spans="1:7">
      <c r="A20" t="s">
        <v>1</v>
      </c>
      <c r="B20" s="6" t="str">
        <f t="shared" ref="B20:B21" si="2">MID(A20,1,FIND(";",A20,1)-1)</f>
        <v>上海来伊份食品连锁经营有限公司</v>
      </c>
      <c r="C20" s="7" t="str">
        <f t="shared" ref="C20:C21" si="3">MID(A20,FIND(";",A20,1)+1,LEN(A20))</f>
        <v>目标调查表（一般店）</v>
      </c>
      <c r="D20" t="s">
        <v>31</v>
      </c>
      <c r="E20" t="s">
        <v>28</v>
      </c>
      <c r="F20" t="s">
        <v>44</v>
      </c>
    </row>
    <row r="21" spans="1:7">
      <c r="A21" t="s">
        <v>1</v>
      </c>
      <c r="B21" s="6" t="str">
        <f t="shared" si="2"/>
        <v>上海来伊份食品连锁经营有限公司</v>
      </c>
      <c r="C21" s="7" t="str">
        <f t="shared" si="3"/>
        <v>目标调查表（一般店）</v>
      </c>
      <c r="D21" t="s">
        <v>27</v>
      </c>
      <c r="E21" t="s">
        <v>38</v>
      </c>
      <c r="F21" t="s">
        <v>45</v>
      </c>
    </row>
    <row r="22" spans="1:7">
      <c r="B22" s="6" t="e">
        <f>MID(A22,1,FIND(";",A22,1)-1)</f>
        <v>#VALUE!</v>
      </c>
    </row>
    <row r="23" spans="1:7" ht="12" customHeight="1"/>
    <row r="24" spans="1:7" hidden="1"/>
    <row r="25" spans="1:7" hidden="1"/>
    <row r="26" spans="1:7" ht="4.5" hidden="1" customHeight="1"/>
    <row r="27" spans="1:7" hidden="1"/>
    <row r="28" spans="1:7" hidden="1"/>
    <row r="29" spans="1:7" hidden="1"/>
    <row r="30" spans="1:7" hidden="1"/>
    <row r="31" spans="1:7" hidden="1"/>
    <row r="32" spans="1:7" hidden="1"/>
    <row r="33" spans="2:4" hidden="1"/>
    <row r="34" spans="2:4" hidden="1"/>
    <row r="35" spans="2:4">
      <c r="B35" s="3" t="s">
        <v>10</v>
      </c>
      <c r="C35" s="8">
        <f>COUNTIF(B2:B21,"上海来伊份食品连锁经营有限公司")</f>
        <v>14</v>
      </c>
      <c r="D35" s="3" t="s">
        <v>40</v>
      </c>
    </row>
    <row r="36" spans="2:4">
      <c r="B36" s="3" t="s">
        <v>11</v>
      </c>
      <c r="C36" s="8">
        <f>COUNTIF(B2:B28,"江苏来伊份食品有限公司")</f>
        <v>1</v>
      </c>
      <c r="D36" s="3" t="s">
        <v>36</v>
      </c>
    </row>
    <row r="37" spans="2:4">
      <c r="B37" s="3" t="s">
        <v>12</v>
      </c>
      <c r="C37" s="8">
        <f>COUNTIF(B2:B28,"浙江来伊份食品有限公司")</f>
        <v>2</v>
      </c>
      <c r="D37" s="3" t="s">
        <v>26</v>
      </c>
    </row>
    <row r="38" spans="2:4" ht="14.25" customHeight="1">
      <c r="B38" s="3" t="s">
        <v>13</v>
      </c>
      <c r="C38" s="8">
        <v>0</v>
      </c>
      <c r="D38" s="12"/>
    </row>
    <row r="39" spans="2:4">
      <c r="B39" s="3" t="s">
        <v>14</v>
      </c>
      <c r="C39" s="8">
        <v>0</v>
      </c>
      <c r="D39" s="12"/>
    </row>
    <row r="40" spans="2:4">
      <c r="B40" s="3" t="s">
        <v>15</v>
      </c>
      <c r="C40" s="8">
        <f>COUNTIF(B2:B28,"四川来伊份食品有限公司")</f>
        <v>1</v>
      </c>
      <c r="D40" s="3" t="s">
        <v>24</v>
      </c>
    </row>
    <row r="41" spans="2:4">
      <c r="B41" s="3" t="s">
        <v>16</v>
      </c>
      <c r="C41" s="8">
        <f>COUNTIF(B2:B28,"安徽来伊份食品有限公司")</f>
        <v>1</v>
      </c>
      <c r="D41" s="12" t="s">
        <v>26</v>
      </c>
    </row>
    <row r="42" spans="2:4">
      <c r="B42" s="3" t="s">
        <v>17</v>
      </c>
      <c r="C42" s="8">
        <v>0</v>
      </c>
      <c r="D42" s="12"/>
    </row>
    <row r="43" spans="2:4">
      <c r="B43" s="3" t="s">
        <v>18</v>
      </c>
      <c r="C43" s="8">
        <f>COUNTIF(B2:B28,"山东来伊份食品有限公司")</f>
        <v>1</v>
      </c>
      <c r="D43" t="s">
        <v>36</v>
      </c>
    </row>
    <row r="44" spans="2:4" ht="18.75">
      <c r="B44" s="9" t="s">
        <v>19</v>
      </c>
      <c r="C44" s="10">
        <f>SUM(35:43)</f>
        <v>20</v>
      </c>
    </row>
  </sheetData>
  <dataConsolidate/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E8" sqref="E8"/>
    </sheetView>
  </sheetViews>
  <sheetFormatPr defaultRowHeight="12.75"/>
  <sheetData>
    <row r="2" spans="2:2">
      <c r="B2" t="s">
        <v>4</v>
      </c>
    </row>
  </sheetData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Export Worksheet</vt:lpstr>
      <vt:lpstr>SQL</vt:lpstr>
      <vt:lpstr>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cordys</cp:lastModifiedBy>
  <dcterms:created xsi:type="dcterms:W3CDTF">2011-12-15T09:47:31Z</dcterms:created>
  <dcterms:modified xsi:type="dcterms:W3CDTF">2011-12-19T12:59:23Z</dcterms:modified>
</cp:coreProperties>
</file>