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Export Worksheet" sheetId="1" r:id="rId1"/>
    <sheet name="SQL" sheetId="2" r:id="rId2"/>
  </sheets>
  <calcPr calcId="125725"/>
</workbook>
</file>

<file path=xl/calcChain.xml><?xml version="1.0" encoding="utf-8"?>
<calcChain xmlns="http://schemas.openxmlformats.org/spreadsheetml/2006/main">
  <c r="C23" i="1"/>
  <c r="C3"/>
  <c r="C4"/>
  <c r="C5"/>
  <c r="C6"/>
  <c r="C7"/>
  <c r="C8"/>
  <c r="C9"/>
  <c r="C10"/>
  <c r="C11"/>
  <c r="C12"/>
  <c r="C13"/>
  <c r="C15"/>
  <c r="C16"/>
  <c r="C17"/>
  <c r="C18"/>
  <c r="C19"/>
  <c r="C2"/>
  <c r="B3"/>
  <c r="C22" s="1"/>
  <c r="B4"/>
  <c r="B5"/>
  <c r="B6"/>
  <c r="B7"/>
  <c r="B8"/>
  <c r="B9"/>
  <c r="B10"/>
  <c r="B11"/>
  <c r="B12"/>
  <c r="B13"/>
  <c r="B14"/>
  <c r="B15"/>
  <c r="B16"/>
  <c r="B17"/>
  <c r="B18"/>
  <c r="B19"/>
  <c r="B2"/>
  <c r="C26" s="1"/>
  <c r="C21" l="1"/>
  <c r="C30" s="1"/>
</calcChain>
</file>

<file path=xl/sharedStrings.xml><?xml version="1.0" encoding="utf-8"?>
<sst xmlns="http://schemas.openxmlformats.org/spreadsheetml/2006/main" count="109" uniqueCount="47">
  <si>
    <t xml:space="preserve"> </t>
  </si>
  <si>
    <t>上海来伊份食品连锁经营有限公司;目标调查表（一般店）</t>
  </si>
  <si>
    <t>浙江来伊份食品有限公司;目标调查表（一般店）</t>
  </si>
  <si>
    <t>四川来伊份食品有限公司;目标调查表（一般店）</t>
  </si>
  <si>
    <t>江苏来伊份食品有限公司;目标调查表（商超）</t>
  </si>
  <si>
    <t>上海来伊份食品连锁经营有限公司;上海来伊份食品连锁经营有限公司;上海来伊份食品连锁经营有限公司;上海来伊份食品连锁经营有限公司;上海来伊份食品连锁经营有限公司;上海来伊份食品连锁经营有限公司;上海来伊份食品连锁经营有限公司;上海来伊份食品连锁经营有限公司;上海来伊份食品连锁经营有限公司;新店信息移交流程（一般店）;新店信息移交流程（一般店）;新店信息移交流程（一般店）;新店信息移交流程（一般店）;新店信息移交流程（一般店）;新店信息移交流程（一般店）;新店信息移交流程（一般店）;新店信息移交流程（一般店）;新店信息移交流程（一般店）</t>
  </si>
  <si>
    <t>SELECT        TRANSLATE(LTRIM(VLS, '/'), '*/ ', '*;') IDENTIFIER_VALUE_LIST,ACTIVITY_NAME,SENDER,DELIVERY_DATE FROM (SELECT ROW_NUMBER() OVER(PARTITION BY TASK_ID ORDER BY TASK_ID, lvl DESC) RN, TASK_ID, TASK_OWNER, PRIORITY, SUBJECT, DELIVERY_DATE, SENDER, ACTIVITY_NAME, NAMES, VLS FROM (SELECT TASK_ID, TASK_OWNER, PRIORITY, SUBJECT, DELIVERY_DATE, SENDER, ACTIVITY_NAME, LEVEL lvl, SYS_CONNECT_BY_PATH(NAME, '/ ') NAMES, SYS_CONNECT_BY_PATH(VALUE, '/ ') VLS FROM (SELECT TASK_ID, TASK_OWNER, PRIORITY, SUBJECT, DELIVERY_DATE, SENDER, ACTIVITY_NAME, IDENTIFIER_DESCRIPTION AS NAME, IDENTIFIER_VALUE AS VALUE, ROW_NUMBER() OVER(PARTITION BY TASK_ID ORDER BY TASK_ID, IDENTIFIER_DESCRIPTION) X FROM (SELECT * FROM (SELECT NTI.TASK_INSTANCE_ID AS TASK_ID, P1.DISTINCT_NAME AS TASK_OWNER, NTI.PRIORITY AS PRIORITY, NTI.SUBJECT AS SUBJECT, NTI.DELIVERY_DATE AS DELIVERY_DATE, NTI.SOURCE_INSTANCE_ID AS PROCESS_INSTANCE_ID, P.DISPLAY_NAME AS SENDER, PA.ACTIVITY_NAME AS ACTIVITY_NAME FROM NOTF_TASK_INSTANCE NTI, PROCESS_ACTIVITY PA, PARTICIPANT P, PARTICIPANT P1 WHERE NTI.COMPLETION_DATE IS NULL AND NTI.TASK_INSTANCE_ID IN (SELECT TASK_INSTANCE_ID FROM (SELECT ROW_.TASK_INSTANCE_ID, ROWNUM ROWNUM_ FROM (SELECT TASK_INSTANCE_ID FROM NOTF_TASK_INSTANCE NTI_, PARTICIPANT P_ WHERE (NTI_.TASK_OWNER = P_.PARTICIPANT_ID OR NTI_.DELEGATED_TO = P_.PARTICIPANT_ID)  AND 1=1 ORDER BY DELIVERY_DATE DESC) ROW_  )  ) AND P.PARTICIPANT_ID = NTI.TASK_OWNER AND P1.PARTICIPANT_ID = NTI.TASK_OWNER AND PA.INSTANCE_ID = NTI.SOURCE_INSTANCE_ID AND PA.MESSAGE_ID = NTI.PARENT_TASK_ID)LEFT JOIN BUSINESS_IDENTIFIER_STRING BIS ON (BIS.INSTANCE_ID = PROCESS_INSTANCE_ID) LEFT JOIN BUSINESS_IDENTIFIER_REVISION BIR ON (BIR.REVISION_ID = BIS.IDENTIFIER_REVISION_ID AND BIR.IDENTIFIER_ID = BIS.IDENTIFIER_ID) WHERE BIS.IDENTIFIER_ID IN (SELECT IDENTIFIER_ID FROM BUSINESS_IDENTIFIER_REVISION WHERE IDENTIFIER_DESCRIPTION IN ('A_x000B__x000D_ð','lø_x000D_ð')))) A CONNECT BY TASK_ID = PRIOR TASK_ID AND X - 1 = PRIOR X)) WHERE RN = 1 ORDER BY DELIVERY_DATE DESC</t>
  </si>
  <si>
    <t>流程名称</t>
    <phoneticPr fontId="1" type="noConversion"/>
  </si>
  <si>
    <t>公司名称</t>
    <phoneticPr fontId="1" type="noConversion"/>
  </si>
  <si>
    <t>环节</t>
    <phoneticPr fontId="1" type="noConversion"/>
  </si>
  <si>
    <t>处理人</t>
    <phoneticPr fontId="1" type="noConversion"/>
  </si>
  <si>
    <t>开始日期</t>
    <phoneticPr fontId="1" type="noConversion"/>
  </si>
  <si>
    <r>
      <rPr>
        <sz val="10"/>
        <rFont val="宋体"/>
        <family val="3"/>
        <charset val="134"/>
      </rPr>
      <t>浙江来伊份食品有限公司</t>
    </r>
    <r>
      <rPr>
        <sz val="10"/>
        <rFont val="Arial"/>
      </rPr>
      <t>;</t>
    </r>
    <r>
      <rPr>
        <sz val="10"/>
        <rFont val="宋体"/>
        <family val="3"/>
        <charset val="134"/>
      </rPr>
      <t>目标调查表（一般店）</t>
    </r>
    <phoneticPr fontId="1" type="noConversion"/>
  </si>
  <si>
    <r>
      <rPr>
        <sz val="10"/>
        <rFont val="宋体"/>
        <family val="3"/>
        <charset val="134"/>
      </rPr>
      <t>上海来伊份食品连锁经营有限公司</t>
    </r>
    <r>
      <rPr>
        <sz val="10"/>
        <rFont val="Arial"/>
      </rPr>
      <t>;</t>
    </r>
    <r>
      <rPr>
        <sz val="10"/>
        <rFont val="宋体"/>
        <family val="3"/>
        <charset val="134"/>
      </rPr>
      <t>目标调查表（商超）</t>
    </r>
    <phoneticPr fontId="1" type="noConversion"/>
  </si>
  <si>
    <r>
      <rPr>
        <sz val="10"/>
        <rFont val="宋体"/>
        <family val="3"/>
        <charset val="134"/>
      </rPr>
      <t>上海来伊份食品连锁经营有限公司</t>
    </r>
    <r>
      <rPr>
        <sz val="10"/>
        <rFont val="Arial"/>
      </rPr>
      <t>;</t>
    </r>
    <r>
      <rPr>
        <sz val="10"/>
        <rFont val="宋体"/>
        <family val="3"/>
        <charset val="134"/>
      </rPr>
      <t>目标调查表（一般店）</t>
    </r>
    <phoneticPr fontId="1" type="noConversion"/>
  </si>
  <si>
    <t>新开店移交流程（一般店）</t>
    <phoneticPr fontId="1" type="noConversion"/>
  </si>
  <si>
    <r>
      <rPr>
        <sz val="10"/>
        <rFont val="Arial Unicode MS"/>
        <family val="2"/>
        <charset val="134"/>
      </rPr>
      <t>审核目标店情况调查表（子公司网点开发主管）</t>
    </r>
  </si>
  <si>
    <r>
      <rPr>
        <sz val="10"/>
        <rFont val="Arial Unicode MS"/>
        <family val="2"/>
        <charset val="134"/>
      </rPr>
      <t>谢孝军</t>
    </r>
  </si>
  <si>
    <r>
      <t>15-12</t>
    </r>
    <r>
      <rPr>
        <sz val="10"/>
        <rFont val="Arial Unicode MS"/>
        <family val="2"/>
        <charset val="134"/>
      </rPr>
      <t>月</t>
    </r>
    <r>
      <rPr>
        <sz val="10"/>
        <rFont val="Calibri"/>
        <family val="2"/>
      </rPr>
      <t>-11</t>
    </r>
  </si>
  <si>
    <r>
      <rPr>
        <sz val="10"/>
        <rFont val="Arial Unicode MS"/>
        <family val="2"/>
        <charset val="134"/>
      </rPr>
      <t>审核目标店情况调查表（子公司网点开发经理）</t>
    </r>
  </si>
  <si>
    <r>
      <rPr>
        <sz val="10"/>
        <rFont val="Arial Unicode MS"/>
        <family val="2"/>
        <charset val="134"/>
      </rPr>
      <t>俞晶</t>
    </r>
  </si>
  <si>
    <r>
      <rPr>
        <sz val="10"/>
        <rFont val="Arial Unicode MS"/>
        <family val="2"/>
        <charset val="134"/>
      </rPr>
      <t>填写目标调查表</t>
    </r>
  </si>
  <si>
    <r>
      <rPr>
        <sz val="10"/>
        <rFont val="Arial Unicode MS"/>
        <family val="2"/>
        <charset val="134"/>
      </rPr>
      <t>白江志</t>
    </r>
  </si>
  <si>
    <r>
      <t>14-12</t>
    </r>
    <r>
      <rPr>
        <sz val="10"/>
        <rFont val="Arial Unicode MS"/>
        <family val="2"/>
        <charset val="134"/>
      </rPr>
      <t>月</t>
    </r>
    <r>
      <rPr>
        <sz val="10"/>
        <rFont val="Calibri"/>
        <family val="2"/>
      </rPr>
      <t>-11</t>
    </r>
  </si>
  <si>
    <r>
      <rPr>
        <sz val="10"/>
        <rFont val="Arial Unicode MS"/>
        <family val="2"/>
        <charset val="134"/>
      </rPr>
      <t>钱虎</t>
    </r>
  </si>
  <si>
    <r>
      <t>13-12</t>
    </r>
    <r>
      <rPr>
        <sz val="10"/>
        <rFont val="Arial Unicode MS"/>
        <family val="2"/>
        <charset val="134"/>
      </rPr>
      <t>月</t>
    </r>
    <r>
      <rPr>
        <sz val="10"/>
        <rFont val="Calibri"/>
        <family val="2"/>
      </rPr>
      <t>-11</t>
    </r>
  </si>
  <si>
    <r>
      <rPr>
        <sz val="10"/>
        <rFont val="Arial Unicode MS"/>
        <family val="2"/>
        <charset val="134"/>
      </rPr>
      <t>审批目标店情况调查表（子公司总经理）</t>
    </r>
  </si>
  <si>
    <r>
      <rPr>
        <sz val="10"/>
        <rFont val="Arial Unicode MS"/>
        <family val="2"/>
        <charset val="134"/>
      </rPr>
      <t>方筱</t>
    </r>
  </si>
  <si>
    <r>
      <rPr>
        <sz val="10"/>
        <rFont val="Arial Unicode MS"/>
        <family val="2"/>
        <charset val="134"/>
      </rPr>
      <t>林志强</t>
    </r>
  </si>
  <si>
    <r>
      <rPr>
        <sz val="10"/>
        <rFont val="Arial Unicode MS"/>
        <family val="2"/>
        <charset val="134"/>
      </rPr>
      <t>刘平</t>
    </r>
  </si>
  <si>
    <r>
      <t>12-12</t>
    </r>
    <r>
      <rPr>
        <sz val="10"/>
        <rFont val="Arial Unicode MS"/>
        <family val="2"/>
        <charset val="134"/>
      </rPr>
      <t>月</t>
    </r>
    <r>
      <rPr>
        <sz val="10"/>
        <rFont val="Calibri"/>
        <family val="2"/>
      </rPr>
      <t>-11</t>
    </r>
  </si>
  <si>
    <r>
      <rPr>
        <sz val="10"/>
        <rFont val="Arial Unicode MS"/>
        <family val="2"/>
        <charset val="134"/>
      </rPr>
      <t>申请新店移交信息填写</t>
    </r>
  </si>
  <si>
    <r>
      <rPr>
        <sz val="10"/>
        <rFont val="Arial Unicode MS"/>
        <family val="2"/>
        <charset val="134"/>
      </rPr>
      <t>陆骏</t>
    </r>
  </si>
  <si>
    <r>
      <rPr>
        <sz val="10"/>
        <rFont val="Arial Unicode MS"/>
        <family val="2"/>
        <charset val="134"/>
      </rPr>
      <t>蒋标</t>
    </r>
  </si>
  <si>
    <r>
      <t>15-11</t>
    </r>
    <r>
      <rPr>
        <sz val="10"/>
        <rFont val="Arial Unicode MS"/>
        <family val="2"/>
        <charset val="134"/>
      </rPr>
      <t>月</t>
    </r>
    <r>
      <rPr>
        <sz val="10"/>
        <rFont val="Calibri"/>
        <family val="2"/>
      </rPr>
      <t>-11</t>
    </r>
  </si>
  <si>
    <r>
      <t>11-11</t>
    </r>
    <r>
      <rPr>
        <sz val="10"/>
        <rFont val="Arial Unicode MS"/>
        <family val="2"/>
        <charset val="134"/>
      </rPr>
      <t>月</t>
    </r>
    <r>
      <rPr>
        <sz val="10"/>
        <rFont val="Calibri"/>
        <family val="2"/>
      </rPr>
      <t>-11</t>
    </r>
  </si>
  <si>
    <r>
      <t>09-11</t>
    </r>
    <r>
      <rPr>
        <sz val="10"/>
        <rFont val="Arial Unicode MS"/>
        <family val="2"/>
        <charset val="134"/>
      </rPr>
      <t>月</t>
    </r>
    <r>
      <rPr>
        <sz val="10"/>
        <rFont val="Calibri"/>
        <family val="2"/>
      </rPr>
      <t>-11</t>
    </r>
  </si>
  <si>
    <t>上海子公司</t>
    <phoneticPr fontId="1" type="noConversion"/>
  </si>
  <si>
    <t>江苏子公司</t>
    <phoneticPr fontId="1" type="noConversion"/>
  </si>
  <si>
    <t>浙江子公司</t>
    <phoneticPr fontId="1" type="noConversion"/>
  </si>
  <si>
    <t>北京子公司</t>
    <phoneticPr fontId="1" type="noConversion"/>
  </si>
  <si>
    <t>天津子公司</t>
    <phoneticPr fontId="1" type="noConversion"/>
  </si>
  <si>
    <t>四川子公司</t>
    <phoneticPr fontId="1" type="noConversion"/>
  </si>
  <si>
    <t>安徽子公司</t>
    <phoneticPr fontId="1" type="noConversion"/>
  </si>
  <si>
    <t>湖北子公司</t>
    <phoneticPr fontId="1" type="noConversion"/>
  </si>
  <si>
    <t>山东子公司</t>
    <phoneticPr fontId="1" type="noConversion"/>
  </si>
  <si>
    <t>测试汇总</t>
    <phoneticPr fontId="1" type="noConversion"/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</si>
</sst>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0"/>
      <name val="Arial Unicode MS"/>
      <family val="2"/>
      <charset val="134"/>
    </font>
    <font>
      <sz val="10"/>
      <name val="Calibri"/>
      <family val="2"/>
    </font>
    <font>
      <b/>
      <sz val="14"/>
      <color rgb="FFFF0000"/>
      <name val="宋体"/>
      <family val="3"/>
      <charset val="134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B1" workbookViewId="0">
      <pane ySplit="1" topLeftCell="A2" activePane="bottomLeft" state="frozen"/>
      <selection pane="bottomLeft" activeCell="C35" sqref="C35"/>
    </sheetView>
  </sheetViews>
  <sheetFormatPr defaultRowHeight="12.75"/>
  <cols>
    <col min="1" max="1" width="61.140625" hidden="1" customWidth="1"/>
    <col min="2" max="2" width="40.5703125" customWidth="1"/>
    <col min="3" max="3" width="48.140625" style="3" customWidth="1"/>
    <col min="4" max="4" width="39.28515625" customWidth="1"/>
    <col min="6" max="6" width="20.28515625" customWidth="1"/>
  </cols>
  <sheetData>
    <row r="1" spans="1:7" ht="15">
      <c r="A1" s="1" t="s">
        <v>8</v>
      </c>
      <c r="B1" s="5" t="s">
        <v>8</v>
      </c>
      <c r="C1" s="6" t="s">
        <v>7</v>
      </c>
      <c r="D1" s="5" t="s">
        <v>9</v>
      </c>
      <c r="E1" s="5" t="s">
        <v>10</v>
      </c>
      <c r="F1" s="5" t="s">
        <v>11</v>
      </c>
      <c r="G1" t="s">
        <v>0</v>
      </c>
    </row>
    <row r="2" spans="1:7" ht="15">
      <c r="A2" s="2" t="s">
        <v>14</v>
      </c>
      <c r="B2" s="7" t="str">
        <f>MID(A2,1,FIND(";",A2,1)-1)</f>
        <v>上海来伊份食品连锁经营有限公司</v>
      </c>
      <c r="C2" s="8" t="str">
        <f>MID(A2,FIND(";",A2,1)+1,LEN(A2))</f>
        <v>目标调查表（一般店）</v>
      </c>
      <c r="D2" s="7" t="s">
        <v>16</v>
      </c>
      <c r="E2" s="7" t="s">
        <v>17</v>
      </c>
      <c r="F2" s="7" t="s">
        <v>18</v>
      </c>
      <c r="G2" t="s">
        <v>0</v>
      </c>
    </row>
    <row r="3" spans="1:7" ht="15">
      <c r="A3" s="2" t="s">
        <v>13</v>
      </c>
      <c r="B3" s="7" t="str">
        <f>MID(A3,1,FIND(";",A3,1)-1)</f>
        <v>上海来伊份食品连锁经营有限公司</v>
      </c>
      <c r="C3" s="8" t="str">
        <f>MID(A3,FIND(";",A3,1)+1,LEN(A3))</f>
        <v>目标调查表（商超）</v>
      </c>
      <c r="D3" s="7" t="s">
        <v>19</v>
      </c>
      <c r="E3" s="7" t="s">
        <v>20</v>
      </c>
      <c r="F3" s="7" t="s">
        <v>18</v>
      </c>
      <c r="G3" t="s">
        <v>0</v>
      </c>
    </row>
    <row r="4" spans="1:7" ht="15">
      <c r="A4" t="s">
        <v>1</v>
      </c>
      <c r="B4" s="7" t="str">
        <f>MID(A4,1,FIND(";",A4,1)-1)</f>
        <v>上海来伊份食品连锁经营有限公司</v>
      </c>
      <c r="C4" s="8" t="str">
        <f>MID(A4,FIND(";",A4,1)+1,LEN(A4))</f>
        <v>目标调查表（一般店）</v>
      </c>
      <c r="D4" s="7" t="s">
        <v>19</v>
      </c>
      <c r="E4" s="7" t="s">
        <v>20</v>
      </c>
      <c r="F4" s="7" t="s">
        <v>18</v>
      </c>
      <c r="G4" t="s">
        <v>0</v>
      </c>
    </row>
    <row r="5" spans="1:7" ht="15">
      <c r="A5" t="s">
        <v>1</v>
      </c>
      <c r="B5" s="7" t="str">
        <f>MID(A5,1,FIND(";",A5,1)-1)</f>
        <v>上海来伊份食品连锁经营有限公司</v>
      </c>
      <c r="C5" s="8" t="str">
        <f>MID(A5,FIND(";",A5,1)+1,LEN(A5))</f>
        <v>目标调查表（一般店）</v>
      </c>
      <c r="D5" s="7" t="s">
        <v>21</v>
      </c>
      <c r="E5" s="7" t="s">
        <v>22</v>
      </c>
      <c r="F5" s="7" t="s">
        <v>23</v>
      </c>
      <c r="G5" t="s">
        <v>0</v>
      </c>
    </row>
    <row r="6" spans="1:7" ht="15">
      <c r="A6" t="s">
        <v>1</v>
      </c>
      <c r="B6" s="7" t="str">
        <f>MID(A6,1,FIND(";",A6,1)-1)</f>
        <v>上海来伊份食品连锁经营有限公司</v>
      </c>
      <c r="C6" s="8" t="str">
        <f>MID(A6,FIND(";",A6,1)+1,LEN(A6))</f>
        <v>目标调查表（一般店）</v>
      </c>
      <c r="D6" s="7" t="s">
        <v>16</v>
      </c>
      <c r="E6" s="7" t="s">
        <v>17</v>
      </c>
      <c r="F6" s="7" t="s">
        <v>23</v>
      </c>
      <c r="G6" t="s">
        <v>0</v>
      </c>
    </row>
    <row r="7" spans="1:7" ht="15">
      <c r="A7" t="s">
        <v>1</v>
      </c>
      <c r="B7" s="7" t="str">
        <f>MID(A7,1,FIND(";",A7,1)-1)</f>
        <v>上海来伊份食品连锁经营有限公司</v>
      </c>
      <c r="C7" s="8" t="str">
        <f>MID(A7,FIND(";",A7,1)+1,LEN(A7))</f>
        <v>目标调查表（一般店）</v>
      </c>
      <c r="D7" s="7" t="s">
        <v>19</v>
      </c>
      <c r="E7" s="7" t="s">
        <v>20</v>
      </c>
      <c r="F7" s="7" t="s">
        <v>23</v>
      </c>
      <c r="G7" t="s">
        <v>0</v>
      </c>
    </row>
    <row r="8" spans="1:7" ht="15">
      <c r="A8" t="s">
        <v>1</v>
      </c>
      <c r="B8" s="7" t="str">
        <f>MID(A8,1,FIND(";",A8,1)-1)</f>
        <v>上海来伊份食品连锁经营有限公司</v>
      </c>
      <c r="C8" s="8" t="str">
        <f>MID(A8,FIND(";",A8,1)+1,LEN(A8))</f>
        <v>目标调查表（一般店）</v>
      </c>
      <c r="D8" s="7" t="s">
        <v>19</v>
      </c>
      <c r="E8" s="7" t="s">
        <v>20</v>
      </c>
      <c r="F8" s="7" t="s">
        <v>23</v>
      </c>
      <c r="G8" t="s">
        <v>0</v>
      </c>
    </row>
    <row r="9" spans="1:7" ht="15">
      <c r="A9" s="2" t="s">
        <v>12</v>
      </c>
      <c r="B9" s="7" t="str">
        <f>MID(A9,1,FIND(";",A9,1)-1)</f>
        <v>浙江来伊份食品有限公司</v>
      </c>
      <c r="C9" s="8" t="str">
        <f>MID(A9,FIND(";",A9,1)+1,LEN(A9))</f>
        <v>目标调查表（一般店）</v>
      </c>
      <c r="D9" s="7" t="s">
        <v>19</v>
      </c>
      <c r="E9" s="7" t="s">
        <v>24</v>
      </c>
      <c r="F9" s="7" t="s">
        <v>23</v>
      </c>
      <c r="G9" t="s">
        <v>0</v>
      </c>
    </row>
    <row r="10" spans="1:7" ht="15">
      <c r="A10" t="s">
        <v>1</v>
      </c>
      <c r="B10" s="7" t="str">
        <f>MID(A10,1,FIND(";",A10,1)-1)</f>
        <v>上海来伊份食品连锁经营有限公司</v>
      </c>
      <c r="C10" s="8" t="str">
        <f>MID(A10,FIND(";",A10,1)+1,LEN(A10))</f>
        <v>目标调查表（一般店）</v>
      </c>
      <c r="D10" s="7" t="s">
        <v>16</v>
      </c>
      <c r="E10" s="7" t="s">
        <v>17</v>
      </c>
      <c r="F10" s="7" t="s">
        <v>25</v>
      </c>
      <c r="G10" t="s">
        <v>0</v>
      </c>
    </row>
    <row r="11" spans="1:7" ht="15">
      <c r="A11" t="s">
        <v>3</v>
      </c>
      <c r="B11" s="7" t="str">
        <f>MID(A11,1,FIND(";",A11,1)-1)</f>
        <v>四川来伊份食品有限公司</v>
      </c>
      <c r="C11" s="8" t="str">
        <f>MID(A11,FIND(";",A11,1)+1,LEN(A11))</f>
        <v>目标调查表（一般店）</v>
      </c>
      <c r="D11" s="7" t="s">
        <v>26</v>
      </c>
      <c r="E11" s="7" t="s">
        <v>27</v>
      </c>
      <c r="F11" s="7" t="s">
        <v>25</v>
      </c>
      <c r="G11" t="s">
        <v>0</v>
      </c>
    </row>
    <row r="12" spans="1:7" ht="15">
      <c r="A12" t="s">
        <v>4</v>
      </c>
      <c r="B12" s="7" t="str">
        <f>MID(A12,1,FIND(";",A12,1)-1)</f>
        <v>江苏来伊份食品有限公司</v>
      </c>
      <c r="C12" s="8" t="str">
        <f>MID(A12,FIND(";",A12,1)+1,LEN(A12))</f>
        <v>目标调查表（商超）</v>
      </c>
      <c r="D12" s="7" t="s">
        <v>26</v>
      </c>
      <c r="E12" s="7" t="s">
        <v>28</v>
      </c>
      <c r="F12" s="7" t="s">
        <v>25</v>
      </c>
      <c r="G12" t="s">
        <v>0</v>
      </c>
    </row>
    <row r="13" spans="1:7" ht="15">
      <c r="A13" t="s">
        <v>1</v>
      </c>
      <c r="B13" s="7" t="str">
        <f>MID(A13,1,FIND(";",A13,1)-1)</f>
        <v>上海来伊份食品连锁经营有限公司</v>
      </c>
      <c r="C13" s="8" t="str">
        <f>MID(A13,FIND(";",A13,1)+1,LEN(A13))</f>
        <v>目标调查表（一般店）</v>
      </c>
      <c r="D13" s="7" t="s">
        <v>16</v>
      </c>
      <c r="E13" s="7" t="s">
        <v>29</v>
      </c>
      <c r="F13" s="7" t="s">
        <v>30</v>
      </c>
      <c r="G13" t="s">
        <v>0</v>
      </c>
    </row>
    <row r="14" spans="1:7" ht="15">
      <c r="A14" t="s">
        <v>5</v>
      </c>
      <c r="B14" s="7" t="str">
        <f>MID(A14,1,FIND(";",A14,1)-1)</f>
        <v>上海来伊份食品连锁经营有限公司</v>
      </c>
      <c r="C14" s="8" t="s">
        <v>15</v>
      </c>
      <c r="D14" s="7" t="s">
        <v>31</v>
      </c>
      <c r="E14" s="7" t="s">
        <v>32</v>
      </c>
      <c r="F14" s="7" t="s">
        <v>30</v>
      </c>
      <c r="G14" t="s">
        <v>0</v>
      </c>
    </row>
    <row r="15" spans="1:7" ht="15">
      <c r="A15" t="s">
        <v>2</v>
      </c>
      <c r="B15" s="7" t="str">
        <f>MID(A15,1,FIND(";",A15,1)-1)</f>
        <v>浙江来伊份食品有限公司</v>
      </c>
      <c r="C15" s="8" t="str">
        <f>MID(A15,FIND(";",A15,1)+1,LEN(A15))</f>
        <v>目标调查表（一般店）</v>
      </c>
      <c r="D15" s="7" t="s">
        <v>19</v>
      </c>
      <c r="E15" s="7" t="s">
        <v>24</v>
      </c>
      <c r="F15" s="7" t="s">
        <v>30</v>
      </c>
      <c r="G15" t="s">
        <v>0</v>
      </c>
    </row>
    <row r="16" spans="1:7" ht="15">
      <c r="A16" t="s">
        <v>1</v>
      </c>
      <c r="B16" s="7" t="str">
        <f>MID(A16,1,FIND(";",A16,1)-1)</f>
        <v>上海来伊份食品连锁经营有限公司</v>
      </c>
      <c r="C16" s="8" t="str">
        <f>MID(A16,FIND(";",A16,1)+1,LEN(A16))</f>
        <v>目标调查表（一般店）</v>
      </c>
      <c r="D16" s="7" t="s">
        <v>21</v>
      </c>
      <c r="E16" s="7" t="s">
        <v>33</v>
      </c>
      <c r="F16" s="7" t="s">
        <v>34</v>
      </c>
      <c r="G16" t="s">
        <v>0</v>
      </c>
    </row>
    <row r="17" spans="1:7" ht="15">
      <c r="A17" t="s">
        <v>1</v>
      </c>
      <c r="B17" s="7" t="str">
        <f>MID(A17,1,FIND(";",A17,1)-1)</f>
        <v>上海来伊份食品连锁经营有限公司</v>
      </c>
      <c r="C17" s="8" t="str">
        <f>MID(A17,FIND(";",A17,1)+1,LEN(A17))</f>
        <v>目标调查表（一般店）</v>
      </c>
      <c r="D17" s="7" t="s">
        <v>21</v>
      </c>
      <c r="E17" s="7" t="s">
        <v>29</v>
      </c>
      <c r="F17" s="7" t="s">
        <v>35</v>
      </c>
      <c r="G17" t="s">
        <v>0</v>
      </c>
    </row>
    <row r="18" spans="1:7" ht="15">
      <c r="A18" t="s">
        <v>1</v>
      </c>
      <c r="B18" s="7" t="str">
        <f>MID(A18,1,FIND(";",A18,1)-1)</f>
        <v>上海来伊份食品连锁经营有限公司</v>
      </c>
      <c r="C18" s="8" t="str">
        <f>MID(A18,FIND(";",A18,1)+1,LEN(A18))</f>
        <v>目标调查表（一般店）</v>
      </c>
      <c r="D18" s="7" t="s">
        <v>21</v>
      </c>
      <c r="E18" s="7" t="s">
        <v>17</v>
      </c>
      <c r="F18" s="7" t="s">
        <v>35</v>
      </c>
      <c r="G18" t="s">
        <v>0</v>
      </c>
    </row>
    <row r="19" spans="1:7" ht="15">
      <c r="A19" t="s">
        <v>1</v>
      </c>
      <c r="B19" s="7" t="str">
        <f>MID(A19,1,FIND(";",A19,1)-1)</f>
        <v>上海来伊份食品连锁经营有限公司</v>
      </c>
      <c r="C19" s="8" t="str">
        <f>MID(A19,FIND(";",A19,1)+1,LEN(A19))</f>
        <v>目标调查表（一般店）</v>
      </c>
      <c r="D19" s="7" t="s">
        <v>16</v>
      </c>
      <c r="E19" s="7" t="s">
        <v>29</v>
      </c>
      <c r="F19" s="7" t="s">
        <v>36</v>
      </c>
      <c r="G19" t="s">
        <v>0</v>
      </c>
    </row>
    <row r="21" spans="1:7">
      <c r="B21" s="4" t="s">
        <v>37</v>
      </c>
      <c r="C21" s="9">
        <f>COUNTIF(B2:B19,"上海来伊份食品连锁经营有限公司")</f>
        <v>14</v>
      </c>
    </row>
    <row r="22" spans="1:7">
      <c r="B22" s="4" t="s">
        <v>38</v>
      </c>
      <c r="C22" s="9">
        <f>COUNTIF(B2:B19,"江苏来伊份食品有限公司")</f>
        <v>1</v>
      </c>
    </row>
    <row r="23" spans="1:7">
      <c r="B23" s="4" t="s">
        <v>39</v>
      </c>
      <c r="C23" s="9">
        <f>COUNTIF(B2:B19,"浙江来伊份食品有限公司")</f>
        <v>2</v>
      </c>
    </row>
    <row r="24" spans="1:7">
      <c r="B24" s="4" t="s">
        <v>40</v>
      </c>
      <c r="C24" s="9">
        <v>0</v>
      </c>
    </row>
    <row r="25" spans="1:7">
      <c r="B25" s="4" t="s">
        <v>41</v>
      </c>
      <c r="C25" s="9">
        <v>0</v>
      </c>
    </row>
    <row r="26" spans="1:7">
      <c r="B26" s="4" t="s">
        <v>42</v>
      </c>
      <c r="C26" s="9">
        <f>COUNTIF(B2:B19,"四川来伊份食品有限公司")</f>
        <v>1</v>
      </c>
    </row>
    <row r="27" spans="1:7">
      <c r="B27" s="4" t="s">
        <v>43</v>
      </c>
      <c r="C27" s="9">
        <v>0</v>
      </c>
    </row>
    <row r="28" spans="1:7">
      <c r="B28" s="4" t="s">
        <v>44</v>
      </c>
      <c r="C28" s="9">
        <v>0</v>
      </c>
    </row>
    <row r="29" spans="1:7">
      <c r="B29" s="4" t="s">
        <v>45</v>
      </c>
      <c r="C29" s="9">
        <v>0</v>
      </c>
    </row>
    <row r="30" spans="1:7" ht="18.75">
      <c r="B30" s="10" t="s">
        <v>46</v>
      </c>
      <c r="C30" s="11">
        <f>SUM(21:29)</f>
        <v>18</v>
      </c>
    </row>
  </sheetData>
  <sheetCalcPr fullCalcOnLoad="1"/>
  <dataConsolidate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"/>
  <sheetViews>
    <sheetView workbookViewId="0">
      <selection activeCell="E8" sqref="E8"/>
    </sheetView>
  </sheetViews>
  <sheetFormatPr defaultRowHeight="12.75"/>
  <sheetData>
    <row r="2" spans="2:2">
      <c r="B2" t="s">
        <v>6</v>
      </c>
    </row>
  </sheetData>
  <phoneticPr fontId="1" type="noConversion"/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cordys</cp:lastModifiedBy>
  <dcterms:created xsi:type="dcterms:W3CDTF">2011-12-15T09:47:31Z</dcterms:created>
  <dcterms:modified xsi:type="dcterms:W3CDTF">2011-12-15T09:47:31Z</dcterms:modified>
</cp:coreProperties>
</file>