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showInkAnnotation="0" autoCompressPictures="0"/>
  <bookViews>
    <workbookView xWindow="2360" yWindow="1020" windowWidth="35380" windowHeight="19980" tabRatio="500"/>
  </bookViews>
  <sheets>
    <sheet name="Sheet1" sheetId="1" r:id="rId1"/>
    <sheet name="Nup113" sheetId="2" r:id="rId2"/>
    <sheet name="Nup84" sheetId="3" r:id="rId3"/>
    <sheet name="Nup145C" sheetId="4" r:id="rId4"/>
    <sheet name="Nup120" sheetId="5" r:id="rId5"/>
    <sheet name="Nup85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6" l="1"/>
  <c r="E11" i="6"/>
  <c r="E12" i="6"/>
  <c r="E13" i="6"/>
  <c r="E14" i="6"/>
  <c r="C10" i="6"/>
  <c r="C11" i="6"/>
  <c r="C12" i="6"/>
  <c r="C13" i="6"/>
  <c r="C14" i="6"/>
  <c r="E9" i="6"/>
  <c r="C9" i="6"/>
  <c r="K3" i="6"/>
  <c r="K2" i="6"/>
  <c r="I3" i="6"/>
  <c r="I2" i="6"/>
  <c r="E3" i="6"/>
  <c r="E4" i="6"/>
  <c r="E5" i="6"/>
  <c r="E6" i="6"/>
  <c r="E2" i="6"/>
  <c r="C3" i="6"/>
  <c r="C4" i="6"/>
  <c r="C5" i="6"/>
  <c r="C6" i="6"/>
  <c r="C2" i="6"/>
  <c r="K3" i="5"/>
  <c r="K4" i="5"/>
  <c r="K5" i="5"/>
  <c r="K6" i="5"/>
  <c r="K7" i="5"/>
  <c r="K8" i="5"/>
  <c r="I3" i="5"/>
  <c r="I4" i="5"/>
  <c r="I5" i="5"/>
  <c r="I6" i="5"/>
  <c r="I7" i="5"/>
  <c r="I8" i="5"/>
  <c r="K2" i="5"/>
  <c r="I2" i="5"/>
  <c r="E3" i="5"/>
  <c r="E4" i="5"/>
  <c r="E5" i="5"/>
  <c r="E6" i="5"/>
  <c r="E7" i="5"/>
  <c r="E8" i="5"/>
  <c r="E9" i="5"/>
  <c r="E10" i="5"/>
  <c r="E2" i="5"/>
  <c r="C3" i="5"/>
  <c r="C4" i="5"/>
  <c r="C5" i="5"/>
  <c r="C6" i="5"/>
  <c r="C7" i="5"/>
  <c r="C8" i="5"/>
  <c r="C9" i="5"/>
  <c r="C10" i="5"/>
  <c r="C2" i="5"/>
  <c r="K3" i="4"/>
  <c r="K4" i="4"/>
  <c r="K5" i="4"/>
  <c r="K6" i="4"/>
  <c r="K7" i="4"/>
  <c r="K8" i="4"/>
  <c r="I3" i="4"/>
  <c r="I4" i="4"/>
  <c r="I5" i="4"/>
  <c r="I6" i="4"/>
  <c r="I7" i="4"/>
  <c r="I8" i="4"/>
  <c r="E3" i="4"/>
  <c r="E4" i="4"/>
  <c r="E5" i="4"/>
  <c r="E6" i="4"/>
  <c r="E7" i="4"/>
  <c r="E8" i="4"/>
  <c r="E9" i="4"/>
  <c r="K2" i="4"/>
  <c r="I2" i="4"/>
  <c r="E2" i="4"/>
  <c r="C3" i="4"/>
  <c r="C4" i="4"/>
  <c r="C5" i="4"/>
  <c r="C6" i="4"/>
  <c r="C7" i="4"/>
  <c r="C8" i="4"/>
  <c r="C9" i="4"/>
  <c r="C2" i="4"/>
  <c r="K13" i="3"/>
  <c r="K12" i="3"/>
  <c r="K11" i="3"/>
  <c r="K10" i="3"/>
  <c r="I11" i="3"/>
  <c r="I10" i="3"/>
  <c r="I13" i="3"/>
  <c r="I12" i="3"/>
  <c r="E17" i="3"/>
  <c r="E16" i="3"/>
  <c r="E15" i="3"/>
  <c r="E14" i="3"/>
  <c r="E13" i="3"/>
  <c r="E12" i="3"/>
  <c r="E11" i="3"/>
  <c r="E10" i="3"/>
  <c r="C17" i="3"/>
  <c r="C16" i="3"/>
  <c r="C15" i="3"/>
  <c r="C14" i="3"/>
  <c r="C13" i="3"/>
  <c r="C12" i="3"/>
  <c r="C11" i="3"/>
  <c r="C10" i="3"/>
  <c r="E7" i="3"/>
  <c r="C7" i="3"/>
  <c r="E3" i="3"/>
  <c r="E4" i="3"/>
  <c r="E5" i="3"/>
  <c r="E6" i="3"/>
  <c r="K2" i="3"/>
  <c r="K3" i="3"/>
  <c r="C3" i="3"/>
  <c r="C4" i="3"/>
  <c r="C5" i="3"/>
  <c r="C6" i="3"/>
  <c r="I2" i="3"/>
  <c r="I3" i="3"/>
  <c r="E2" i="3"/>
  <c r="C2" i="3"/>
  <c r="C48" i="1"/>
  <c r="C52" i="1"/>
  <c r="C51" i="1"/>
  <c r="E3" i="2"/>
  <c r="E4" i="2"/>
  <c r="E5" i="2"/>
  <c r="E6" i="2"/>
  <c r="E8" i="2"/>
  <c r="E9" i="2"/>
  <c r="E10" i="2"/>
  <c r="E11" i="2"/>
  <c r="E12" i="2"/>
  <c r="E13" i="2"/>
  <c r="E14" i="2"/>
  <c r="E15" i="2"/>
  <c r="E2" i="2"/>
  <c r="C3" i="2"/>
  <c r="C4" i="2"/>
  <c r="C5" i="2"/>
  <c r="C6" i="2"/>
  <c r="C8" i="2"/>
  <c r="C9" i="2"/>
  <c r="C10" i="2"/>
  <c r="C11" i="2"/>
  <c r="C12" i="2"/>
  <c r="C13" i="2"/>
  <c r="C14" i="2"/>
  <c r="C15" i="2"/>
  <c r="C2" i="2"/>
</calcChain>
</file>

<file path=xl/sharedStrings.xml><?xml version="1.0" encoding="utf-8"?>
<sst xmlns="http://schemas.openxmlformats.org/spreadsheetml/2006/main" count="140" uniqueCount="61">
  <si>
    <t>S.cerevisiae</t>
    <phoneticPr fontId="0" type="noConversion"/>
  </si>
  <si>
    <t>Seh1</t>
  </si>
  <si>
    <t>Sec13</t>
  </si>
  <si>
    <t>Begins at</t>
  </si>
  <si>
    <t>Ends at</t>
  </si>
  <si>
    <t>Folds</t>
  </si>
  <si>
    <t>Disordered</t>
  </si>
  <si>
    <t>Sequence Identity</t>
  </si>
  <si>
    <t># of beads</t>
  </si>
  <si>
    <t>Domain</t>
  </si>
  <si>
    <t>Representation</t>
  </si>
  <si>
    <t>Bead</t>
  </si>
  <si>
    <t>Disordered / Unknown</t>
  </si>
  <si>
    <t>Beads</t>
  </si>
  <si>
    <t>Beta Propeller</t>
  </si>
  <si>
    <t>3F3F_A</t>
  </si>
  <si>
    <t>Residues per bead</t>
  </si>
  <si>
    <t>HHpred</t>
  </si>
  <si>
    <t>Predicted by</t>
  </si>
  <si>
    <t>Nup84</t>
  </si>
  <si>
    <t>Nup133</t>
  </si>
  <si>
    <t>Nup120</t>
  </si>
  <si>
    <t>Nup145C</t>
  </si>
  <si>
    <t>Nup85</t>
  </si>
  <si>
    <t>3I4R_B</t>
  </si>
  <si>
    <t>3KFO_A</t>
  </si>
  <si>
    <t>Crystal Structure</t>
  </si>
  <si>
    <t>3CQC_A</t>
  </si>
  <si>
    <t>Beta Propeller-Alpha Solenoid</t>
  </si>
  <si>
    <t>Alpha Solenoid</t>
  </si>
  <si>
    <t>4LCT_A</t>
  </si>
  <si>
    <t>Muscle</t>
  </si>
  <si>
    <t>DSS</t>
  </si>
  <si>
    <t>EDC</t>
  </si>
  <si>
    <t>A</t>
  </si>
  <si>
    <t>B</t>
  </si>
  <si>
    <t>MODELLER</t>
  </si>
  <si>
    <t>DISOPRED</t>
  </si>
  <si>
    <t>Single 6-blade beta propeller</t>
  </si>
  <si>
    <t>2PM7_D</t>
  </si>
  <si>
    <t xml:space="preserve">3JRO_C 3IKO_C </t>
  </si>
  <si>
    <t>VpNup133 (by Partha)</t>
  </si>
  <si>
    <t>-</t>
  </si>
  <si>
    <t>3F3F_G</t>
  </si>
  <si>
    <t>3ez1</t>
  </si>
  <si>
    <t>EDC XL violation in the model (#544 - #565)</t>
  </si>
  <si>
    <t>Unknown</t>
  </si>
  <si>
    <t>Jeremy</t>
  </si>
  <si>
    <t>1w07 / 3cmu</t>
  </si>
  <si>
    <t>3IKO_B</t>
  </si>
  <si>
    <t>3JRO_A / 3BG1_B / 3BG0_B</t>
  </si>
  <si>
    <t>4FHN_B 4FHN_D</t>
  </si>
  <si>
    <t>EDC XL violation in the model (#735 - #403)</t>
  </si>
  <si>
    <t>2QX5_B</t>
  </si>
  <si>
    <t>Hinge points</t>
  </si>
  <si>
    <t>44     65</t>
  </si>
  <si>
    <t>549  555</t>
  </si>
  <si>
    <t>3F3F_D 3EWE_D</t>
  </si>
  <si>
    <t>3F7F_A 3HXR_A</t>
  </si>
  <si>
    <t>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</si>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</sst>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</font>
    <font>
      <sz val="8"/>
      <name val="Calibri"/>
      <family val="2"/>
    </font>
    <font>
      <sz val="12"/>
      <color rgb="FFFF0000"/>
      <name val="Calibri"/>
      <family val="2"/>
    </font>
    <font>
      <b/>
      <sz val="14"/>
      <name val="Myriad Pro"/>
    </font>
    <font>
      <b/>
      <sz val="14"/>
      <color indexed="8"/>
      <name val="Myriad Pro"/>
    </font>
    <font>
      <sz val="14"/>
      <color indexed="8"/>
      <name val="Myriad Pro"/>
    </font>
    <font>
      <sz val="14"/>
      <color indexed="10"/>
      <name val="Myriad Pro"/>
    </font>
    <font>
      <sz val="14"/>
      <color indexed="12"/>
      <name val="Myriad Pro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14"/>
      <color rgb="FFFF0000"/>
      <name val="Myriad Pro"/>
    </font>
    <font>
      <sz val="14"/>
      <color rgb="FF000000"/>
      <name val="Myriad Pro"/>
    </font>
    <font>
      <sz val="16"/>
      <color theme="1"/>
      <name val="Myriad Pro"/>
    </font>
    <font>
      <sz val="16"/>
      <color indexed="8"/>
      <name val="Myriad Pro"/>
    </font>
    <font>
      <b/>
      <sz val="14"/>
      <color rgb="FFFF0000"/>
      <name val="Myriad Pro"/>
    </font>
    <font>
      <sz val="14"/>
      <color theme="1" tint="0.14999847407452621"/>
      <name val="Myriad Pro"/>
    </font>
    <font>
      <sz val="14"/>
      <color theme="1"/>
      <name val="Myriad Pro"/>
    </font>
    <font>
      <sz val="12"/>
      <color indexed="8"/>
      <name val="Myriad Pro"/>
    </font>
    <font>
      <sz val="12"/>
      <color theme="1"/>
      <name val="Myriad Pro"/>
    </font>
    <font>
      <sz val="12"/>
      <color rgb="FFFF0000"/>
      <name val="Myriad Pro"/>
    </font>
    <font>
      <sz val="14"/>
      <name val="Myriad Pro"/>
    </font>
    <font>
      <sz val="14"/>
      <color rgb="FF0000FF"/>
      <name val="Myriad Pro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8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9" fontId="6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8" fillId="0" borderId="0" xfId="0" applyFont="1"/>
    <xf numFmtId="0" fontId="19" fillId="0" borderId="0" xfId="0" applyFo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9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1" fillId="0" borderId="0" xfId="0" applyFont="1" applyFill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right" vertical="center"/>
    </xf>
    <xf numFmtId="0" fontId="1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</cellXfs>
  <cellStyles count="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5"/>
  <sheetViews>
    <sheetView tabSelected="1" topLeftCell="A4" workbookViewId="0">
      <selection activeCell="L6" sqref="L6"/>
    </sheetView>
  </sheetViews>
  <sheetFormatPr baseColWidth="10" defaultColWidth="10.83203125" defaultRowHeight="18" x14ac:dyDescent="0"/>
  <cols>
    <col min="1" max="1" width="15.33203125" style="6" customWidth="1"/>
    <col min="2" max="2" width="6" style="6" customWidth="1"/>
    <col min="3" max="4" width="8" style="7" customWidth="1"/>
    <col min="5" max="5" width="30" style="16" customWidth="1"/>
    <col min="6" max="6" width="12.6640625" style="6" customWidth="1"/>
    <col min="7" max="7" width="11.83203125" style="6" customWidth="1"/>
    <col min="8" max="8" width="18.33203125" style="16" customWidth="1"/>
    <col min="9" max="13" width="10.83203125" style="16"/>
    <col min="14" max="14" width="11" style="6" bestFit="1" customWidth="1"/>
    <col min="15" max="15" width="12" style="6" customWidth="1"/>
    <col min="16" max="16384" width="10.83203125" style="16"/>
  </cols>
  <sheetData>
    <row r="1" spans="1:15" s="3" customFormat="1" ht="54">
      <c r="A1" s="1" t="s">
        <v>0</v>
      </c>
      <c r="B1" s="2" t="s">
        <v>9</v>
      </c>
      <c r="C1" s="2" t="s">
        <v>3</v>
      </c>
      <c r="D1" s="2" t="s">
        <v>4</v>
      </c>
      <c r="E1" s="2" t="s">
        <v>5</v>
      </c>
      <c r="F1" s="2" t="s">
        <v>10</v>
      </c>
      <c r="G1" s="2" t="s">
        <v>7</v>
      </c>
      <c r="H1" s="13" t="s">
        <v>18</v>
      </c>
      <c r="I1" s="56" t="s">
        <v>12</v>
      </c>
      <c r="J1" s="56"/>
      <c r="L1" s="29" t="s">
        <v>47</v>
      </c>
      <c r="N1" s="2" t="s">
        <v>8</v>
      </c>
      <c r="O1" s="2" t="s">
        <v>16</v>
      </c>
    </row>
    <row r="2" spans="1:15">
      <c r="A2" s="37" t="s">
        <v>20</v>
      </c>
      <c r="B2" s="6" t="s">
        <v>42</v>
      </c>
      <c r="C2" s="7">
        <v>1</v>
      </c>
      <c r="D2" s="7">
        <v>55</v>
      </c>
      <c r="E2" s="8" t="s">
        <v>12</v>
      </c>
      <c r="F2" s="14" t="s">
        <v>13</v>
      </c>
      <c r="G2" s="15"/>
      <c r="H2" s="6" t="s">
        <v>37</v>
      </c>
      <c r="I2" s="52">
        <v>1</v>
      </c>
      <c r="J2" s="52">
        <v>55</v>
      </c>
    </row>
    <row r="3" spans="1:15">
      <c r="A3" s="37"/>
      <c r="B3" s="30" t="s">
        <v>59</v>
      </c>
      <c r="C3" s="31">
        <v>56</v>
      </c>
      <c r="D3" s="31">
        <v>480</v>
      </c>
      <c r="E3" s="32" t="s">
        <v>14</v>
      </c>
      <c r="F3" s="33" t="s">
        <v>41</v>
      </c>
      <c r="G3" s="34">
        <v>0.46</v>
      </c>
      <c r="H3" s="30" t="s">
        <v>31</v>
      </c>
      <c r="I3" s="52">
        <v>79</v>
      </c>
      <c r="J3" s="52">
        <v>85</v>
      </c>
    </row>
    <row r="4" spans="1:15">
      <c r="A4" s="37"/>
      <c r="B4" s="30"/>
      <c r="C4" s="31"/>
      <c r="D4" s="31"/>
      <c r="E4" s="32"/>
      <c r="F4" s="33"/>
      <c r="G4" s="34"/>
      <c r="H4" s="30"/>
      <c r="I4" s="52">
        <v>126</v>
      </c>
      <c r="J4" s="52">
        <v>132</v>
      </c>
    </row>
    <row r="5" spans="1:15">
      <c r="A5" s="37"/>
      <c r="B5" s="30"/>
      <c r="C5" s="31"/>
      <c r="D5" s="31"/>
      <c r="E5" s="32"/>
      <c r="F5" s="33"/>
      <c r="G5" s="34"/>
      <c r="H5" s="30"/>
      <c r="I5" s="52">
        <v>145</v>
      </c>
      <c r="J5" s="52">
        <v>161</v>
      </c>
    </row>
    <row r="6" spans="1:15">
      <c r="A6" s="37"/>
      <c r="B6" s="30"/>
      <c r="C6" s="31"/>
      <c r="D6" s="31"/>
      <c r="E6" s="32"/>
      <c r="F6" s="33"/>
      <c r="G6" s="34"/>
      <c r="H6" s="30"/>
      <c r="I6" s="52">
        <v>185</v>
      </c>
      <c r="J6" s="52">
        <v>192</v>
      </c>
    </row>
    <row r="7" spans="1:15">
      <c r="A7" s="37"/>
      <c r="B7" s="30"/>
      <c r="C7" s="31"/>
      <c r="D7" s="31"/>
      <c r="E7" s="32"/>
      <c r="F7" s="33"/>
      <c r="G7" s="34"/>
      <c r="H7" s="30"/>
      <c r="I7" s="52">
        <v>201</v>
      </c>
      <c r="J7" s="52">
        <v>205</v>
      </c>
    </row>
    <row r="8" spans="1:15">
      <c r="A8" s="37"/>
      <c r="B8" s="30"/>
      <c r="C8" s="31"/>
      <c r="D8" s="31"/>
      <c r="E8" s="32"/>
      <c r="F8" s="33"/>
      <c r="G8" s="34"/>
      <c r="H8" s="30"/>
      <c r="I8" s="52">
        <v>250</v>
      </c>
      <c r="J8" s="52">
        <v>257</v>
      </c>
    </row>
    <row r="9" spans="1:15">
      <c r="A9" s="37"/>
      <c r="B9" s="6" t="s">
        <v>42</v>
      </c>
      <c r="C9" s="7">
        <v>481</v>
      </c>
      <c r="D9" s="7">
        <v>489</v>
      </c>
      <c r="E9" s="8" t="s">
        <v>6</v>
      </c>
      <c r="F9" s="14" t="s">
        <v>11</v>
      </c>
      <c r="G9" s="15"/>
      <c r="H9" s="6" t="s">
        <v>37</v>
      </c>
      <c r="I9" s="54">
        <v>481</v>
      </c>
      <c r="J9" s="54">
        <v>489</v>
      </c>
    </row>
    <row r="10" spans="1:15">
      <c r="A10" s="37"/>
      <c r="B10" s="30" t="s">
        <v>60</v>
      </c>
      <c r="C10" s="7">
        <v>490</v>
      </c>
      <c r="D10" s="7">
        <v>945</v>
      </c>
      <c r="E10" s="32" t="s">
        <v>29</v>
      </c>
      <c r="F10" s="6" t="s">
        <v>24</v>
      </c>
      <c r="G10" s="15">
        <v>0.15</v>
      </c>
      <c r="H10" s="6" t="s">
        <v>17</v>
      </c>
      <c r="I10" s="52">
        <v>764</v>
      </c>
      <c r="J10" s="52">
        <v>771</v>
      </c>
    </row>
    <row r="11" spans="1:15">
      <c r="A11" s="37"/>
      <c r="B11" s="30"/>
      <c r="C11" s="7">
        <v>946</v>
      </c>
      <c r="D11" s="7">
        <v>1157</v>
      </c>
      <c r="E11" s="32"/>
      <c r="F11" s="6" t="s">
        <v>25</v>
      </c>
      <c r="G11" s="17">
        <v>1</v>
      </c>
      <c r="H11" s="14" t="s">
        <v>26</v>
      </c>
      <c r="I11" s="52">
        <v>1156</v>
      </c>
      <c r="J11" s="52">
        <v>1157</v>
      </c>
    </row>
    <row r="12" spans="1:15">
      <c r="A12" s="5"/>
      <c r="G12" s="15"/>
      <c r="H12" s="6"/>
      <c r="I12" s="52"/>
      <c r="J12" s="52"/>
    </row>
    <row r="13" spans="1:15" s="21" customFormat="1">
      <c r="A13" s="37" t="s">
        <v>19</v>
      </c>
      <c r="B13" s="18" t="s">
        <v>42</v>
      </c>
      <c r="C13" s="19">
        <v>1</v>
      </c>
      <c r="D13" s="19">
        <v>6</v>
      </c>
      <c r="E13" s="8" t="s">
        <v>6</v>
      </c>
      <c r="F13" s="14" t="s">
        <v>11</v>
      </c>
      <c r="G13" s="20"/>
      <c r="H13" s="18"/>
      <c r="I13" s="52">
        <v>1</v>
      </c>
      <c r="J13" s="52">
        <v>6</v>
      </c>
      <c r="N13" s="18"/>
      <c r="O13" s="6"/>
    </row>
    <row r="14" spans="1:15" ht="18" customHeight="1">
      <c r="A14" s="37"/>
      <c r="B14" s="30" t="s">
        <v>59</v>
      </c>
      <c r="C14" s="31">
        <v>7</v>
      </c>
      <c r="D14" s="31">
        <v>436</v>
      </c>
      <c r="E14" s="32" t="s">
        <v>29</v>
      </c>
      <c r="F14" s="33" t="s">
        <v>40</v>
      </c>
      <c r="G14" s="35">
        <v>1</v>
      </c>
      <c r="H14" s="36" t="s">
        <v>26</v>
      </c>
      <c r="I14" s="52">
        <v>21</v>
      </c>
      <c r="J14" s="52">
        <v>26</v>
      </c>
    </row>
    <row r="15" spans="1:15" ht="18" customHeight="1">
      <c r="A15" s="37"/>
      <c r="B15" s="30"/>
      <c r="C15" s="31"/>
      <c r="D15" s="31"/>
      <c r="E15" s="32"/>
      <c r="F15" s="33"/>
      <c r="G15" s="35"/>
      <c r="H15" s="36"/>
      <c r="I15" s="52">
        <v>81</v>
      </c>
      <c r="J15" s="52">
        <v>95</v>
      </c>
    </row>
    <row r="16" spans="1:15" ht="18" customHeight="1">
      <c r="A16" s="37"/>
      <c r="B16" s="30"/>
      <c r="C16" s="31"/>
      <c r="D16" s="31"/>
      <c r="E16" s="32"/>
      <c r="F16" s="33"/>
      <c r="G16" s="35"/>
      <c r="H16" s="36"/>
      <c r="I16" s="52">
        <v>127</v>
      </c>
      <c r="J16" s="52">
        <v>135</v>
      </c>
    </row>
    <row r="17" spans="1:15" ht="18" customHeight="1">
      <c r="A17" s="37"/>
      <c r="B17" s="30"/>
      <c r="C17" s="31"/>
      <c r="D17" s="31"/>
      <c r="E17" s="32"/>
      <c r="F17" s="33"/>
      <c r="G17" s="35"/>
      <c r="H17" s="36"/>
      <c r="I17" s="52">
        <v>365</v>
      </c>
      <c r="J17" s="52">
        <v>371</v>
      </c>
    </row>
    <row r="18" spans="1:15">
      <c r="A18" s="37"/>
      <c r="B18" s="30"/>
      <c r="C18" s="7">
        <v>429</v>
      </c>
      <c r="D18" s="7">
        <v>488</v>
      </c>
      <c r="E18" s="32"/>
      <c r="F18" s="6" t="s">
        <v>43</v>
      </c>
      <c r="G18" s="15">
        <v>0.1</v>
      </c>
      <c r="H18" s="6" t="s">
        <v>17</v>
      </c>
      <c r="I18" s="52"/>
      <c r="J18" s="52"/>
    </row>
    <row r="19" spans="1:15">
      <c r="A19" s="37"/>
      <c r="B19" s="6" t="s">
        <v>42</v>
      </c>
      <c r="C19" s="7">
        <v>489</v>
      </c>
      <c r="D19" s="7">
        <v>505</v>
      </c>
      <c r="E19" s="8" t="s">
        <v>12</v>
      </c>
      <c r="F19" s="14" t="s">
        <v>11</v>
      </c>
      <c r="G19" s="15"/>
      <c r="H19" s="6"/>
      <c r="I19" s="54">
        <v>489</v>
      </c>
      <c r="J19" s="54">
        <v>505</v>
      </c>
    </row>
    <row r="20" spans="1:15">
      <c r="A20" s="37"/>
      <c r="B20" s="6" t="s">
        <v>60</v>
      </c>
      <c r="C20" s="7">
        <v>506</v>
      </c>
      <c r="D20" s="7">
        <v>726</v>
      </c>
      <c r="E20" s="9" t="s">
        <v>29</v>
      </c>
      <c r="F20" s="6" t="s">
        <v>27</v>
      </c>
      <c r="G20" s="15">
        <v>0.18</v>
      </c>
      <c r="H20" s="6" t="s">
        <v>17</v>
      </c>
      <c r="I20" s="52">
        <v>563</v>
      </c>
      <c r="J20" s="52">
        <v>574</v>
      </c>
      <c r="K20" s="11" t="s">
        <v>45</v>
      </c>
      <c r="L20" s="24"/>
    </row>
    <row r="21" spans="1:15">
      <c r="A21" s="5"/>
      <c r="G21" s="15"/>
      <c r="H21" s="6"/>
      <c r="I21" s="52"/>
      <c r="J21" s="52"/>
    </row>
    <row r="22" spans="1:15">
      <c r="A22" s="37" t="s">
        <v>22</v>
      </c>
      <c r="B22" s="6" t="s">
        <v>42</v>
      </c>
      <c r="C22" s="7">
        <v>1</v>
      </c>
      <c r="D22" s="7">
        <v>125</v>
      </c>
      <c r="E22" s="8" t="s">
        <v>12</v>
      </c>
      <c r="F22" s="14" t="s">
        <v>13</v>
      </c>
      <c r="G22" s="15"/>
      <c r="H22" s="6"/>
      <c r="I22" s="52">
        <v>1</v>
      </c>
      <c r="J22" s="52">
        <v>125</v>
      </c>
      <c r="L22" s="6" t="s">
        <v>44</v>
      </c>
    </row>
    <row r="23" spans="1:15">
      <c r="A23" s="37"/>
      <c r="B23" s="41">
        <v>1</v>
      </c>
      <c r="C23" s="42">
        <v>126</v>
      </c>
      <c r="D23" s="42">
        <v>553</v>
      </c>
      <c r="E23" s="43" t="s">
        <v>29</v>
      </c>
      <c r="F23" s="6" t="s">
        <v>49</v>
      </c>
      <c r="G23" s="44">
        <v>1</v>
      </c>
      <c r="H23" s="45" t="s">
        <v>26</v>
      </c>
      <c r="I23" s="52">
        <v>145</v>
      </c>
      <c r="J23" s="52">
        <v>150</v>
      </c>
      <c r="K23" s="11"/>
      <c r="L23" s="18"/>
      <c r="N23" s="18"/>
      <c r="O23" s="18"/>
    </row>
    <row r="24" spans="1:15">
      <c r="A24" s="37"/>
      <c r="B24" s="41"/>
      <c r="C24" s="42"/>
      <c r="D24" s="42"/>
      <c r="E24" s="43"/>
      <c r="F24" s="38" t="s">
        <v>50</v>
      </c>
      <c r="G24" s="44"/>
      <c r="H24" s="45"/>
      <c r="I24" s="52">
        <v>176</v>
      </c>
      <c r="J24" s="52">
        <v>181</v>
      </c>
      <c r="K24" s="11"/>
      <c r="L24" s="18"/>
      <c r="N24" s="18"/>
      <c r="O24" s="18"/>
    </row>
    <row r="25" spans="1:15">
      <c r="A25" s="37"/>
      <c r="B25" s="6" t="s">
        <v>42</v>
      </c>
      <c r="C25" s="7">
        <v>554</v>
      </c>
      <c r="D25" s="7">
        <v>712</v>
      </c>
      <c r="E25" s="8" t="s">
        <v>46</v>
      </c>
      <c r="F25" s="14" t="s">
        <v>13</v>
      </c>
      <c r="G25" s="15"/>
      <c r="H25" s="6"/>
      <c r="I25" s="52">
        <v>554</v>
      </c>
      <c r="J25" s="52">
        <v>712</v>
      </c>
      <c r="L25" s="10" t="s">
        <v>48</v>
      </c>
    </row>
    <row r="26" spans="1:15">
      <c r="A26" s="5"/>
      <c r="G26" s="15"/>
      <c r="H26" s="6"/>
      <c r="I26" s="52"/>
      <c r="J26" s="52"/>
      <c r="L26" s="6"/>
    </row>
    <row r="27" spans="1:15">
      <c r="A27" s="37" t="s">
        <v>21</v>
      </c>
      <c r="B27" s="47">
        <v>1</v>
      </c>
      <c r="C27" s="50">
        <v>1</v>
      </c>
      <c r="D27" s="50">
        <v>710</v>
      </c>
      <c r="E27" s="51" t="s">
        <v>28</v>
      </c>
      <c r="F27" s="48" t="s">
        <v>58</v>
      </c>
      <c r="G27" s="49">
        <v>1</v>
      </c>
      <c r="H27" s="47" t="s">
        <v>26</v>
      </c>
      <c r="I27" s="52">
        <v>30</v>
      </c>
      <c r="J27" s="52">
        <v>52</v>
      </c>
      <c r="N27" s="46"/>
      <c r="O27" s="46"/>
    </row>
    <row r="28" spans="1:15">
      <c r="A28" s="37"/>
      <c r="B28" s="47"/>
      <c r="C28" s="50"/>
      <c r="D28" s="50"/>
      <c r="E28" s="51"/>
      <c r="F28" s="48"/>
      <c r="G28" s="49"/>
      <c r="H28" s="47"/>
      <c r="I28" s="52">
        <v>213</v>
      </c>
      <c r="J28" s="52">
        <v>220</v>
      </c>
      <c r="N28" s="46"/>
      <c r="O28" s="46"/>
    </row>
    <row r="29" spans="1:15">
      <c r="A29" s="37"/>
      <c r="B29" s="47"/>
      <c r="C29" s="50"/>
      <c r="D29" s="50"/>
      <c r="E29" s="51"/>
      <c r="F29" s="48"/>
      <c r="G29" s="49"/>
      <c r="H29" s="47"/>
      <c r="I29" s="52">
        <v>306</v>
      </c>
      <c r="J29" s="52">
        <v>310</v>
      </c>
      <c r="N29" s="46"/>
      <c r="O29" s="46"/>
    </row>
    <row r="30" spans="1:15">
      <c r="A30" s="37"/>
      <c r="B30" s="47"/>
      <c r="C30" s="50"/>
      <c r="D30" s="50"/>
      <c r="E30" s="51"/>
      <c r="F30" s="48"/>
      <c r="G30" s="49"/>
      <c r="H30" s="47"/>
      <c r="I30" s="53">
        <v>430</v>
      </c>
      <c r="J30" s="53">
        <v>439</v>
      </c>
      <c r="N30" s="46"/>
      <c r="O30" s="46"/>
    </row>
    <row r="31" spans="1:15">
      <c r="A31" s="37"/>
      <c r="B31" s="47"/>
      <c r="C31" s="50">
        <v>711</v>
      </c>
      <c r="D31" s="50">
        <v>1037</v>
      </c>
      <c r="E31" s="51" t="s">
        <v>29</v>
      </c>
      <c r="F31" s="48" t="s">
        <v>51</v>
      </c>
      <c r="G31" s="49">
        <v>0.14000000000000001</v>
      </c>
      <c r="H31" s="47" t="s">
        <v>17</v>
      </c>
      <c r="I31" s="54">
        <v>713</v>
      </c>
      <c r="J31" s="54">
        <v>726</v>
      </c>
      <c r="K31" s="11" t="s">
        <v>54</v>
      </c>
      <c r="N31" s="46"/>
      <c r="O31" s="46"/>
    </row>
    <row r="32" spans="1:15">
      <c r="A32" s="37"/>
      <c r="B32" s="47"/>
      <c r="C32" s="50"/>
      <c r="D32" s="50"/>
      <c r="E32" s="51"/>
      <c r="F32" s="48"/>
      <c r="G32" s="49"/>
      <c r="H32" s="47"/>
      <c r="I32" s="52">
        <v>782</v>
      </c>
      <c r="J32" s="52">
        <v>804</v>
      </c>
      <c r="K32" s="11" t="s">
        <v>52</v>
      </c>
      <c r="N32" s="46"/>
      <c r="O32" s="46"/>
    </row>
    <row r="33" spans="1:15">
      <c r="A33" s="37"/>
      <c r="B33" s="47"/>
      <c r="C33" s="50"/>
      <c r="D33" s="50"/>
      <c r="E33" s="51"/>
      <c r="F33" s="48"/>
      <c r="G33" s="49"/>
      <c r="H33" s="47"/>
      <c r="I33" s="53">
        <v>893</v>
      </c>
      <c r="J33" s="53">
        <v>902</v>
      </c>
      <c r="N33" s="46"/>
      <c r="O33" s="46"/>
    </row>
    <row r="34" spans="1:15">
      <c r="A34" s="37"/>
      <c r="B34" s="47"/>
      <c r="C34" s="50"/>
      <c r="D34" s="50"/>
      <c r="E34" s="51"/>
      <c r="F34" s="48"/>
      <c r="G34" s="49"/>
      <c r="H34" s="47"/>
      <c r="I34" s="52">
        <v>911</v>
      </c>
      <c r="J34" s="52">
        <v>920</v>
      </c>
      <c r="N34" s="46"/>
      <c r="O34" s="46"/>
    </row>
    <row r="35" spans="1:15">
      <c r="A35" s="37"/>
      <c r="B35" s="47"/>
      <c r="C35" s="50"/>
      <c r="D35" s="50"/>
      <c r="E35" s="51"/>
      <c r="F35" s="48"/>
      <c r="G35" s="49"/>
      <c r="H35" s="47"/>
      <c r="I35" s="53">
        <v>1011</v>
      </c>
      <c r="J35" s="53">
        <v>1022</v>
      </c>
      <c r="N35" s="46"/>
      <c r="O35" s="46"/>
    </row>
    <row r="36" spans="1:15">
      <c r="A36" s="5"/>
      <c r="C36" s="27"/>
      <c r="D36" s="27"/>
      <c r="F36" s="28"/>
      <c r="G36" s="15"/>
      <c r="H36" s="6"/>
      <c r="I36" s="53"/>
      <c r="J36" s="53"/>
    </row>
    <row r="37" spans="1:15">
      <c r="A37" s="37" t="s">
        <v>23</v>
      </c>
      <c r="B37" s="25" t="s">
        <v>42</v>
      </c>
      <c r="C37" s="27">
        <v>1</v>
      </c>
      <c r="D37" s="27">
        <v>43</v>
      </c>
      <c r="E37" s="8" t="s">
        <v>12</v>
      </c>
      <c r="F37" s="26" t="s">
        <v>13</v>
      </c>
      <c r="I37" s="53">
        <v>1</v>
      </c>
      <c r="J37" s="53">
        <v>43</v>
      </c>
    </row>
    <row r="38" spans="1:15" ht="18" customHeight="1">
      <c r="A38" s="37"/>
      <c r="B38" s="30">
        <v>1</v>
      </c>
      <c r="C38" s="57" t="s">
        <v>55</v>
      </c>
      <c r="D38" s="57" t="s">
        <v>56</v>
      </c>
      <c r="E38" s="32" t="s">
        <v>29</v>
      </c>
      <c r="F38" s="33" t="s">
        <v>57</v>
      </c>
      <c r="G38" s="35">
        <v>1</v>
      </c>
      <c r="H38" s="36" t="s">
        <v>26</v>
      </c>
      <c r="I38" s="53">
        <v>44</v>
      </c>
      <c r="J38" s="53">
        <v>66</v>
      </c>
    </row>
    <row r="39" spans="1:15" ht="18" customHeight="1">
      <c r="A39" s="37"/>
      <c r="B39" s="30"/>
      <c r="C39" s="57"/>
      <c r="D39" s="57"/>
      <c r="E39" s="32"/>
      <c r="F39" s="33"/>
      <c r="G39" s="35"/>
      <c r="H39" s="36"/>
      <c r="I39" s="53">
        <v>123</v>
      </c>
      <c r="J39" s="53">
        <v>134</v>
      </c>
      <c r="N39" s="25"/>
      <c r="O39" s="25"/>
    </row>
    <row r="40" spans="1:15">
      <c r="A40" s="37"/>
      <c r="B40" s="30"/>
      <c r="C40" s="57"/>
      <c r="D40" s="57"/>
      <c r="E40" s="32"/>
      <c r="F40" s="33"/>
      <c r="G40" s="35"/>
      <c r="H40" s="36"/>
      <c r="I40" s="53">
        <v>428</v>
      </c>
      <c r="J40" s="53">
        <v>460</v>
      </c>
      <c r="N40" s="25"/>
      <c r="O40" s="25"/>
    </row>
    <row r="41" spans="1:15">
      <c r="A41" s="37"/>
      <c r="B41" s="30"/>
      <c r="C41" s="57"/>
      <c r="D41" s="57"/>
      <c r="E41" s="32"/>
      <c r="F41" s="33"/>
      <c r="G41" s="35"/>
      <c r="H41" s="36"/>
      <c r="I41" s="54">
        <v>530</v>
      </c>
      <c r="J41" s="54">
        <v>532</v>
      </c>
      <c r="K41" s="11" t="s">
        <v>54</v>
      </c>
      <c r="N41" s="25"/>
      <c r="O41" s="25"/>
    </row>
    <row r="42" spans="1:15">
      <c r="A42" s="37"/>
      <c r="B42" s="30"/>
      <c r="C42" s="57"/>
      <c r="D42" s="57"/>
      <c r="E42" s="32"/>
      <c r="F42" s="33"/>
      <c r="G42" s="35"/>
      <c r="H42" s="36"/>
      <c r="I42" s="53"/>
      <c r="J42" s="53"/>
      <c r="N42" s="25"/>
      <c r="O42" s="25"/>
    </row>
    <row r="43" spans="1:15">
      <c r="A43" s="37"/>
      <c r="B43" s="30"/>
      <c r="C43" s="19">
        <v>532</v>
      </c>
      <c r="D43" s="19">
        <v>655</v>
      </c>
      <c r="E43" s="43" t="s">
        <v>29</v>
      </c>
      <c r="F43" s="18" t="s">
        <v>53</v>
      </c>
      <c r="G43" s="20">
        <v>0.18</v>
      </c>
      <c r="H43" s="41" t="s">
        <v>17</v>
      </c>
      <c r="I43" s="53">
        <v>603</v>
      </c>
      <c r="J43" s="53">
        <v>619</v>
      </c>
      <c r="N43" s="18"/>
      <c r="O43" s="18"/>
    </row>
    <row r="44" spans="1:15">
      <c r="A44" s="37"/>
      <c r="B44" s="30"/>
      <c r="C44" s="19">
        <v>532</v>
      </c>
      <c r="D44" s="19">
        <v>743</v>
      </c>
      <c r="E44" s="43"/>
      <c r="F44" s="18" t="s">
        <v>30</v>
      </c>
      <c r="G44" s="20">
        <v>0.14000000000000001</v>
      </c>
      <c r="H44" s="41"/>
      <c r="I44" s="52">
        <v>672</v>
      </c>
      <c r="J44" s="52">
        <v>679</v>
      </c>
      <c r="N44" s="18"/>
      <c r="O44" s="18"/>
    </row>
    <row r="45" spans="1:15">
      <c r="A45" s="37"/>
      <c r="B45" s="25" t="s">
        <v>42</v>
      </c>
      <c r="C45" s="7">
        <v>744</v>
      </c>
      <c r="D45" s="7">
        <v>744</v>
      </c>
      <c r="E45" s="8" t="s">
        <v>46</v>
      </c>
      <c r="F45" s="26" t="s">
        <v>11</v>
      </c>
      <c r="H45" s="25"/>
      <c r="I45" s="52">
        <v>744</v>
      </c>
      <c r="J45" s="52">
        <v>744</v>
      </c>
    </row>
    <row r="46" spans="1:15">
      <c r="A46" s="5"/>
      <c r="E46" s="9"/>
      <c r="G46" s="15"/>
      <c r="H46" s="6"/>
      <c r="I46" s="52"/>
      <c r="J46" s="52"/>
    </row>
    <row r="47" spans="1:15">
      <c r="A47" s="37" t="s">
        <v>1</v>
      </c>
      <c r="B47" s="6">
        <v>1</v>
      </c>
      <c r="C47" s="7">
        <v>1</v>
      </c>
      <c r="D47" s="7">
        <v>346</v>
      </c>
      <c r="E47" s="9" t="s">
        <v>14</v>
      </c>
      <c r="F47" s="6" t="s">
        <v>15</v>
      </c>
      <c r="G47" s="17">
        <v>1</v>
      </c>
      <c r="H47" s="14" t="s">
        <v>26</v>
      </c>
      <c r="I47" s="55">
        <v>249</v>
      </c>
      <c r="J47" s="55">
        <v>287</v>
      </c>
      <c r="K47" s="10" t="s">
        <v>38</v>
      </c>
    </row>
    <row r="48" spans="1:15">
      <c r="A48" s="37"/>
      <c r="B48" s="6" t="s">
        <v>42</v>
      </c>
      <c r="C48" s="7">
        <f>D47+1</f>
        <v>347</v>
      </c>
      <c r="D48" s="7">
        <v>349</v>
      </c>
      <c r="E48" s="8" t="s">
        <v>6</v>
      </c>
      <c r="F48" s="26" t="s">
        <v>11</v>
      </c>
      <c r="G48" s="17"/>
      <c r="H48" s="6" t="s">
        <v>37</v>
      </c>
      <c r="I48" s="52">
        <v>347</v>
      </c>
      <c r="J48" s="52">
        <v>349</v>
      </c>
    </row>
    <row r="49" spans="1:11">
      <c r="A49" s="5"/>
      <c r="G49" s="15"/>
      <c r="H49" s="6"/>
      <c r="I49" s="52"/>
      <c r="J49" s="52"/>
    </row>
    <row r="50" spans="1:11">
      <c r="A50" s="37" t="s">
        <v>2</v>
      </c>
      <c r="B50" s="6" t="s">
        <v>42</v>
      </c>
      <c r="C50" s="7">
        <v>1</v>
      </c>
      <c r="D50" s="7">
        <v>1</v>
      </c>
      <c r="E50" s="8" t="s">
        <v>6</v>
      </c>
      <c r="F50" s="26" t="s">
        <v>11</v>
      </c>
      <c r="H50" s="6" t="s">
        <v>37</v>
      </c>
      <c r="I50" s="52">
        <v>1</v>
      </c>
      <c r="J50" s="52">
        <v>1</v>
      </c>
    </row>
    <row r="51" spans="1:11">
      <c r="A51" s="37"/>
      <c r="B51" s="6">
        <v>1</v>
      </c>
      <c r="C51" s="7">
        <f>D50+1</f>
        <v>2</v>
      </c>
      <c r="D51" s="7">
        <v>296</v>
      </c>
      <c r="E51" s="9" t="s">
        <v>14</v>
      </c>
      <c r="F51" s="12" t="s">
        <v>39</v>
      </c>
      <c r="G51" s="17">
        <v>1</v>
      </c>
      <c r="H51" s="14" t="s">
        <v>26</v>
      </c>
      <c r="I51" s="55">
        <v>159</v>
      </c>
      <c r="J51" s="55">
        <v>165</v>
      </c>
      <c r="K51" s="10" t="s">
        <v>38</v>
      </c>
    </row>
    <row r="52" spans="1:11">
      <c r="A52" s="37"/>
      <c r="B52" s="6" t="s">
        <v>42</v>
      </c>
      <c r="C52" s="7">
        <f>D51+1</f>
        <v>297</v>
      </c>
      <c r="D52" s="7">
        <v>297</v>
      </c>
      <c r="E52" s="8" t="s">
        <v>6</v>
      </c>
      <c r="F52" s="26" t="s">
        <v>11</v>
      </c>
      <c r="H52" s="6" t="s">
        <v>37</v>
      </c>
      <c r="I52" s="52">
        <v>297</v>
      </c>
      <c r="J52" s="52">
        <v>297</v>
      </c>
    </row>
    <row r="54" spans="1:11" ht="19">
      <c r="A54" s="22"/>
    </row>
    <row r="55" spans="1:11" ht="19">
      <c r="A55" s="23"/>
    </row>
  </sheetData>
  <mergeCells count="52">
    <mergeCell ref="E38:E42"/>
    <mergeCell ref="G38:G42"/>
    <mergeCell ref="H38:H42"/>
    <mergeCell ref="B38:B44"/>
    <mergeCell ref="C38:C42"/>
    <mergeCell ref="D38:D42"/>
    <mergeCell ref="F38:F42"/>
    <mergeCell ref="E43:E44"/>
    <mergeCell ref="H43:H44"/>
    <mergeCell ref="F31:F35"/>
    <mergeCell ref="G31:G35"/>
    <mergeCell ref="H31:H35"/>
    <mergeCell ref="B27:B35"/>
    <mergeCell ref="C27:C30"/>
    <mergeCell ref="D27:D30"/>
    <mergeCell ref="E27:E30"/>
    <mergeCell ref="G27:G30"/>
    <mergeCell ref="H27:H30"/>
    <mergeCell ref="F27:F30"/>
    <mergeCell ref="A37:A45"/>
    <mergeCell ref="A47:A48"/>
    <mergeCell ref="A50:A52"/>
    <mergeCell ref="E14:E18"/>
    <mergeCell ref="B14:B18"/>
    <mergeCell ref="B23:B24"/>
    <mergeCell ref="C23:C24"/>
    <mergeCell ref="D23:D24"/>
    <mergeCell ref="E23:E24"/>
    <mergeCell ref="C31:C35"/>
    <mergeCell ref="D31:D35"/>
    <mergeCell ref="E31:E35"/>
    <mergeCell ref="A27:A35"/>
    <mergeCell ref="G14:G17"/>
    <mergeCell ref="H14:H17"/>
    <mergeCell ref="A2:A11"/>
    <mergeCell ref="A13:A20"/>
    <mergeCell ref="A22:A25"/>
    <mergeCell ref="E10:E11"/>
    <mergeCell ref="C14:C17"/>
    <mergeCell ref="D14:D17"/>
    <mergeCell ref="F14:F17"/>
    <mergeCell ref="G23:G24"/>
    <mergeCell ref="H23:H24"/>
    <mergeCell ref="I1:J1"/>
    <mergeCell ref="B10:B11"/>
    <mergeCell ref="B3:B8"/>
    <mergeCell ref="C3:C8"/>
    <mergeCell ref="D3:D8"/>
    <mergeCell ref="E3:E8"/>
    <mergeCell ref="F3:F8"/>
    <mergeCell ref="G3:G8"/>
    <mergeCell ref="H3:H8"/>
  </mergeCells>
  <phoneticPr fontId="1" type="noConversion"/>
  <pageMargins left="0.75" right="0.75" top="1" bottom="1" header="0.5" footer="0.5"/>
  <pageSetup scale="5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33" sqref="D33"/>
    </sheetView>
  </sheetViews>
  <sheetFormatPr baseColWidth="10" defaultRowHeight="15" x14ac:dyDescent="0"/>
  <cols>
    <col min="3" max="3" width="10.83203125" style="4"/>
    <col min="5" max="5" width="10.83203125" style="4"/>
  </cols>
  <sheetData>
    <row r="1" spans="1:5">
      <c r="B1" t="s">
        <v>34</v>
      </c>
      <c r="C1" s="4" t="s">
        <v>36</v>
      </c>
      <c r="D1" t="s">
        <v>35</v>
      </c>
      <c r="E1" s="4" t="s">
        <v>36</v>
      </c>
    </row>
    <row r="2" spans="1:5">
      <c r="A2" t="s">
        <v>32</v>
      </c>
      <c r="B2">
        <v>115</v>
      </c>
      <c r="C2" s="4">
        <f>B2-55</f>
        <v>60</v>
      </c>
      <c r="D2">
        <v>59</v>
      </c>
      <c r="E2" s="4">
        <f>D2-55</f>
        <v>4</v>
      </c>
    </row>
    <row r="3" spans="1:5">
      <c r="B3">
        <v>191</v>
      </c>
      <c r="C3" s="4">
        <f t="shared" ref="C3:C15" si="0">B3-55</f>
        <v>136</v>
      </c>
      <c r="D3">
        <v>239</v>
      </c>
      <c r="E3" s="4">
        <f t="shared" ref="E3:E15" si="1">D3-55</f>
        <v>184</v>
      </c>
    </row>
    <row r="4" spans="1:5">
      <c r="B4">
        <v>168</v>
      </c>
      <c r="C4" s="4">
        <f t="shared" si="0"/>
        <v>113</v>
      </c>
      <c r="D4">
        <v>191</v>
      </c>
      <c r="E4" s="4">
        <f t="shared" si="1"/>
        <v>136</v>
      </c>
    </row>
    <row r="5" spans="1:5">
      <c r="B5">
        <v>171</v>
      </c>
      <c r="C5" s="4">
        <f t="shared" si="0"/>
        <v>116</v>
      </c>
      <c r="D5">
        <v>191</v>
      </c>
      <c r="E5" s="4">
        <f t="shared" si="1"/>
        <v>136</v>
      </c>
    </row>
    <row r="6" spans="1:5">
      <c r="B6">
        <v>278</v>
      </c>
      <c r="C6" s="4">
        <f t="shared" si="0"/>
        <v>223</v>
      </c>
      <c r="D6">
        <v>239</v>
      </c>
      <c r="E6" s="4">
        <f t="shared" si="1"/>
        <v>184</v>
      </c>
    </row>
    <row r="8" spans="1:5">
      <c r="A8" t="s">
        <v>33</v>
      </c>
      <c r="B8">
        <v>103</v>
      </c>
      <c r="C8" s="4">
        <f t="shared" si="0"/>
        <v>48</v>
      </c>
      <c r="D8">
        <v>130</v>
      </c>
      <c r="E8" s="4">
        <f t="shared" si="1"/>
        <v>75</v>
      </c>
    </row>
    <row r="9" spans="1:5">
      <c r="B9">
        <v>168</v>
      </c>
      <c r="C9" s="4">
        <f t="shared" si="0"/>
        <v>113</v>
      </c>
      <c r="D9">
        <v>131</v>
      </c>
      <c r="E9" s="4">
        <f t="shared" si="1"/>
        <v>76</v>
      </c>
    </row>
    <row r="10" spans="1:5">
      <c r="B10">
        <v>171</v>
      </c>
      <c r="C10" s="4">
        <f t="shared" si="0"/>
        <v>116</v>
      </c>
      <c r="D10">
        <v>127</v>
      </c>
      <c r="E10" s="4">
        <f t="shared" si="1"/>
        <v>72</v>
      </c>
    </row>
    <row r="11" spans="1:5">
      <c r="B11">
        <v>171</v>
      </c>
      <c r="C11" s="4">
        <f t="shared" si="0"/>
        <v>116</v>
      </c>
      <c r="D11">
        <v>195</v>
      </c>
      <c r="E11" s="4">
        <f t="shared" si="1"/>
        <v>140</v>
      </c>
    </row>
    <row r="12" spans="1:5">
      <c r="B12">
        <v>187</v>
      </c>
      <c r="C12" s="4">
        <f t="shared" si="0"/>
        <v>132</v>
      </c>
      <c r="D12">
        <v>127</v>
      </c>
      <c r="E12" s="4">
        <f t="shared" si="1"/>
        <v>72</v>
      </c>
    </row>
    <row r="13" spans="1:5">
      <c r="B13">
        <v>253</v>
      </c>
      <c r="C13" s="4">
        <f t="shared" si="0"/>
        <v>198</v>
      </c>
      <c r="D13">
        <v>340</v>
      </c>
      <c r="E13" s="4">
        <f t="shared" si="1"/>
        <v>285</v>
      </c>
    </row>
    <row r="14" spans="1:5">
      <c r="B14">
        <v>394</v>
      </c>
      <c r="C14" s="4">
        <f t="shared" si="0"/>
        <v>339</v>
      </c>
      <c r="D14">
        <v>454</v>
      </c>
      <c r="E14" s="4">
        <f t="shared" si="1"/>
        <v>399</v>
      </c>
    </row>
    <row r="15" spans="1:5">
      <c r="B15">
        <v>480</v>
      </c>
      <c r="C15" s="4">
        <f t="shared" si="0"/>
        <v>425</v>
      </c>
      <c r="D15">
        <v>63</v>
      </c>
      <c r="E15" s="4">
        <f t="shared" si="1"/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10" activeCellId="1" sqref="H10 J10"/>
    </sheetView>
  </sheetViews>
  <sheetFormatPr baseColWidth="10" defaultRowHeight="15" x14ac:dyDescent="0"/>
  <cols>
    <col min="3" max="3" width="10.83203125" style="4"/>
    <col min="5" max="5" width="10.83203125" style="4"/>
  </cols>
  <sheetData>
    <row r="1" spans="1:11">
      <c r="B1" t="s">
        <v>34</v>
      </c>
      <c r="C1" s="4" t="s">
        <v>36</v>
      </c>
      <c r="D1" t="s">
        <v>35</v>
      </c>
      <c r="E1" s="4" t="s">
        <v>36</v>
      </c>
    </row>
    <row r="2" spans="1:11">
      <c r="A2" t="s">
        <v>32</v>
      </c>
      <c r="B2">
        <v>114</v>
      </c>
      <c r="C2" s="4">
        <f>B2-6</f>
        <v>108</v>
      </c>
      <c r="D2">
        <v>107</v>
      </c>
      <c r="E2" s="4">
        <f>D2-6</f>
        <v>101</v>
      </c>
      <c r="G2" t="s">
        <v>33</v>
      </c>
      <c r="H2">
        <v>143</v>
      </c>
      <c r="I2" s="4">
        <f>H2-6</f>
        <v>137</v>
      </c>
      <c r="J2">
        <v>164</v>
      </c>
      <c r="K2" s="4">
        <f>J2-6</f>
        <v>158</v>
      </c>
    </row>
    <row r="3" spans="1:11">
      <c r="B3">
        <v>20</v>
      </c>
      <c r="C3" s="4">
        <f t="shared" ref="C3:C6" si="0">B3-6</f>
        <v>14</v>
      </c>
      <c r="D3">
        <v>459</v>
      </c>
      <c r="E3" s="4">
        <f t="shared" ref="E3:E6" si="1">D3-6</f>
        <v>453</v>
      </c>
      <c r="H3">
        <v>143</v>
      </c>
      <c r="I3" s="4">
        <f>H3-6</f>
        <v>137</v>
      </c>
      <c r="J3">
        <v>173</v>
      </c>
      <c r="K3" s="4">
        <f>J3-6</f>
        <v>167</v>
      </c>
    </row>
    <row r="4" spans="1:11">
      <c r="B4">
        <v>23</v>
      </c>
      <c r="C4" s="4">
        <f t="shared" si="0"/>
        <v>17</v>
      </c>
      <c r="D4">
        <v>14</v>
      </c>
      <c r="E4" s="4">
        <f t="shared" si="1"/>
        <v>8</v>
      </c>
    </row>
    <row r="5" spans="1:11">
      <c r="B5">
        <v>23</v>
      </c>
      <c r="C5" s="4">
        <f t="shared" si="0"/>
        <v>17</v>
      </c>
      <c r="D5">
        <v>460</v>
      </c>
      <c r="E5" s="4">
        <f t="shared" si="1"/>
        <v>454</v>
      </c>
    </row>
    <row r="6" spans="1:11">
      <c r="B6">
        <v>460</v>
      </c>
      <c r="C6" s="4">
        <f t="shared" si="0"/>
        <v>454</v>
      </c>
      <c r="D6">
        <v>20</v>
      </c>
      <c r="E6" s="4">
        <f t="shared" si="1"/>
        <v>14</v>
      </c>
    </row>
    <row r="7" spans="1:11">
      <c r="B7">
        <v>66</v>
      </c>
      <c r="C7" s="4">
        <f>B7-6</f>
        <v>60</v>
      </c>
      <c r="D7">
        <v>382</v>
      </c>
      <c r="E7" s="4">
        <f>D7-6</f>
        <v>376</v>
      </c>
    </row>
    <row r="10" spans="1:11">
      <c r="B10">
        <v>544</v>
      </c>
      <c r="C10" s="4">
        <f t="shared" ref="C10:C17" si="2">B10-505</f>
        <v>39</v>
      </c>
      <c r="D10">
        <v>670</v>
      </c>
      <c r="E10" s="4">
        <f t="shared" ref="E10:E17" si="3">D10-505</f>
        <v>165</v>
      </c>
      <c r="H10">
        <v>544</v>
      </c>
      <c r="I10" s="4">
        <f>H10-505</f>
        <v>39</v>
      </c>
      <c r="J10">
        <v>565</v>
      </c>
      <c r="K10" s="4">
        <f>J10-505</f>
        <v>60</v>
      </c>
    </row>
    <row r="11" spans="1:11">
      <c r="B11">
        <v>573</v>
      </c>
      <c r="C11" s="4">
        <f t="shared" si="2"/>
        <v>68</v>
      </c>
      <c r="D11">
        <v>544</v>
      </c>
      <c r="E11" s="4">
        <f t="shared" si="3"/>
        <v>39</v>
      </c>
      <c r="H11">
        <v>544</v>
      </c>
      <c r="I11" s="4">
        <f>H11-505</f>
        <v>39</v>
      </c>
      <c r="J11">
        <v>598</v>
      </c>
      <c r="K11" s="4">
        <f>J11-505</f>
        <v>93</v>
      </c>
    </row>
    <row r="12" spans="1:11">
      <c r="B12">
        <v>573</v>
      </c>
      <c r="C12" s="4">
        <f t="shared" si="2"/>
        <v>68</v>
      </c>
      <c r="D12">
        <v>560</v>
      </c>
      <c r="E12" s="4">
        <f t="shared" si="3"/>
        <v>55</v>
      </c>
      <c r="H12">
        <v>592</v>
      </c>
      <c r="I12" s="4">
        <f>H12-505</f>
        <v>87</v>
      </c>
      <c r="J12">
        <v>626</v>
      </c>
      <c r="K12" s="4">
        <f>J12-505</f>
        <v>121</v>
      </c>
    </row>
    <row r="13" spans="1:11">
      <c r="B13">
        <v>592</v>
      </c>
      <c r="C13" s="4">
        <f t="shared" si="2"/>
        <v>87</v>
      </c>
      <c r="D13">
        <v>560</v>
      </c>
      <c r="E13" s="4">
        <f t="shared" si="3"/>
        <v>55</v>
      </c>
      <c r="H13">
        <v>619</v>
      </c>
      <c r="I13" s="4">
        <f>H13-505</f>
        <v>114</v>
      </c>
      <c r="J13">
        <v>599</v>
      </c>
      <c r="K13" s="4">
        <f>J13-505</f>
        <v>94</v>
      </c>
    </row>
    <row r="14" spans="1:11">
      <c r="B14">
        <v>592</v>
      </c>
      <c r="C14" s="4">
        <f t="shared" si="2"/>
        <v>87</v>
      </c>
      <c r="D14">
        <v>625</v>
      </c>
      <c r="E14" s="4">
        <f t="shared" si="3"/>
        <v>120</v>
      </c>
    </row>
    <row r="15" spans="1:11">
      <c r="B15">
        <v>602</v>
      </c>
      <c r="C15" s="4">
        <f t="shared" si="2"/>
        <v>97</v>
      </c>
      <c r="D15">
        <v>544</v>
      </c>
      <c r="E15" s="4">
        <f t="shared" si="3"/>
        <v>39</v>
      </c>
    </row>
    <row r="16" spans="1:11">
      <c r="B16">
        <v>669</v>
      </c>
      <c r="C16" s="4">
        <f t="shared" si="2"/>
        <v>164</v>
      </c>
      <c r="D16">
        <v>676</v>
      </c>
      <c r="E16" s="4">
        <f t="shared" si="3"/>
        <v>171</v>
      </c>
    </row>
    <row r="17" spans="2:5">
      <c r="B17">
        <v>669</v>
      </c>
      <c r="C17" s="4">
        <f t="shared" si="2"/>
        <v>164</v>
      </c>
      <c r="D17">
        <v>712</v>
      </c>
      <c r="E17" s="4">
        <f t="shared" si="3"/>
        <v>207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I15" sqref="I15"/>
    </sheetView>
  </sheetViews>
  <sheetFormatPr baseColWidth="10" defaultRowHeight="15" x14ac:dyDescent="0"/>
  <cols>
    <col min="1" max="2" width="10.83203125" style="39"/>
    <col min="3" max="3" width="10.83203125" style="40"/>
    <col min="4" max="4" width="10.83203125" style="39"/>
    <col min="5" max="5" width="10.83203125" style="40"/>
    <col min="6" max="16384" width="10.83203125" style="39"/>
  </cols>
  <sheetData>
    <row r="1" spans="1:11">
      <c r="B1" s="39" t="s">
        <v>34</v>
      </c>
      <c r="C1" s="40" t="s">
        <v>36</v>
      </c>
      <c r="D1" s="39" t="s">
        <v>35</v>
      </c>
      <c r="E1" s="40" t="s">
        <v>36</v>
      </c>
    </row>
    <row r="2" spans="1:11">
      <c r="A2" s="39" t="s">
        <v>32</v>
      </c>
      <c r="B2" s="39">
        <v>163</v>
      </c>
      <c r="C2" s="40">
        <f>B2-125</f>
        <v>38</v>
      </c>
      <c r="D2" s="39">
        <v>174</v>
      </c>
      <c r="E2" s="40">
        <f>D2-125</f>
        <v>49</v>
      </c>
      <c r="G2" s="39" t="s">
        <v>33</v>
      </c>
      <c r="H2" s="39">
        <v>183</v>
      </c>
      <c r="I2" s="40">
        <f>H2-125</f>
        <v>58</v>
      </c>
      <c r="J2" s="39">
        <v>226</v>
      </c>
      <c r="K2" s="40">
        <f>J2-125</f>
        <v>101</v>
      </c>
    </row>
    <row r="3" spans="1:11">
      <c r="B3" s="39">
        <v>183</v>
      </c>
      <c r="C3" s="40">
        <f t="shared" ref="C3:C9" si="0">B3-125</f>
        <v>58</v>
      </c>
      <c r="D3" s="39">
        <v>174</v>
      </c>
      <c r="E3" s="40">
        <f t="shared" ref="E3:E9" si="1">D3-125</f>
        <v>49</v>
      </c>
      <c r="H3" s="39">
        <v>183</v>
      </c>
      <c r="I3" s="40">
        <f t="shared" ref="I3:I8" si="2">H3-125</f>
        <v>58</v>
      </c>
      <c r="J3" s="39">
        <v>231</v>
      </c>
      <c r="K3" s="40">
        <f t="shared" ref="K3:K8" si="3">J3-125</f>
        <v>106</v>
      </c>
    </row>
    <row r="4" spans="1:11">
      <c r="B4" s="39">
        <v>183</v>
      </c>
      <c r="C4" s="40">
        <f t="shared" si="0"/>
        <v>58</v>
      </c>
      <c r="D4" s="39">
        <v>197</v>
      </c>
      <c r="E4" s="40">
        <f t="shared" si="1"/>
        <v>72</v>
      </c>
      <c r="H4" s="39">
        <v>193</v>
      </c>
      <c r="I4" s="40">
        <f t="shared" si="2"/>
        <v>68</v>
      </c>
      <c r="J4" s="39">
        <v>220</v>
      </c>
      <c r="K4" s="40">
        <f t="shared" si="3"/>
        <v>95</v>
      </c>
    </row>
    <row r="5" spans="1:11">
      <c r="B5" s="39">
        <v>204</v>
      </c>
      <c r="C5" s="40">
        <f t="shared" si="0"/>
        <v>79</v>
      </c>
      <c r="D5" s="39">
        <v>532</v>
      </c>
      <c r="E5" s="40">
        <f t="shared" si="1"/>
        <v>407</v>
      </c>
      <c r="H5" s="39">
        <v>219</v>
      </c>
      <c r="I5" s="40">
        <f t="shared" si="2"/>
        <v>94</v>
      </c>
      <c r="J5" s="39">
        <v>187</v>
      </c>
      <c r="K5" s="40">
        <f t="shared" si="3"/>
        <v>62</v>
      </c>
    </row>
    <row r="6" spans="1:11">
      <c r="B6" s="39">
        <v>227</v>
      </c>
      <c r="C6" s="40">
        <f t="shared" si="0"/>
        <v>102</v>
      </c>
      <c r="D6" s="39">
        <v>183</v>
      </c>
      <c r="E6" s="40">
        <f t="shared" si="1"/>
        <v>58</v>
      </c>
      <c r="H6" s="39">
        <v>219</v>
      </c>
      <c r="I6" s="40">
        <f t="shared" si="2"/>
        <v>94</v>
      </c>
      <c r="J6" s="39">
        <v>231</v>
      </c>
      <c r="K6" s="40">
        <f t="shared" si="3"/>
        <v>106</v>
      </c>
    </row>
    <row r="7" spans="1:11">
      <c r="B7" s="39">
        <v>236</v>
      </c>
      <c r="C7" s="40">
        <f t="shared" si="0"/>
        <v>111</v>
      </c>
      <c r="D7" s="39">
        <v>219</v>
      </c>
      <c r="E7" s="40">
        <f t="shared" si="1"/>
        <v>94</v>
      </c>
      <c r="H7" s="39">
        <v>250</v>
      </c>
      <c r="I7" s="40">
        <f t="shared" si="2"/>
        <v>125</v>
      </c>
      <c r="J7" s="39">
        <v>213</v>
      </c>
      <c r="K7" s="40">
        <f t="shared" si="3"/>
        <v>88</v>
      </c>
    </row>
    <row r="8" spans="1:11">
      <c r="B8" s="39">
        <v>284</v>
      </c>
      <c r="C8" s="40">
        <f t="shared" si="0"/>
        <v>159</v>
      </c>
      <c r="D8" s="39">
        <v>357</v>
      </c>
      <c r="E8" s="40">
        <f t="shared" si="1"/>
        <v>232</v>
      </c>
      <c r="H8" s="39">
        <v>309</v>
      </c>
      <c r="I8" s="40">
        <f t="shared" si="2"/>
        <v>184</v>
      </c>
      <c r="J8" s="39">
        <v>293</v>
      </c>
      <c r="K8" s="40">
        <f t="shared" si="3"/>
        <v>168</v>
      </c>
    </row>
    <row r="9" spans="1:11">
      <c r="B9" s="39">
        <v>360</v>
      </c>
      <c r="C9" s="40">
        <f t="shared" si="0"/>
        <v>235</v>
      </c>
      <c r="D9" s="39">
        <v>353</v>
      </c>
      <c r="E9" s="40">
        <f t="shared" si="1"/>
        <v>228</v>
      </c>
    </row>
    <row r="10" spans="1:11">
      <c r="I10" s="40"/>
      <c r="K10" s="40"/>
    </row>
    <row r="11" spans="1:11">
      <c r="I11" s="40"/>
      <c r="K11" s="40"/>
    </row>
    <row r="12" spans="1:11">
      <c r="I12" s="40"/>
      <c r="K12" s="40"/>
    </row>
    <row r="13" spans="1:11">
      <c r="I13" s="40"/>
      <c r="K13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0" sqref="G10"/>
    </sheetView>
  </sheetViews>
  <sheetFormatPr baseColWidth="10" defaultRowHeight="15" x14ac:dyDescent="0"/>
  <cols>
    <col min="1" max="2" width="10.83203125" style="39"/>
    <col min="3" max="3" width="10.83203125" style="40"/>
    <col min="4" max="4" width="10.83203125" style="39"/>
    <col min="5" max="5" width="10.83203125" style="40"/>
    <col min="6" max="16384" width="10.83203125" style="39"/>
  </cols>
  <sheetData>
    <row r="1" spans="1:11">
      <c r="B1" s="39" t="s">
        <v>34</v>
      </c>
      <c r="C1" s="40" t="s">
        <v>36</v>
      </c>
      <c r="D1" s="39" t="s">
        <v>35</v>
      </c>
      <c r="E1" s="40" t="s">
        <v>36</v>
      </c>
    </row>
    <row r="2" spans="1:11">
      <c r="A2" s="39" t="s">
        <v>32</v>
      </c>
      <c r="B2" s="39">
        <v>17</v>
      </c>
      <c r="C2" s="40">
        <f>B2</f>
        <v>17</v>
      </c>
      <c r="D2" s="39">
        <v>412</v>
      </c>
      <c r="E2" s="40">
        <f>D2</f>
        <v>412</v>
      </c>
      <c r="G2" s="39" t="s">
        <v>33</v>
      </c>
      <c r="H2" s="39">
        <v>17</v>
      </c>
      <c r="I2" s="40">
        <f>H2</f>
        <v>17</v>
      </c>
      <c r="J2" s="39">
        <v>421</v>
      </c>
      <c r="K2" s="40">
        <f>J2</f>
        <v>421</v>
      </c>
    </row>
    <row r="3" spans="1:11">
      <c r="B3" s="39">
        <v>17</v>
      </c>
      <c r="C3" s="40">
        <f t="shared" ref="C3:C10" si="0">B3</f>
        <v>17</v>
      </c>
      <c r="D3" s="39">
        <v>735</v>
      </c>
      <c r="E3" s="40">
        <f t="shared" ref="E3:E10" si="1">D3</f>
        <v>735</v>
      </c>
      <c r="H3" s="39">
        <v>206</v>
      </c>
      <c r="I3" s="40">
        <f t="shared" ref="I3:I8" si="2">H3</f>
        <v>206</v>
      </c>
      <c r="J3" s="39">
        <v>219</v>
      </c>
      <c r="K3" s="40">
        <f t="shared" ref="K3:K8" si="3">J3</f>
        <v>219</v>
      </c>
    </row>
    <row r="4" spans="1:11">
      <c r="B4" s="39">
        <v>206</v>
      </c>
      <c r="C4" s="40">
        <f t="shared" si="0"/>
        <v>206</v>
      </c>
      <c r="D4" s="39">
        <v>217</v>
      </c>
      <c r="E4" s="40">
        <f t="shared" si="1"/>
        <v>217</v>
      </c>
      <c r="H4" s="39">
        <v>38</v>
      </c>
      <c r="I4" s="40">
        <f t="shared" si="2"/>
        <v>38</v>
      </c>
      <c r="J4" s="39">
        <v>429</v>
      </c>
      <c r="K4" s="40">
        <f t="shared" si="3"/>
        <v>429</v>
      </c>
    </row>
    <row r="5" spans="1:11">
      <c r="B5" s="39">
        <v>384</v>
      </c>
      <c r="C5" s="40">
        <f t="shared" si="0"/>
        <v>384</v>
      </c>
      <c r="D5" s="39">
        <v>362</v>
      </c>
      <c r="E5" s="40">
        <f t="shared" si="1"/>
        <v>362</v>
      </c>
      <c r="H5" s="39">
        <v>400</v>
      </c>
      <c r="I5" s="40">
        <f t="shared" si="2"/>
        <v>400</v>
      </c>
      <c r="J5" s="39">
        <v>440</v>
      </c>
      <c r="K5" s="40">
        <f t="shared" si="3"/>
        <v>440</v>
      </c>
    </row>
    <row r="6" spans="1:11">
      <c r="B6" s="39">
        <v>400</v>
      </c>
      <c r="C6" s="40">
        <f t="shared" si="0"/>
        <v>400</v>
      </c>
      <c r="D6" s="39">
        <v>530</v>
      </c>
      <c r="E6" s="40">
        <f t="shared" si="1"/>
        <v>530</v>
      </c>
      <c r="H6" s="39">
        <v>400</v>
      </c>
      <c r="I6" s="40">
        <f t="shared" si="2"/>
        <v>400</v>
      </c>
      <c r="J6" s="39">
        <v>523</v>
      </c>
      <c r="K6" s="40">
        <f t="shared" si="3"/>
        <v>523</v>
      </c>
    </row>
    <row r="7" spans="1:11">
      <c r="B7" s="39">
        <v>400</v>
      </c>
      <c r="C7" s="40">
        <f t="shared" si="0"/>
        <v>400</v>
      </c>
      <c r="D7" s="39">
        <v>531</v>
      </c>
      <c r="E7" s="40">
        <f t="shared" si="1"/>
        <v>531</v>
      </c>
      <c r="H7" s="39">
        <v>735</v>
      </c>
      <c r="I7" s="40">
        <f t="shared" si="2"/>
        <v>735</v>
      </c>
      <c r="J7" s="39">
        <v>403</v>
      </c>
      <c r="K7" s="40">
        <f t="shared" si="3"/>
        <v>403</v>
      </c>
    </row>
    <row r="8" spans="1:11">
      <c r="B8" s="39">
        <v>400</v>
      </c>
      <c r="C8" s="40">
        <f t="shared" si="0"/>
        <v>400</v>
      </c>
      <c r="D8" s="39">
        <v>735</v>
      </c>
      <c r="E8" s="40">
        <f t="shared" si="1"/>
        <v>735</v>
      </c>
      <c r="H8" s="39">
        <v>865</v>
      </c>
      <c r="I8" s="40">
        <f t="shared" si="2"/>
        <v>865</v>
      </c>
      <c r="J8" s="39">
        <v>894</v>
      </c>
      <c r="K8" s="40">
        <f t="shared" si="3"/>
        <v>894</v>
      </c>
    </row>
    <row r="9" spans="1:11">
      <c r="B9" s="39">
        <v>735</v>
      </c>
      <c r="C9" s="40">
        <f t="shared" si="0"/>
        <v>735</v>
      </c>
      <c r="D9" s="39">
        <v>412</v>
      </c>
      <c r="E9" s="40">
        <f t="shared" si="1"/>
        <v>412</v>
      </c>
    </row>
    <row r="10" spans="1:11">
      <c r="B10" s="39">
        <v>972</v>
      </c>
      <c r="C10" s="40">
        <f t="shared" si="0"/>
        <v>972</v>
      </c>
      <c r="D10" s="39">
        <v>963</v>
      </c>
      <c r="E10" s="40">
        <f t="shared" si="1"/>
        <v>963</v>
      </c>
      <c r="I10" s="40"/>
      <c r="K10" s="40"/>
    </row>
    <row r="11" spans="1:11">
      <c r="I11" s="40"/>
      <c r="K11" s="40"/>
    </row>
    <row r="12" spans="1:11">
      <c r="I12" s="40"/>
      <c r="K12" s="40"/>
    </row>
    <row r="13" spans="1:11">
      <c r="I13" s="40"/>
      <c r="K13" s="4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50" sqref="C50"/>
    </sheetView>
  </sheetViews>
  <sheetFormatPr baseColWidth="10" defaultRowHeight="15" x14ac:dyDescent="0"/>
  <cols>
    <col min="1" max="2" width="10.83203125" style="39"/>
    <col min="3" max="3" width="10.83203125" style="40"/>
    <col min="4" max="4" width="10.83203125" style="39"/>
    <col min="5" max="5" width="10.83203125" style="40"/>
    <col min="6" max="16384" width="10.83203125" style="39"/>
  </cols>
  <sheetData>
    <row r="1" spans="1:11">
      <c r="B1" s="39" t="s">
        <v>34</v>
      </c>
      <c r="C1" s="40" t="s">
        <v>36</v>
      </c>
      <c r="D1" s="39" t="s">
        <v>35</v>
      </c>
      <c r="E1" s="40" t="s">
        <v>36</v>
      </c>
    </row>
    <row r="2" spans="1:11">
      <c r="A2" s="39" t="s">
        <v>32</v>
      </c>
      <c r="B2" s="39">
        <v>102</v>
      </c>
      <c r="C2" s="40">
        <f>B2-43</f>
        <v>59</v>
      </c>
      <c r="D2" s="39">
        <v>163</v>
      </c>
      <c r="E2" s="40">
        <f>D2-43</f>
        <v>120</v>
      </c>
      <c r="G2" s="39" t="s">
        <v>33</v>
      </c>
      <c r="H2" s="39">
        <v>85</v>
      </c>
      <c r="I2" s="40">
        <f>H2-43</f>
        <v>42</v>
      </c>
      <c r="J2" s="39">
        <v>63</v>
      </c>
      <c r="K2" s="40">
        <f>J2-43</f>
        <v>20</v>
      </c>
    </row>
    <row r="3" spans="1:11">
      <c r="B3" s="39">
        <v>231</v>
      </c>
      <c r="C3" s="40">
        <f t="shared" ref="C3:C7" si="0">B3-43</f>
        <v>188</v>
      </c>
      <c r="D3" s="39">
        <v>238</v>
      </c>
      <c r="E3" s="40">
        <f t="shared" ref="E3:E7" si="1">D3-43</f>
        <v>195</v>
      </c>
      <c r="H3" s="39">
        <v>87</v>
      </c>
      <c r="I3" s="40">
        <f>H3-43</f>
        <v>44</v>
      </c>
      <c r="J3" s="39">
        <v>59</v>
      </c>
      <c r="K3" s="40">
        <f>J3-43</f>
        <v>16</v>
      </c>
    </row>
    <row r="4" spans="1:11">
      <c r="B4" s="39">
        <v>247</v>
      </c>
      <c r="C4" s="40">
        <f t="shared" si="0"/>
        <v>204</v>
      </c>
      <c r="D4" s="39">
        <v>237</v>
      </c>
      <c r="E4" s="40">
        <f t="shared" si="1"/>
        <v>194</v>
      </c>
      <c r="I4" s="40"/>
      <c r="K4" s="40"/>
    </row>
    <row r="5" spans="1:11">
      <c r="B5" s="39">
        <v>247</v>
      </c>
      <c r="C5" s="40">
        <f t="shared" si="0"/>
        <v>204</v>
      </c>
      <c r="D5" s="39">
        <v>345</v>
      </c>
      <c r="E5" s="40">
        <f t="shared" si="1"/>
        <v>302</v>
      </c>
      <c r="I5" s="40"/>
      <c r="K5" s="40"/>
    </row>
    <row r="6" spans="1:11">
      <c r="B6" s="39">
        <v>85</v>
      </c>
      <c r="C6" s="40">
        <f>B6-43</f>
        <v>42</v>
      </c>
      <c r="D6" s="39">
        <v>64</v>
      </c>
      <c r="E6" s="40">
        <f>D6-43</f>
        <v>21</v>
      </c>
      <c r="I6" s="40"/>
      <c r="K6" s="40"/>
    </row>
    <row r="7" spans="1:11">
      <c r="I7" s="40"/>
      <c r="K7" s="40"/>
    </row>
    <row r="8" spans="1:11">
      <c r="I8" s="40"/>
      <c r="K8" s="40"/>
    </row>
    <row r="9" spans="1:11">
      <c r="B9" s="39">
        <v>536</v>
      </c>
      <c r="C9" s="40">
        <f>B9-43</f>
        <v>493</v>
      </c>
      <c r="D9" s="39">
        <v>564</v>
      </c>
      <c r="E9" s="40">
        <f>D9-43</f>
        <v>521</v>
      </c>
    </row>
    <row r="10" spans="1:11">
      <c r="B10" s="39">
        <v>680</v>
      </c>
      <c r="C10" s="40">
        <f t="shared" ref="C10:C14" si="2">B10-43</f>
        <v>637</v>
      </c>
      <c r="D10" s="39">
        <v>734</v>
      </c>
      <c r="E10" s="40">
        <f t="shared" ref="E10:E14" si="3">D10-43</f>
        <v>691</v>
      </c>
      <c r="I10" s="40"/>
      <c r="K10" s="40"/>
    </row>
    <row r="11" spans="1:11">
      <c r="B11" s="39">
        <v>718</v>
      </c>
      <c r="C11" s="40">
        <f t="shared" si="2"/>
        <v>675</v>
      </c>
      <c r="D11" s="39">
        <v>733</v>
      </c>
      <c r="E11" s="40">
        <f t="shared" si="3"/>
        <v>690</v>
      </c>
      <c r="I11" s="40"/>
      <c r="K11" s="40"/>
    </row>
    <row r="12" spans="1:11">
      <c r="B12" s="39">
        <v>718</v>
      </c>
      <c r="C12" s="40">
        <f t="shared" si="2"/>
        <v>675</v>
      </c>
      <c r="D12" s="39">
        <v>734</v>
      </c>
      <c r="E12" s="40">
        <f t="shared" si="3"/>
        <v>691</v>
      </c>
      <c r="I12" s="40"/>
      <c r="K12" s="40"/>
    </row>
    <row r="13" spans="1:11">
      <c r="B13" s="39">
        <v>729</v>
      </c>
      <c r="C13" s="40">
        <f t="shared" si="2"/>
        <v>686</v>
      </c>
      <c r="D13" s="39">
        <v>733</v>
      </c>
      <c r="E13" s="40">
        <f t="shared" si="3"/>
        <v>690</v>
      </c>
      <c r="I13" s="40"/>
      <c r="K13" s="40"/>
    </row>
    <row r="14" spans="1:11">
      <c r="B14" s="39">
        <v>729</v>
      </c>
      <c r="C14" s="40">
        <f t="shared" si="2"/>
        <v>686</v>
      </c>
      <c r="D14" s="39">
        <v>734</v>
      </c>
      <c r="E14" s="40">
        <f t="shared" si="3"/>
        <v>691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Nup113</vt:lpstr>
      <vt:lpstr>Nup84</vt:lpstr>
      <vt:lpstr>Nup145C</vt:lpstr>
      <vt:lpstr>Nup120</vt:lpstr>
      <vt:lpstr>Nup85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Joong Kim</dc:creator>
  <cp:lastModifiedBy>Seung Joong Kim</cp:lastModifiedBy>
  <cp:lastPrinted>2013-08-22T07:44:29Z</cp:lastPrinted>
  <dcterms:created xsi:type="dcterms:W3CDTF">2013-08-21T00:41:31Z</dcterms:created>
  <dcterms:modified xsi:type="dcterms:W3CDTF">2014-02-11T10:42:22Z</dcterms:modified>
</cp:coreProperties>
</file>