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fileSharing readOnlyRecommended="1"/>
  <workbookPr hidePivotFieldList="1" defaultThemeVersion="166925"/>
  <mc:AlternateContent xmlns:mc="http://schemas.openxmlformats.org/markup-compatibility/2006">
    <mc:Choice Requires="x15">
      <x15ac:absPath xmlns:x15ac="http://schemas.microsoft.com/office/spreadsheetml/2010/11/ac" url="C:\Users\Acer\Documents\Movies Sales Analysis\"/>
    </mc:Choice>
  </mc:AlternateContent>
  <xr:revisionPtr revIDLastSave="0" documentId="13_ncr:1_{34F487DC-D9CA-4FDA-A60C-1A5C708ED090}" xr6:coauthVersionLast="47" xr6:coauthVersionMax="47" xr10:uidLastSave="{00000000-0000-0000-0000-000000000000}"/>
  <bookViews>
    <workbookView xWindow="-108" yWindow="-108" windowWidth="23256" windowHeight="12576" activeTab="2" xr2:uid="{24D39405-1A2E-4110-AFA3-BEC10B9E0557}"/>
  </bookViews>
  <sheets>
    <sheet name="Main Raw Data" sheetId="1" r:id="rId1"/>
    <sheet name="Pivot Charts" sheetId="6" r:id="rId2"/>
    <sheet name="Sales Dashboard" sheetId="7" r:id="rId3"/>
  </sheets>
  <definedNames>
    <definedName name="_xlnm._FilterDatabase" localSheetId="0" hidden="1">'Main Raw Data'!$A$4:$P$20</definedName>
    <definedName name="Slicer_Above_or_Below_Average">#N/A</definedName>
    <definedName name="Slicer_Distributor">#N/A</definedName>
    <definedName name="Slicer_GENRE">#N/A</definedName>
  </definedNames>
  <calcPr calcId="18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74" i="7" l="1"/>
  <c r="G75" i="7"/>
  <c r="G76" i="7"/>
  <c r="G77" i="7"/>
  <c r="G78" i="7"/>
  <c r="G79" i="7"/>
  <c r="G80" i="7"/>
  <c r="G81" i="7"/>
  <c r="G82" i="7"/>
  <c r="G83" i="7"/>
  <c r="G84" i="7"/>
  <c r="G85" i="7"/>
  <c r="G86" i="7"/>
  <c r="G87" i="7"/>
  <c r="G88" i="7"/>
  <c r="T73" i="7"/>
  <c r="T74" i="7"/>
  <c r="T75" i="7"/>
  <c r="T76" i="7"/>
  <c r="T77" i="7"/>
  <c r="T78" i="7"/>
  <c r="T79" i="7"/>
  <c r="T80" i="7"/>
  <c r="T81" i="7"/>
  <c r="T82" i="7"/>
  <c r="T83" i="7"/>
  <c r="T84" i="7"/>
  <c r="T85" i="7"/>
  <c r="T86" i="7"/>
  <c r="T87" i="7"/>
  <c r="T88" i="7"/>
  <c r="K74" i="7"/>
  <c r="M74" i="7"/>
  <c r="O74" i="7"/>
  <c r="Q74" i="7"/>
  <c r="S74" i="7"/>
  <c r="U74" i="7"/>
  <c r="K75" i="7"/>
  <c r="M75" i="7"/>
  <c r="O75" i="7"/>
  <c r="Q75" i="7"/>
  <c r="S75" i="7"/>
  <c r="U75" i="7"/>
  <c r="K76" i="7"/>
  <c r="M76" i="7"/>
  <c r="O76" i="7"/>
  <c r="Q76" i="7"/>
  <c r="S76" i="7"/>
  <c r="U76" i="7"/>
  <c r="K77" i="7"/>
  <c r="M77" i="7"/>
  <c r="O77" i="7"/>
  <c r="Q77" i="7"/>
  <c r="S77" i="7"/>
  <c r="U77" i="7"/>
  <c r="K78" i="7"/>
  <c r="M78" i="7"/>
  <c r="O78" i="7"/>
  <c r="Q78" i="7"/>
  <c r="S78" i="7"/>
  <c r="U78" i="7"/>
  <c r="K79" i="7"/>
  <c r="M79" i="7"/>
  <c r="O79" i="7"/>
  <c r="Q79" i="7"/>
  <c r="S79" i="7"/>
  <c r="U79" i="7"/>
  <c r="K80" i="7"/>
  <c r="M80" i="7"/>
  <c r="O80" i="7"/>
  <c r="Q80" i="7"/>
  <c r="S80" i="7"/>
  <c r="U80" i="7"/>
  <c r="K81" i="7"/>
  <c r="M81" i="7"/>
  <c r="O81" i="7"/>
  <c r="Q81" i="7"/>
  <c r="S81" i="7"/>
  <c r="U81" i="7"/>
  <c r="K82" i="7"/>
  <c r="M82" i="7"/>
  <c r="O82" i="7"/>
  <c r="Q82" i="7"/>
  <c r="S82" i="7"/>
  <c r="U82" i="7"/>
  <c r="K83" i="7"/>
  <c r="M83" i="7"/>
  <c r="O83" i="7"/>
  <c r="Q83" i="7"/>
  <c r="S83" i="7"/>
  <c r="U83" i="7"/>
  <c r="K84" i="7"/>
  <c r="M84" i="7"/>
  <c r="O84" i="7"/>
  <c r="Q84" i="7"/>
  <c r="S84" i="7"/>
  <c r="U84" i="7"/>
  <c r="K85" i="7"/>
  <c r="M85" i="7"/>
  <c r="O85" i="7"/>
  <c r="Q85" i="7"/>
  <c r="S85" i="7"/>
  <c r="U85" i="7"/>
  <c r="K86" i="7"/>
  <c r="M86" i="7"/>
  <c r="O86" i="7"/>
  <c r="Q86" i="7"/>
  <c r="S86" i="7"/>
  <c r="U86" i="7"/>
  <c r="K87" i="7"/>
  <c r="M87" i="7"/>
  <c r="O87" i="7"/>
  <c r="Q87" i="7"/>
  <c r="S87" i="7"/>
  <c r="U87" i="7"/>
  <c r="K88" i="7"/>
  <c r="M88" i="7"/>
  <c r="O88" i="7"/>
  <c r="Q88" i="7"/>
  <c r="S88" i="7"/>
  <c r="U88" i="7"/>
  <c r="P90" i="7"/>
  <c r="Q90" i="7"/>
  <c r="R90" i="7"/>
  <c r="S90" i="7"/>
  <c r="T90" i="7"/>
  <c r="U90" i="7"/>
  <c r="V90" i="7"/>
  <c r="W90" i="7"/>
  <c r="X90" i="7"/>
  <c r="P91" i="7"/>
  <c r="Q91" i="7"/>
  <c r="R91" i="7"/>
  <c r="S91" i="7"/>
  <c r="T91" i="7"/>
  <c r="U91" i="7"/>
  <c r="V91" i="7"/>
  <c r="W91" i="7"/>
  <c r="X91" i="7"/>
  <c r="P92" i="7"/>
  <c r="Q92" i="7"/>
  <c r="R92" i="7"/>
  <c r="S92" i="7"/>
  <c r="T92" i="7"/>
  <c r="U92" i="7"/>
  <c r="V92" i="7"/>
  <c r="W92" i="7"/>
  <c r="X92" i="7"/>
  <c r="P93" i="7"/>
  <c r="Q93" i="7"/>
  <c r="R93" i="7"/>
  <c r="S93" i="7"/>
  <c r="T93" i="7"/>
  <c r="U93" i="7"/>
  <c r="V93" i="7"/>
  <c r="W93" i="7"/>
  <c r="X93" i="7"/>
  <c r="P94" i="7"/>
  <c r="Q94" i="7"/>
  <c r="R94" i="7"/>
  <c r="S94" i="7"/>
  <c r="T94" i="7"/>
  <c r="U94" i="7"/>
  <c r="V94" i="7"/>
  <c r="W94" i="7"/>
  <c r="X94" i="7"/>
  <c r="P95" i="7"/>
  <c r="Q95" i="7"/>
  <c r="R95" i="7"/>
  <c r="S95" i="7"/>
  <c r="T95" i="7"/>
  <c r="U95" i="7"/>
  <c r="V95" i="7"/>
  <c r="W95" i="7"/>
  <c r="X95" i="7"/>
  <c r="P96" i="7"/>
  <c r="Q96" i="7"/>
  <c r="R96" i="7"/>
  <c r="S96" i="7"/>
  <c r="T96" i="7"/>
  <c r="U96" i="7"/>
  <c r="V96" i="7"/>
  <c r="W96" i="7"/>
  <c r="X96" i="7"/>
  <c r="P97" i="7"/>
  <c r="Q97" i="7"/>
  <c r="R97" i="7"/>
  <c r="S97" i="7"/>
  <c r="T97" i="7"/>
  <c r="U97" i="7"/>
  <c r="V97" i="7"/>
  <c r="W97" i="7"/>
  <c r="X97" i="7"/>
  <c r="P98" i="7"/>
  <c r="Q98" i="7"/>
  <c r="R98" i="7"/>
  <c r="S98" i="7"/>
  <c r="T98" i="7"/>
  <c r="U98" i="7"/>
  <c r="V98" i="7"/>
  <c r="W98" i="7"/>
  <c r="X98" i="7"/>
  <c r="P99" i="7"/>
  <c r="Q99" i="7"/>
  <c r="R99" i="7"/>
  <c r="S99" i="7"/>
  <c r="T99" i="7"/>
  <c r="U99" i="7"/>
  <c r="V99" i="7"/>
  <c r="W99" i="7"/>
  <c r="X99" i="7"/>
  <c r="K73" i="7"/>
  <c r="M73" i="7"/>
  <c r="O73" i="7"/>
  <c r="Q73" i="7"/>
  <c r="S73" i="7"/>
  <c r="U73" i="7"/>
  <c r="G73" i="7"/>
  <c r="O11" i="7"/>
  <c r="G11" i="7"/>
  <c r="S11" i="7"/>
  <c r="K11" i="7"/>
</calcChain>
</file>

<file path=xl/sharedStrings.xml><?xml version="1.0" encoding="utf-8"?>
<sst xmlns="http://schemas.openxmlformats.org/spreadsheetml/2006/main" count="219" uniqueCount="72">
  <si>
    <t>MOVIE</t>
  </si>
  <si>
    <t>Distributor</t>
  </si>
  <si>
    <t>GENRE</t>
  </si>
  <si>
    <t>Totals</t>
  </si>
  <si>
    <t>Average</t>
  </si>
  <si>
    <t>Min</t>
  </si>
  <si>
    <t>Max</t>
  </si>
  <si>
    <t>MoM</t>
  </si>
  <si>
    <t>Above or Below Average</t>
  </si>
  <si>
    <t>Transformers: Revenge of the Fallen</t>
  </si>
  <si>
    <t>Paramount Pictures</t>
  </si>
  <si>
    <t>Action</t>
  </si>
  <si>
    <t>Above average</t>
  </si>
  <si>
    <t>Finding Nemo</t>
  </si>
  <si>
    <t>Walt Disney</t>
  </si>
  <si>
    <t>Adventure</t>
  </si>
  <si>
    <t>Batman Forever</t>
  </si>
  <si>
    <t>Warner Bros.</t>
  </si>
  <si>
    <t>Drama</t>
  </si>
  <si>
    <t>Titanic</t>
  </si>
  <si>
    <t>Below Average</t>
  </si>
  <si>
    <t>Independence Day</t>
  </si>
  <si>
    <t>20th Century Fox</t>
  </si>
  <si>
    <t>Pirates of the Caribbean: Dead Man’s Chest</t>
  </si>
  <si>
    <t>Harry Potter and the Sorcerer’s Stone</t>
  </si>
  <si>
    <t>Men in Black</t>
  </si>
  <si>
    <t>Sony Pictures</t>
  </si>
  <si>
    <t>Star Wars Ep. I: The Phantom Menace</t>
  </si>
  <si>
    <t>How the Grinch Stole Christmas</t>
  </si>
  <si>
    <t>Universal</t>
  </si>
  <si>
    <t>Spider-Man 3</t>
  </si>
  <si>
    <t>Shrek 2</t>
  </si>
  <si>
    <t>Dreamworks SKG</t>
  </si>
  <si>
    <t>The Dark Knight</t>
  </si>
  <si>
    <t>Spider-Man</t>
  </si>
  <si>
    <t>Star Wars Ep. III: Revenge of the Sith</t>
  </si>
  <si>
    <t>Toy Story 3</t>
  </si>
  <si>
    <t>Sum of Jul-21</t>
  </si>
  <si>
    <t>Sum of Aug-21</t>
  </si>
  <si>
    <t>Sum of Sep-21</t>
  </si>
  <si>
    <t>Sum of Oct-21</t>
  </si>
  <si>
    <t>Sum of Nov-21</t>
  </si>
  <si>
    <t>Sum of Dec-21</t>
  </si>
  <si>
    <t>Row Labels</t>
  </si>
  <si>
    <t>Grand Total</t>
  </si>
  <si>
    <t>Values</t>
  </si>
  <si>
    <t>Sum of Jan-22</t>
  </si>
  <si>
    <t>1. Total Revenue Summary</t>
  </si>
  <si>
    <t>(All)</t>
  </si>
  <si>
    <t>Sum of Totals</t>
  </si>
  <si>
    <t>Average of MoM</t>
  </si>
  <si>
    <t>Sales Analysis For the Period of July 2021 - January 2022</t>
  </si>
  <si>
    <t>2. Average Revenue Summary</t>
  </si>
  <si>
    <t>Average of Jul-21</t>
  </si>
  <si>
    <t>Average of Aug-21</t>
  </si>
  <si>
    <t>Average of Sep-21</t>
  </si>
  <si>
    <t>Average of Oct-21</t>
  </si>
  <si>
    <t>Average of Nov-21</t>
  </si>
  <si>
    <t>Average of Dec-21</t>
  </si>
  <si>
    <t>Average of Jan-22</t>
  </si>
  <si>
    <t>Total Revenue</t>
  </si>
  <si>
    <t>Average Revenue</t>
  </si>
  <si>
    <t>Average of Average</t>
  </si>
  <si>
    <t>Count of MOVIE</t>
  </si>
  <si>
    <t xml:space="preserve">Sales Analysis Dashboard </t>
  </si>
  <si>
    <t>Numbers of Movies</t>
  </si>
  <si>
    <t>Search By Movie Title</t>
  </si>
  <si>
    <t>3. Movie Summary</t>
  </si>
  <si>
    <t>Movie</t>
  </si>
  <si>
    <t>Distributors</t>
  </si>
  <si>
    <t>Genre</t>
  </si>
  <si>
    <t>Average Revenue per Month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</si>
</sst>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_(&quot;$&quot;* #,##0_);_(&quot;$&quot;* \(#,##0\);_(&quot;$&quot;* &quot;-&quot;??_);_(@_)"/>
  </numFmts>
  <fonts count="11" x14ac:knownFonts="1">
    <font>
      <sz val="11"/>
      <color theme="1"/>
      <name val="Calibri"/>
      <family val="2"/>
      <scheme val="minor"/>
    </font>
    <font>
      <sz val="11"/>
      <color theme="1"/>
      <name val="Calibri"/>
      <family val="2"/>
      <scheme val="minor"/>
    </font>
    <font>
      <b/>
      <sz val="12"/>
      <color theme="1"/>
      <name val="Calibri"/>
      <family val="2"/>
      <scheme val="minor"/>
    </font>
    <font>
      <b/>
      <sz val="18"/>
      <color theme="0"/>
      <name val="Calibri"/>
      <family val="2"/>
      <scheme val="minor"/>
    </font>
    <font>
      <sz val="11"/>
      <color theme="0"/>
      <name val="Calibri"/>
      <family val="2"/>
      <scheme val="minor"/>
    </font>
    <font>
      <b/>
      <sz val="16"/>
      <color theme="1"/>
      <name val="Cambria"/>
      <family val="1"/>
    </font>
    <font>
      <b/>
      <sz val="12"/>
      <color theme="0"/>
      <name val="Cambria"/>
      <family val="1"/>
    </font>
    <font>
      <b/>
      <sz val="14"/>
      <color theme="0"/>
      <name val="Cambria"/>
      <family val="1"/>
    </font>
    <font>
      <b/>
      <sz val="22"/>
      <color theme="0"/>
      <name val="Cambria"/>
      <family val="1"/>
    </font>
    <font>
      <sz val="12"/>
      <color theme="0"/>
      <name val="Cambria"/>
      <family val="1"/>
    </font>
    <font>
      <b/>
      <sz val="11"/>
      <color theme="0"/>
      <name val="Calibri"/>
      <family val="2"/>
      <scheme val="minor"/>
    </font>
  </fonts>
  <fills count="9">
    <fill>
      <patternFill patternType="none"/>
    </fill>
    <fill>
      <patternFill patternType="gray125"/>
    </fill>
    <fill>
      <patternFill patternType="solid">
        <fgColor rgb="FF012E4D"/>
        <bgColor indexed="64"/>
      </patternFill>
    </fill>
    <fill>
      <patternFill patternType="solid">
        <fgColor theme="9" tint="-0.499984740745262"/>
        <bgColor indexed="64"/>
      </patternFill>
    </fill>
    <fill>
      <patternFill patternType="solid">
        <fgColor theme="5" tint="-0.249977111117893"/>
        <bgColor indexed="64"/>
      </patternFill>
    </fill>
    <fill>
      <patternFill patternType="solid">
        <fgColor theme="2" tint="-0.89999084444715716"/>
        <bgColor indexed="64"/>
      </patternFill>
    </fill>
    <fill>
      <patternFill patternType="solid">
        <fgColor theme="4" tint="-0.249977111117893"/>
        <bgColor indexed="64"/>
      </patternFill>
    </fill>
    <fill>
      <patternFill patternType="solid">
        <fgColor theme="1"/>
        <bgColor indexed="64"/>
      </patternFill>
    </fill>
    <fill>
      <patternFill patternType="solid">
        <fgColor theme="0" tint="-4.9989318521683403E-2"/>
        <bgColor indexed="64"/>
      </patternFill>
    </fill>
  </fills>
  <borders count="34">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medium">
        <color rgb="FF002060"/>
      </left>
      <right style="medium">
        <color rgb="FF002060"/>
      </right>
      <top style="medium">
        <color rgb="FF002060"/>
      </top>
      <bottom style="medium">
        <color rgb="FF002060"/>
      </bottom>
      <diagonal/>
    </border>
    <border>
      <left style="medium">
        <color rgb="FF002060"/>
      </left>
      <right/>
      <top style="medium">
        <color rgb="FF002060"/>
      </top>
      <bottom style="medium">
        <color rgb="FF002060"/>
      </bottom>
      <diagonal/>
    </border>
    <border>
      <left/>
      <right/>
      <top style="medium">
        <color rgb="FF002060"/>
      </top>
      <bottom style="medium">
        <color rgb="FF002060"/>
      </bottom>
      <diagonal/>
    </border>
    <border>
      <left style="hair">
        <color indexed="64"/>
      </left>
      <right style="hair">
        <color indexed="64"/>
      </right>
      <top style="medium">
        <color rgb="FF002060"/>
      </top>
      <bottom style="medium">
        <color rgb="FF002060"/>
      </bottom>
      <diagonal/>
    </border>
    <border>
      <left style="medium">
        <color rgb="FF002060"/>
      </left>
      <right style="medium">
        <color rgb="FF002060"/>
      </right>
      <top/>
      <bottom/>
      <diagonal/>
    </border>
    <border>
      <left style="medium">
        <color rgb="FF002060"/>
      </left>
      <right style="medium">
        <color rgb="FF002060"/>
      </right>
      <top/>
      <bottom style="medium">
        <color rgb="FF002060"/>
      </bottom>
      <diagonal/>
    </border>
    <border>
      <left/>
      <right/>
      <top/>
      <bottom style="medium">
        <color rgb="FF002060"/>
      </bottom>
      <diagonal/>
    </border>
    <border>
      <left style="hair">
        <color indexed="64"/>
      </left>
      <right/>
      <top style="medium">
        <color rgb="FF002060"/>
      </top>
      <bottom style="medium">
        <color rgb="FF002060"/>
      </bottom>
      <diagonal/>
    </border>
    <border>
      <left/>
      <right style="medium">
        <color rgb="FF002060"/>
      </right>
      <top style="medium">
        <color rgb="FF002060"/>
      </top>
      <bottom style="medium">
        <color rgb="FF002060"/>
      </bottom>
      <diagonal/>
    </border>
    <border>
      <left style="medium">
        <color rgb="FF002060"/>
      </left>
      <right/>
      <top/>
      <bottom/>
      <diagonal/>
    </border>
    <border>
      <left/>
      <right style="medium">
        <color rgb="FF002060"/>
      </right>
      <top/>
      <bottom/>
      <diagonal/>
    </border>
    <border>
      <left style="medium">
        <color rgb="FF002060"/>
      </left>
      <right/>
      <top/>
      <bottom style="medium">
        <color rgb="FF002060"/>
      </bottom>
      <diagonal/>
    </border>
    <border>
      <left/>
      <right style="medium">
        <color rgb="FF002060"/>
      </right>
      <top/>
      <bottom style="medium">
        <color rgb="FF002060"/>
      </bottom>
      <diagonal/>
    </border>
    <border>
      <left/>
      <right style="hair">
        <color indexed="64"/>
      </right>
      <top style="medium">
        <color rgb="FF002060"/>
      </top>
      <bottom style="medium">
        <color rgb="FF002060"/>
      </bottom>
      <diagonal/>
    </border>
    <border>
      <left/>
      <right/>
      <top style="thin">
        <color indexed="64"/>
      </top>
      <bottom/>
      <diagonal/>
    </border>
    <border>
      <left/>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3">
    <xf numFmtId="0" fontId="0" fillId="0" borderId="0"/>
    <xf numFmtId="44" fontId="1" fillId="0" borderId="0" applyFont="0" applyFill="0" applyBorder="0" applyAlignment="0" applyProtection="0"/>
    <xf numFmtId="9" fontId="1" fillId="0" borderId="0" applyFont="0" applyFill="0" applyBorder="0" applyAlignment="0" applyProtection="0"/>
  </cellStyleXfs>
  <cellXfs count="98">
    <xf numFmtId="0" fontId="0" fillId="0" borderId="0" xfId="0"/>
    <xf numFmtId="0" fontId="0" fillId="0" borderId="0" xfId="0" applyBorder="1"/>
    <xf numFmtId="0" fontId="0" fillId="0" borderId="0" xfId="0" pivotButton="1"/>
    <xf numFmtId="0" fontId="0" fillId="0" borderId="0" xfId="0" applyAlignment="1">
      <alignment horizontal="left"/>
    </xf>
    <xf numFmtId="164" fontId="0" fillId="0" borderId="0" xfId="1" applyNumberFormat="1" applyFont="1"/>
    <xf numFmtId="164" fontId="0" fillId="0" borderId="0" xfId="0" applyNumberFormat="1"/>
    <xf numFmtId="9" fontId="0" fillId="0" borderId="0" xfId="2" applyFont="1"/>
    <xf numFmtId="0" fontId="2" fillId="0" borderId="8" xfId="0" applyFont="1" applyBorder="1"/>
    <xf numFmtId="0" fontId="2" fillId="0" borderId="9" xfId="0" applyFont="1" applyBorder="1"/>
    <xf numFmtId="17" fontId="2" fillId="0" borderId="10" xfId="0" applyNumberFormat="1" applyFont="1" applyBorder="1" applyAlignment="1">
      <alignment horizontal="center"/>
    </xf>
    <xf numFmtId="0" fontId="0" fillId="0" borderId="11" xfId="0" applyBorder="1"/>
    <xf numFmtId="0" fontId="2" fillId="0" borderId="7" xfId="0" applyFont="1" applyBorder="1"/>
    <xf numFmtId="0" fontId="0" fillId="0" borderId="12" xfId="0" applyBorder="1"/>
    <xf numFmtId="0" fontId="0" fillId="0" borderId="13" xfId="0" applyBorder="1"/>
    <xf numFmtId="164" fontId="0" fillId="0" borderId="13" xfId="1" applyNumberFormat="1" applyFont="1" applyBorder="1"/>
    <xf numFmtId="17" fontId="2" fillId="0" borderId="14" xfId="0" applyNumberFormat="1" applyFont="1" applyBorder="1" applyAlignment="1">
      <alignment horizontal="center"/>
    </xf>
    <xf numFmtId="164" fontId="2" fillId="0" borderId="7" xfId="1" applyNumberFormat="1" applyFont="1" applyBorder="1"/>
    <xf numFmtId="164" fontId="0" fillId="0" borderId="11" xfId="1" applyNumberFormat="1" applyFont="1" applyBorder="1"/>
    <xf numFmtId="164" fontId="0" fillId="0" borderId="12" xfId="1" applyNumberFormat="1" applyFont="1" applyBorder="1"/>
    <xf numFmtId="0" fontId="2" fillId="0" borderId="15" xfId="0" applyFont="1" applyBorder="1"/>
    <xf numFmtId="0" fontId="0" fillId="0" borderId="17" xfId="0" applyBorder="1"/>
    <xf numFmtId="0" fontId="0" fillId="0" borderId="19" xfId="0" applyBorder="1"/>
    <xf numFmtId="9" fontId="2" fillId="0" borderId="7" xfId="2" applyFont="1" applyBorder="1"/>
    <xf numFmtId="9" fontId="0" fillId="0" borderId="11" xfId="2" applyFont="1" applyBorder="1"/>
    <xf numFmtId="9" fontId="0" fillId="0" borderId="12" xfId="2" applyFont="1" applyBorder="1"/>
    <xf numFmtId="17" fontId="2" fillId="0" borderId="20" xfId="0" applyNumberFormat="1" applyFont="1" applyBorder="1" applyAlignment="1">
      <alignment horizontal="center"/>
    </xf>
    <xf numFmtId="0" fontId="0" fillId="0" borderId="16" xfId="0" applyBorder="1"/>
    <xf numFmtId="0" fontId="0" fillId="0" borderId="18" xfId="0" applyBorder="1"/>
    <xf numFmtId="0" fontId="0" fillId="0" borderId="0" xfId="0" applyBorder="1" applyAlignment="1">
      <alignment vertical="center"/>
    </xf>
    <xf numFmtId="0" fontId="0" fillId="0" borderId="0" xfId="0" applyAlignment="1">
      <alignment vertical="center"/>
    </xf>
    <xf numFmtId="0" fontId="0" fillId="0" borderId="0" xfId="0" applyNumberFormat="1"/>
    <xf numFmtId="0" fontId="0" fillId="0" borderId="26" xfId="0" applyBorder="1"/>
    <xf numFmtId="0" fontId="0" fillId="0" borderId="28" xfId="0" applyBorder="1"/>
    <xf numFmtId="0" fontId="0" fillId="0" borderId="29" xfId="0" applyBorder="1"/>
    <xf numFmtId="0" fontId="0" fillId="0" borderId="30" xfId="0" applyBorder="1"/>
    <xf numFmtId="0" fontId="0" fillId="0" borderId="31" xfId="0" applyBorder="1"/>
    <xf numFmtId="0" fontId="0" fillId="0" borderId="33" xfId="0" applyBorder="1"/>
    <xf numFmtId="10" fontId="0" fillId="0" borderId="0" xfId="0" applyNumberFormat="1"/>
    <xf numFmtId="0" fontId="4" fillId="7" borderId="1" xfId="0" applyFont="1" applyFill="1" applyBorder="1"/>
    <xf numFmtId="0" fontId="4" fillId="7" borderId="21" xfId="0" applyFont="1" applyFill="1" applyBorder="1"/>
    <xf numFmtId="0" fontId="4" fillId="7" borderId="2" xfId="0" applyFont="1" applyFill="1" applyBorder="1"/>
    <xf numFmtId="0" fontId="9" fillId="7" borderId="3" xfId="0" applyFont="1" applyFill="1" applyBorder="1"/>
    <xf numFmtId="0" fontId="9" fillId="7" borderId="4" xfId="0" applyFont="1" applyFill="1" applyBorder="1"/>
    <xf numFmtId="0" fontId="4" fillId="7" borderId="3" xfId="0" applyFont="1" applyFill="1" applyBorder="1"/>
    <xf numFmtId="0" fontId="4" fillId="7" borderId="0" xfId="0" applyFont="1" applyFill="1" applyBorder="1"/>
    <xf numFmtId="0" fontId="4" fillId="7" borderId="4" xfId="0" applyFont="1" applyFill="1" applyBorder="1"/>
    <xf numFmtId="0" fontId="4" fillId="7" borderId="5" xfId="0" applyFont="1" applyFill="1" applyBorder="1"/>
    <xf numFmtId="0" fontId="4" fillId="7" borderId="22" xfId="0" applyFont="1" applyFill="1" applyBorder="1"/>
    <xf numFmtId="0" fontId="4" fillId="7" borderId="6" xfId="0" applyFont="1" applyFill="1" applyBorder="1"/>
    <xf numFmtId="0" fontId="10" fillId="7" borderId="0" xfId="0" applyFont="1" applyFill="1"/>
    <xf numFmtId="0" fontId="3" fillId="2" borderId="0" xfId="0" applyFont="1" applyFill="1" applyAlignment="1">
      <alignment horizontal="center" vertical="center"/>
    </xf>
    <xf numFmtId="0" fontId="3" fillId="2" borderId="13" xfId="0" applyFont="1" applyFill="1" applyBorder="1" applyAlignment="1">
      <alignment horizontal="center" vertical="center"/>
    </xf>
    <xf numFmtId="0" fontId="0" fillId="0" borderId="0" xfId="0" applyAlignment="1">
      <alignment horizontal="center"/>
    </xf>
    <xf numFmtId="0" fontId="10" fillId="7" borderId="0" xfId="0" applyFont="1" applyFill="1" applyAlignment="1">
      <alignment horizontal="center"/>
    </xf>
    <xf numFmtId="0" fontId="6" fillId="7" borderId="3" xfId="0" applyFont="1" applyFill="1" applyBorder="1" applyAlignment="1">
      <alignment horizontal="center"/>
    </xf>
    <xf numFmtId="0" fontId="6" fillId="7" borderId="0" xfId="0" applyFont="1" applyFill="1" applyBorder="1" applyAlignment="1">
      <alignment horizontal="center"/>
    </xf>
    <xf numFmtId="0" fontId="6" fillId="7" borderId="4" xfId="0" applyFont="1" applyFill="1" applyBorder="1" applyAlignment="1">
      <alignment horizontal="center"/>
    </xf>
    <xf numFmtId="0" fontId="8" fillId="5" borderId="0" xfId="0" applyFont="1" applyFill="1" applyAlignment="1">
      <alignment horizontal="center" vertical="center"/>
    </xf>
    <xf numFmtId="0" fontId="7" fillId="5" borderId="0" xfId="0" applyFont="1" applyFill="1" applyAlignment="1">
      <alignment horizontal="center" vertical="center"/>
    </xf>
    <xf numFmtId="0" fontId="7" fillId="3" borderId="23" xfId="0" applyFont="1" applyFill="1" applyBorder="1" applyAlignment="1">
      <alignment horizontal="center"/>
    </xf>
    <xf numFmtId="0" fontId="7" fillId="3" borderId="24" xfId="0" applyFont="1" applyFill="1" applyBorder="1" applyAlignment="1">
      <alignment horizontal="center"/>
    </xf>
    <xf numFmtId="0" fontId="7" fillId="3" borderId="25" xfId="0" applyFont="1" applyFill="1" applyBorder="1" applyAlignment="1">
      <alignment horizontal="center"/>
    </xf>
    <xf numFmtId="0" fontId="7" fillId="6" borderId="23" xfId="0" applyFont="1" applyFill="1" applyBorder="1" applyAlignment="1">
      <alignment horizontal="center"/>
    </xf>
    <xf numFmtId="0" fontId="7" fillId="6" borderId="24" xfId="0" applyFont="1" applyFill="1" applyBorder="1" applyAlignment="1">
      <alignment horizontal="center"/>
    </xf>
    <xf numFmtId="0" fontId="7" fillId="6" borderId="25" xfId="0" applyFont="1" applyFill="1" applyBorder="1" applyAlignment="1">
      <alignment horizontal="center"/>
    </xf>
    <xf numFmtId="0" fontId="7" fillId="5" borderId="23" xfId="0" applyFont="1" applyFill="1" applyBorder="1" applyAlignment="1">
      <alignment horizontal="center"/>
    </xf>
    <xf numFmtId="0" fontId="7" fillId="5" borderId="24" xfId="0" applyFont="1" applyFill="1" applyBorder="1" applyAlignment="1">
      <alignment horizontal="center"/>
    </xf>
    <xf numFmtId="0" fontId="7" fillId="5" borderId="25" xfId="0" applyFont="1" applyFill="1" applyBorder="1" applyAlignment="1">
      <alignment horizontal="center"/>
    </xf>
    <xf numFmtId="0" fontId="7" fillId="4" borderId="23" xfId="0" applyFont="1" applyFill="1" applyBorder="1" applyAlignment="1">
      <alignment horizontal="center"/>
    </xf>
    <xf numFmtId="0" fontId="7" fillId="4" borderId="24" xfId="0" applyFont="1" applyFill="1" applyBorder="1" applyAlignment="1">
      <alignment horizontal="center"/>
    </xf>
    <xf numFmtId="0" fontId="7" fillId="4" borderId="25" xfId="0" applyFont="1" applyFill="1" applyBorder="1" applyAlignment="1">
      <alignment horizontal="center"/>
    </xf>
    <xf numFmtId="164" fontId="5" fillId="8" borderId="26" xfId="1" applyNumberFormat="1" applyFont="1" applyFill="1" applyBorder="1" applyAlignment="1">
      <alignment horizontal="center" vertical="center"/>
    </xf>
    <xf numFmtId="164" fontId="5" fillId="8" borderId="27" xfId="1" applyNumberFormat="1" applyFont="1" applyFill="1" applyBorder="1" applyAlignment="1">
      <alignment horizontal="center" vertical="center"/>
    </xf>
    <xf numFmtId="164" fontId="5" fillId="8" borderId="28" xfId="1" applyNumberFormat="1" applyFont="1" applyFill="1" applyBorder="1" applyAlignment="1">
      <alignment horizontal="center" vertical="center"/>
    </xf>
    <xf numFmtId="164" fontId="5" fillId="8" borderId="29" xfId="1" applyNumberFormat="1" applyFont="1" applyFill="1" applyBorder="1" applyAlignment="1">
      <alignment horizontal="center" vertical="center"/>
    </xf>
    <xf numFmtId="164" fontId="5" fillId="8" borderId="0" xfId="1" applyNumberFormat="1" applyFont="1" applyFill="1" applyBorder="1" applyAlignment="1">
      <alignment horizontal="center" vertical="center"/>
    </xf>
    <xf numFmtId="164" fontId="5" fillId="8" borderId="30" xfId="1" applyNumberFormat="1" applyFont="1" applyFill="1" applyBorder="1" applyAlignment="1">
      <alignment horizontal="center" vertical="center"/>
    </xf>
    <xf numFmtId="164" fontId="5" fillId="8" borderId="31" xfId="1" applyNumberFormat="1" applyFont="1" applyFill="1" applyBorder="1" applyAlignment="1">
      <alignment horizontal="center" vertical="center"/>
    </xf>
    <xf numFmtId="164" fontId="5" fillId="8" borderId="32" xfId="1" applyNumberFormat="1" applyFont="1" applyFill="1" applyBorder="1" applyAlignment="1">
      <alignment horizontal="center" vertical="center"/>
    </xf>
    <xf numFmtId="164" fontId="5" fillId="8" borderId="33" xfId="1" applyNumberFormat="1" applyFont="1" applyFill="1" applyBorder="1" applyAlignment="1">
      <alignment horizontal="center" vertical="center"/>
    </xf>
    <xf numFmtId="10" fontId="5" fillId="8" borderId="26" xfId="2" applyNumberFormat="1" applyFont="1" applyFill="1" applyBorder="1" applyAlignment="1">
      <alignment horizontal="center" vertical="center"/>
    </xf>
    <xf numFmtId="10" fontId="5" fillId="8" borderId="27" xfId="2" applyNumberFormat="1" applyFont="1" applyFill="1" applyBorder="1" applyAlignment="1">
      <alignment horizontal="center" vertical="center"/>
    </xf>
    <xf numFmtId="10" fontId="5" fillId="8" borderId="28" xfId="2" applyNumberFormat="1" applyFont="1" applyFill="1" applyBorder="1" applyAlignment="1">
      <alignment horizontal="center" vertical="center"/>
    </xf>
    <xf numFmtId="10" fontId="5" fillId="8" borderId="29" xfId="2" applyNumberFormat="1" applyFont="1" applyFill="1" applyBorder="1" applyAlignment="1">
      <alignment horizontal="center" vertical="center"/>
    </xf>
    <xf numFmtId="10" fontId="5" fillId="8" borderId="0" xfId="2" applyNumberFormat="1" applyFont="1" applyFill="1" applyBorder="1" applyAlignment="1">
      <alignment horizontal="center" vertical="center"/>
    </xf>
    <xf numFmtId="10" fontId="5" fillId="8" borderId="30" xfId="2" applyNumberFormat="1" applyFont="1" applyFill="1" applyBorder="1" applyAlignment="1">
      <alignment horizontal="center" vertical="center"/>
    </xf>
    <xf numFmtId="10" fontId="5" fillId="8" borderId="31" xfId="2" applyNumberFormat="1" applyFont="1" applyFill="1" applyBorder="1" applyAlignment="1">
      <alignment horizontal="center" vertical="center"/>
    </xf>
    <xf numFmtId="10" fontId="5" fillId="8" borderId="32" xfId="2" applyNumberFormat="1" applyFont="1" applyFill="1" applyBorder="1" applyAlignment="1">
      <alignment horizontal="center" vertical="center"/>
    </xf>
    <xf numFmtId="10" fontId="5" fillId="8" borderId="33" xfId="2" applyNumberFormat="1" applyFont="1" applyFill="1" applyBorder="1" applyAlignment="1">
      <alignment horizontal="center" vertical="center"/>
    </xf>
    <xf numFmtId="0" fontId="5" fillId="8" borderId="26" xfId="2" applyNumberFormat="1" applyFont="1" applyFill="1" applyBorder="1" applyAlignment="1">
      <alignment horizontal="center" vertical="center"/>
    </xf>
    <xf numFmtId="0" fontId="5" fillId="8" borderId="27" xfId="2" applyNumberFormat="1" applyFont="1" applyFill="1" applyBorder="1" applyAlignment="1">
      <alignment horizontal="center" vertical="center"/>
    </xf>
    <xf numFmtId="0" fontId="5" fillId="8" borderId="28" xfId="2" applyNumberFormat="1" applyFont="1" applyFill="1" applyBorder="1" applyAlignment="1">
      <alignment horizontal="center" vertical="center"/>
    </xf>
    <xf numFmtId="0" fontId="5" fillId="8" borderId="29" xfId="2" applyNumberFormat="1" applyFont="1" applyFill="1" applyBorder="1" applyAlignment="1">
      <alignment horizontal="center" vertical="center"/>
    </xf>
    <xf numFmtId="0" fontId="5" fillId="8" borderId="0" xfId="2" applyNumberFormat="1" applyFont="1" applyFill="1" applyBorder="1" applyAlignment="1">
      <alignment horizontal="center" vertical="center"/>
    </xf>
    <xf numFmtId="0" fontId="5" fillId="8" borderId="30" xfId="2" applyNumberFormat="1" applyFont="1" applyFill="1" applyBorder="1" applyAlignment="1">
      <alignment horizontal="center" vertical="center"/>
    </xf>
    <xf numFmtId="0" fontId="5" fillId="8" borderId="31" xfId="2" applyNumberFormat="1" applyFont="1" applyFill="1" applyBorder="1" applyAlignment="1">
      <alignment horizontal="center" vertical="center"/>
    </xf>
    <xf numFmtId="0" fontId="5" fillId="8" borderId="32" xfId="2" applyNumberFormat="1" applyFont="1" applyFill="1" applyBorder="1" applyAlignment="1">
      <alignment horizontal="center" vertical="center"/>
    </xf>
    <xf numFmtId="0" fontId="5" fillId="8" borderId="33" xfId="2" applyNumberFormat="1" applyFont="1" applyFill="1" applyBorder="1" applyAlignment="1">
      <alignment horizontal="center" vertical="center"/>
    </xf>
  </cellXfs>
  <cellStyles count="3">
    <cellStyle name="Currency" xfId="1" builtinId="4"/>
    <cellStyle name="Normal" xfId="0" builtinId="0"/>
    <cellStyle name="Percent" xfId="2" builtinId="5"/>
  </cellStyles>
  <dxfs count="24">
    <dxf>
      <numFmt numFmtId="0" formatCode="General"/>
    </dxf>
    <dxf>
      <numFmt numFmtId="164" formatCode="_(&quot;$&quot;* #,##0_);_(&quot;$&quot;* \(#,##0\);_(&quot;$&quot;* &quot;-&quot;??_);_(@_)"/>
    </dxf>
    <dxf>
      <font>
        <color rgb="FF006100"/>
      </font>
      <fill>
        <patternFill>
          <bgColor rgb="FFC6EFCE"/>
        </patternFill>
      </fill>
    </dxf>
    <dxf>
      <font>
        <color rgb="FF9C0006"/>
      </font>
      <fill>
        <patternFill>
          <bgColor rgb="FFFFC7CE"/>
        </patternFill>
      </fill>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0" formatCode="General"/>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0" formatCode="General"/>
    </dxf>
    <dxf>
      <numFmt numFmtId="164" formatCode="_(&quot;$&quot;* #,##0_);_(&quot;$&quot;* \(#,##0\);_(&quot;$&quot;* &quot;-&quot;??_);_(@_)"/>
    </dxf>
    <dxf>
      <numFmt numFmtId="14" formatCode="0.00%"/>
    </dxf>
    <dxf>
      <numFmt numFmtId="164" formatCode="_(&quot;$&quot;* #,##0_);_(&quot;$&quot;* \(#,##0\);_(&quot;$&quot;* &quot;-&quot;??_);_(@_)"/>
    </dxf>
  </dxfs>
  <tableStyles count="0" defaultTableStyle="TableStyleMedium2" defaultPivotStyle="PivotStyleLight16"/>
  <colors>
    <mruColors>
      <color rgb="FF012E4D"/>
      <color rgb="FFFF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[Movies DB.xlsx]Pivot Charts!PivotTable12</c:name>
    <c:fmtId val="2"/>
  </c:pivotSource>
  <c:chart>
    <c:title>
      <c:tx>
        <c:rich>
          <a:bodyPr rot="0" spcFirstLastPara="1" vertOverflow="ellipsis" vert="horz" wrap="square" anchor="ctr" anchorCtr="1"/>
          <a:lstStyle/>
          <a:p>
            <a:pPr>
              <a:defRPr sz="1400" b="1" i="0" u="none" strike="noStrike" kern="1200" spc="0" baseline="0">
                <a:solidFill>
                  <a:srgbClr val="012E4D"/>
                </a:solidFill>
                <a:latin typeface="Cambria" panose="02040503050406030204" pitchFamily="18" charset="0"/>
                <a:ea typeface="Cambria" panose="02040503050406030204" pitchFamily="18" charset="0"/>
                <a:cs typeface="+mn-cs"/>
              </a:defRPr>
            </a:pPr>
            <a:r>
              <a:rPr lang="en-US" b="1">
                <a:solidFill>
                  <a:srgbClr val="012E4D"/>
                </a:solidFill>
                <a:latin typeface="Cambria" panose="02040503050406030204" pitchFamily="18" charset="0"/>
                <a:ea typeface="Cambria" panose="02040503050406030204" pitchFamily="18" charset="0"/>
              </a:rPr>
              <a:t>Total</a:t>
            </a:r>
            <a:r>
              <a:rPr lang="en-US" b="1" baseline="0">
                <a:solidFill>
                  <a:srgbClr val="012E4D"/>
                </a:solidFill>
                <a:latin typeface="Cambria" panose="02040503050406030204" pitchFamily="18" charset="0"/>
                <a:ea typeface="Cambria" panose="02040503050406030204" pitchFamily="18" charset="0"/>
              </a:rPr>
              <a:t> Revenue By Month</a:t>
            </a:r>
            <a:endParaRPr lang="en-US" b="1">
              <a:solidFill>
                <a:srgbClr val="012E4D"/>
              </a:solidFill>
              <a:latin typeface="Cambria" panose="02040503050406030204" pitchFamily="18" charset="0"/>
              <a:ea typeface="Cambria" panose="02040503050406030204" pitchFamily="18" charset="0"/>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012E4D"/>
              </a:solidFill>
              <a:latin typeface="Cambria" panose="02040503050406030204" pitchFamily="18" charset="0"/>
              <a:ea typeface="Cambria" panose="02040503050406030204" pitchFamily="18" charset="0"/>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prstDash val="sysDot"/>
            <a:round/>
          </a:ln>
          <a:effectLst/>
        </c:spPr>
        <c:marker>
          <c:symbol val="diamond"/>
          <c:size val="7"/>
          <c:spPr>
            <a:solidFill>
              <a:schemeClr val="accent2">
                <a:lumMod val="75000"/>
              </a:schemeClr>
            </a:solidFill>
            <a:ln w="9525">
              <a:noFill/>
            </a:ln>
            <a:effectLst/>
          </c:spPr>
        </c:marker>
        <c:dLbl>
          <c:idx val="0"/>
          <c:spPr>
            <a:noFill/>
            <a:ln>
              <a:noFill/>
            </a:ln>
            <a:effectLst/>
          </c:spPr>
          <c:txPr>
            <a:bodyPr rot="-222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Charts'!$B$7</c:f>
              <c:strCache>
                <c:ptCount val="1"/>
                <c:pt idx="0">
                  <c:v>Total</c:v>
                </c:pt>
              </c:strCache>
            </c:strRef>
          </c:tx>
          <c:spPr>
            <a:ln w="28575" cap="rnd">
              <a:solidFill>
                <a:schemeClr val="accent1"/>
              </a:solidFill>
              <a:prstDash val="sysDot"/>
              <a:round/>
            </a:ln>
            <a:effectLst/>
          </c:spPr>
          <c:marker>
            <c:symbol val="diamond"/>
            <c:size val="7"/>
            <c:spPr>
              <a:solidFill>
                <a:schemeClr val="accent2">
                  <a:lumMod val="75000"/>
                </a:schemeClr>
              </a:solidFill>
              <a:ln w="9525">
                <a:noFill/>
              </a:ln>
              <a:effectLst/>
            </c:spPr>
          </c:marker>
          <c:dLbls>
            <c:spPr>
              <a:noFill/>
              <a:ln>
                <a:noFill/>
              </a:ln>
              <a:effectLst/>
            </c:spPr>
            <c:txPr>
              <a:bodyPr rot="-222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Charts'!$A$8:$A$14</c:f>
              <c:strCache>
                <c:ptCount val="7"/>
                <c:pt idx="0">
                  <c:v>Sum of Jul-21</c:v>
                </c:pt>
                <c:pt idx="1">
                  <c:v>Sum of Aug-21</c:v>
                </c:pt>
                <c:pt idx="2">
                  <c:v>Sum of Sep-21</c:v>
                </c:pt>
                <c:pt idx="3">
                  <c:v>Sum of Oct-21</c:v>
                </c:pt>
                <c:pt idx="4">
                  <c:v>Sum of Nov-21</c:v>
                </c:pt>
                <c:pt idx="5">
                  <c:v>Sum of Dec-21</c:v>
                </c:pt>
                <c:pt idx="6">
                  <c:v>Sum of Jan-22</c:v>
                </c:pt>
              </c:strCache>
            </c:strRef>
          </c:cat>
          <c:val>
            <c:numRef>
              <c:f>'Pivot Charts'!$B$8:$B$14</c:f>
              <c:numCache>
                <c:formatCode>_("$"* #,##0_);_("$"* \(#,##0\);_("$"* "-"??_);_(@_)</c:formatCode>
                <c:ptCount val="7"/>
                <c:pt idx="0">
                  <c:v>1835146</c:v>
                </c:pt>
                <c:pt idx="1">
                  <c:v>1924926</c:v>
                </c:pt>
                <c:pt idx="2">
                  <c:v>1866176</c:v>
                </c:pt>
                <c:pt idx="3">
                  <c:v>1832596</c:v>
                </c:pt>
                <c:pt idx="4">
                  <c:v>1908986</c:v>
                </c:pt>
                <c:pt idx="5">
                  <c:v>3874756</c:v>
                </c:pt>
                <c:pt idx="6">
                  <c:v>2063506</c:v>
                </c:pt>
              </c:numCache>
            </c:numRef>
          </c:val>
          <c:smooth val="0"/>
          <c:extLst>
            <c:ext xmlns:c16="http://schemas.microsoft.com/office/drawing/2014/chart" uri="{C3380CC4-5D6E-409C-BE32-E72D297353CC}">
              <c16:uniqueId val="{00000000-0A59-4219-8701-328C9E0D117D}"/>
            </c:ext>
          </c:extLst>
        </c:ser>
        <c:dLbls>
          <c:dLblPos val="t"/>
          <c:showLegendKey val="0"/>
          <c:showVal val="1"/>
          <c:showCatName val="0"/>
          <c:showSerName val="0"/>
          <c:showPercent val="0"/>
          <c:showBubbleSize val="0"/>
        </c:dLbls>
        <c:marker val="1"/>
        <c:smooth val="0"/>
        <c:axId val="1769028703"/>
        <c:axId val="1769030783"/>
      </c:lineChart>
      <c:catAx>
        <c:axId val="1769028703"/>
        <c:scaling>
          <c:orientation val="minMax"/>
        </c:scaling>
        <c:delete val="1"/>
        <c:axPos val="b"/>
        <c:numFmt formatCode="General" sourceLinked="1"/>
        <c:majorTickMark val="none"/>
        <c:minorTickMark val="none"/>
        <c:tickLblPos val="nextTo"/>
        <c:crossAx val="1769030783"/>
        <c:crosses val="autoZero"/>
        <c:auto val="1"/>
        <c:lblAlgn val="ctr"/>
        <c:lblOffset val="100"/>
        <c:noMultiLvlLbl val="0"/>
      </c:catAx>
      <c:valAx>
        <c:axId val="1769030783"/>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rgbClr val="7030A0"/>
                </a:solidFill>
                <a:latin typeface="+mn-lt"/>
                <a:ea typeface="+mn-ea"/>
                <a:cs typeface="+mn-cs"/>
              </a:defRPr>
            </a:pPr>
            <a:endParaRPr lang="en-US"/>
          </a:p>
        </c:txPr>
        <c:crossAx val="17690287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[Movies DB.xlsx]Pivot Charts!PivotTable13</c:name>
    <c:fmtId val="10"/>
  </c:pivotSource>
  <c:chart>
    <c:title>
      <c:tx>
        <c:rich>
          <a:bodyPr rot="0" spcFirstLastPara="1" vertOverflow="ellipsis" vert="horz" wrap="square" anchor="ctr" anchorCtr="1"/>
          <a:lstStyle/>
          <a:p>
            <a:pPr algn="ctr" rtl="0">
              <a:defRPr lang="en-US" sz="1400" b="1" i="0" u="none" strike="noStrike" kern="1200" spc="0" baseline="0">
                <a:solidFill>
                  <a:srgbClr val="012E4D"/>
                </a:solidFill>
                <a:latin typeface="Cambria" panose="02040503050406030204" pitchFamily="18" charset="0"/>
                <a:ea typeface="Cambria" panose="02040503050406030204" pitchFamily="18" charset="0"/>
                <a:cs typeface="+mn-cs"/>
              </a:defRPr>
            </a:pPr>
            <a:r>
              <a:rPr lang="en-US" sz="1400" b="1" i="0" u="none" strike="noStrike" kern="1200" spc="0" baseline="0">
                <a:solidFill>
                  <a:srgbClr val="012E4D"/>
                </a:solidFill>
                <a:latin typeface="Cambria" panose="02040503050406030204" pitchFamily="18" charset="0"/>
                <a:ea typeface="Cambria" panose="02040503050406030204" pitchFamily="18" charset="0"/>
                <a:cs typeface="+mn-cs"/>
              </a:rPr>
              <a:t>Total Revenue By Distributors</a:t>
            </a:r>
          </a:p>
        </c:rich>
      </c:tx>
      <c:overlay val="0"/>
      <c:spPr>
        <a:noFill/>
        <a:ln>
          <a:noFill/>
        </a:ln>
        <a:effectLst/>
      </c:spPr>
      <c:txPr>
        <a:bodyPr rot="0" spcFirstLastPara="1" vertOverflow="ellipsis" vert="horz" wrap="square" anchor="ctr" anchorCtr="1"/>
        <a:lstStyle/>
        <a:p>
          <a:pPr algn="ctr" rtl="0">
            <a:defRPr lang="en-US" sz="1400" b="1" i="0" u="none" strike="noStrike" kern="1200" spc="0" baseline="0">
              <a:solidFill>
                <a:srgbClr val="012E4D"/>
              </a:solidFill>
              <a:latin typeface="Cambria" panose="02040503050406030204" pitchFamily="18" charset="0"/>
              <a:ea typeface="Cambria" panose="02040503050406030204" pitchFamily="18" charset="0"/>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Charts'!$B$20</c:f>
              <c:strCache>
                <c:ptCount val="1"/>
                <c:pt idx="0">
                  <c:v>Total</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Charts'!$A$21:$A$28</c:f>
              <c:strCache>
                <c:ptCount val="7"/>
                <c:pt idx="0">
                  <c:v>Dreamworks SKG</c:v>
                </c:pt>
                <c:pt idx="1">
                  <c:v>Universal</c:v>
                </c:pt>
                <c:pt idx="2">
                  <c:v>Sony Pictures</c:v>
                </c:pt>
                <c:pt idx="3">
                  <c:v>20th Century Fox</c:v>
                </c:pt>
                <c:pt idx="4">
                  <c:v>Warner Bros.</c:v>
                </c:pt>
                <c:pt idx="5">
                  <c:v>Walt Disney</c:v>
                </c:pt>
                <c:pt idx="6">
                  <c:v>Paramount Pictures</c:v>
                </c:pt>
              </c:strCache>
            </c:strRef>
          </c:cat>
          <c:val>
            <c:numRef>
              <c:f>'Pivot Charts'!$B$21:$B$28</c:f>
              <c:numCache>
                <c:formatCode>_("$"* #,##0_);_("$"* \(#,##0\);_("$"* "-"??_);_(@_)</c:formatCode>
                <c:ptCount val="7"/>
                <c:pt idx="0">
                  <c:v>8877</c:v>
                </c:pt>
                <c:pt idx="1">
                  <c:v>9117</c:v>
                </c:pt>
                <c:pt idx="2">
                  <c:v>40276</c:v>
                </c:pt>
                <c:pt idx="3">
                  <c:v>75416</c:v>
                </c:pt>
                <c:pt idx="4">
                  <c:v>2288216</c:v>
                </c:pt>
                <c:pt idx="5">
                  <c:v>4560931</c:v>
                </c:pt>
                <c:pt idx="6">
                  <c:v>8323259</c:v>
                </c:pt>
              </c:numCache>
            </c:numRef>
          </c:val>
          <c:extLst>
            <c:ext xmlns:c16="http://schemas.microsoft.com/office/drawing/2014/chart" uri="{C3380CC4-5D6E-409C-BE32-E72D297353CC}">
              <c16:uniqueId val="{00000000-F89E-4580-AA43-C73732387B96}"/>
            </c:ext>
          </c:extLst>
        </c:ser>
        <c:dLbls>
          <c:dLblPos val="outEnd"/>
          <c:showLegendKey val="0"/>
          <c:showVal val="1"/>
          <c:showCatName val="0"/>
          <c:showSerName val="0"/>
          <c:showPercent val="0"/>
          <c:showBubbleSize val="0"/>
        </c:dLbls>
        <c:gapWidth val="40"/>
        <c:axId val="1670321183"/>
        <c:axId val="1670333247"/>
      </c:barChart>
      <c:catAx>
        <c:axId val="167032118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900" b="1" i="0" u="none" strike="noStrike" kern="1200" baseline="0">
                <a:solidFill>
                  <a:srgbClr val="7030A0"/>
                </a:solidFill>
                <a:latin typeface="+mn-lt"/>
                <a:ea typeface="+mn-ea"/>
                <a:cs typeface="+mn-cs"/>
              </a:defRPr>
            </a:pPr>
            <a:endParaRPr lang="en-US"/>
          </a:p>
        </c:txPr>
        <c:crossAx val="1670333247"/>
        <c:crosses val="autoZero"/>
        <c:auto val="1"/>
        <c:lblAlgn val="ctr"/>
        <c:lblOffset val="100"/>
        <c:noMultiLvlLbl val="0"/>
      </c:catAx>
      <c:valAx>
        <c:axId val="1670333247"/>
        <c:scaling>
          <c:orientation val="minMax"/>
        </c:scaling>
        <c:delete val="1"/>
        <c:axPos val="b"/>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crossAx val="16703211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[Movies DB.xlsx]Pivot Charts!PivotTable15</c:name>
    <c:fmtId val="14"/>
  </c:pivotSource>
  <c:chart>
    <c:title>
      <c:tx>
        <c:rich>
          <a:bodyPr rot="0" spcFirstLastPara="1" vertOverflow="ellipsis" vert="horz" wrap="square" anchor="ctr" anchorCtr="1"/>
          <a:lstStyle/>
          <a:p>
            <a:pPr algn="ctr" rtl="0">
              <a:defRPr lang="en-US" sz="1400" b="1" i="0" u="none" strike="noStrike" kern="1200" spc="0" baseline="0">
                <a:solidFill>
                  <a:srgbClr val="012E4D"/>
                </a:solidFill>
                <a:latin typeface="Cambria" panose="02040503050406030204" pitchFamily="18" charset="0"/>
                <a:ea typeface="Cambria" panose="02040503050406030204" pitchFamily="18" charset="0"/>
                <a:cs typeface="+mn-cs"/>
              </a:defRPr>
            </a:pPr>
            <a:r>
              <a:rPr lang="en-US" sz="1400" b="1" i="0" u="none" strike="noStrike" kern="1200" spc="0" baseline="0">
                <a:solidFill>
                  <a:srgbClr val="012E4D"/>
                </a:solidFill>
                <a:latin typeface="Cambria" panose="02040503050406030204" pitchFamily="18" charset="0"/>
                <a:ea typeface="Cambria" panose="02040503050406030204" pitchFamily="18" charset="0"/>
                <a:cs typeface="+mn-cs"/>
              </a:rPr>
              <a:t>Total Revenue By Genre</a:t>
            </a:r>
          </a:p>
        </c:rich>
      </c:tx>
      <c:overlay val="0"/>
      <c:spPr>
        <a:noFill/>
        <a:ln>
          <a:noFill/>
        </a:ln>
        <a:effectLst/>
      </c:spPr>
      <c:txPr>
        <a:bodyPr rot="0" spcFirstLastPara="1" vertOverflow="ellipsis" vert="horz" wrap="square" anchor="ctr" anchorCtr="1"/>
        <a:lstStyle/>
        <a:p>
          <a:pPr algn="ctr" rtl="0">
            <a:defRPr lang="en-US" sz="1400" b="1" i="0" u="none" strike="noStrike" kern="1200" spc="0" baseline="0">
              <a:solidFill>
                <a:srgbClr val="012E4D"/>
              </a:solidFill>
              <a:latin typeface="Cambria" panose="02040503050406030204" pitchFamily="18" charset="0"/>
              <a:ea typeface="Cambria" panose="02040503050406030204" pitchFamily="18" charset="0"/>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0">
              <a:spAutoFit/>
            </a:bodyPr>
            <a:lstStyle/>
            <a:p>
              <a:pPr algn="ctr">
                <a:defRPr lang="en-US" sz="900" b="1" i="0" u="none" strike="noStrike" kern="1200" baseline="0">
                  <a:solidFill>
                    <a:srgbClr val="7030A0"/>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Charts'!$E$20</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A2BD-4A3F-9D77-5C77ED82B5F6}"/>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A2BD-4A3F-9D77-5C77ED82B5F6}"/>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A2BD-4A3F-9D77-5C77ED82B5F6}"/>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0">
                <a:spAutoFit/>
              </a:bodyPr>
              <a:lstStyle/>
              <a:p>
                <a:pPr algn="ctr">
                  <a:defRPr lang="en-US" sz="900" b="1" i="0" u="none" strike="noStrike" kern="1200" baseline="0">
                    <a:solidFill>
                      <a:srgbClr val="7030A0"/>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Charts'!$D$21:$D$24</c:f>
              <c:strCache>
                <c:ptCount val="3"/>
                <c:pt idx="0">
                  <c:v>Action</c:v>
                </c:pt>
                <c:pt idx="1">
                  <c:v>Adventure</c:v>
                </c:pt>
                <c:pt idx="2">
                  <c:v>Drama</c:v>
                </c:pt>
              </c:strCache>
            </c:strRef>
          </c:cat>
          <c:val>
            <c:numRef>
              <c:f>'Pivot Charts'!$E$21:$E$24</c:f>
              <c:numCache>
                <c:formatCode>_("$"* #,##0_);_("$"* \(#,##0\);_("$"* "-"??_);_(@_)</c:formatCode>
                <c:ptCount val="3"/>
                <c:pt idx="0">
                  <c:v>7654233</c:v>
                </c:pt>
                <c:pt idx="1">
                  <c:v>5411117</c:v>
                </c:pt>
                <c:pt idx="2">
                  <c:v>2240742</c:v>
                </c:pt>
              </c:numCache>
            </c:numRef>
          </c:val>
          <c:extLst>
            <c:ext xmlns:c16="http://schemas.microsoft.com/office/drawing/2014/chart" uri="{C3380CC4-5D6E-409C-BE32-E72D297353CC}">
              <c16:uniqueId val="{00000006-A2BD-4A3F-9D77-5C77ED82B5F6}"/>
            </c:ext>
          </c:extLst>
        </c:ser>
        <c:dLbls>
          <c:dLblPos val="outEnd"/>
          <c:showLegendKey val="0"/>
          <c:showVal val="0"/>
          <c:showCatName val="0"/>
          <c:showSerName val="0"/>
          <c:showPercent val="0"/>
          <c:showBubbleSize val="0"/>
          <c:showLeaderLines val="0"/>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[Movies DB.xlsx]Pivot Charts!PivotTable22</c:name>
    <c:fmtId val="6"/>
  </c:pivotSource>
  <c:chart>
    <c:title>
      <c:tx>
        <c:rich>
          <a:bodyPr rot="0" spcFirstLastPara="1" vertOverflow="ellipsis" vert="horz" wrap="square" anchor="ctr" anchorCtr="1"/>
          <a:lstStyle/>
          <a:p>
            <a:pPr algn="ctr" rtl="0">
              <a:defRPr lang="en-US" sz="1400" b="1" i="0" u="none" strike="noStrike" kern="1200" spc="0" baseline="0">
                <a:solidFill>
                  <a:srgbClr val="012E4D"/>
                </a:solidFill>
                <a:latin typeface="Cambria" panose="02040503050406030204" pitchFamily="18" charset="0"/>
                <a:ea typeface="Cambria" panose="02040503050406030204" pitchFamily="18" charset="0"/>
                <a:cs typeface="+mn-cs"/>
              </a:defRPr>
            </a:pPr>
            <a:r>
              <a:rPr lang="en-US" sz="1400" b="1" i="0" u="none" strike="noStrike" kern="1200" spc="0" baseline="0">
                <a:solidFill>
                  <a:srgbClr val="012E4D"/>
                </a:solidFill>
                <a:latin typeface="Cambria" panose="02040503050406030204" pitchFamily="18" charset="0"/>
                <a:ea typeface="Cambria" panose="02040503050406030204" pitchFamily="18" charset="0"/>
                <a:cs typeface="+mn-cs"/>
              </a:rPr>
              <a:t>Average Revenue Per Month</a:t>
            </a:r>
          </a:p>
        </c:rich>
      </c:tx>
      <c:overlay val="0"/>
      <c:spPr>
        <a:noFill/>
        <a:ln>
          <a:noFill/>
        </a:ln>
        <a:effectLst/>
      </c:spPr>
      <c:txPr>
        <a:bodyPr rot="0" spcFirstLastPara="1" vertOverflow="ellipsis" vert="horz" wrap="square" anchor="ctr" anchorCtr="1"/>
        <a:lstStyle/>
        <a:p>
          <a:pPr algn="ctr" rtl="0">
            <a:defRPr lang="en-US" sz="1400" b="1" i="0" u="none" strike="noStrike" kern="1200" spc="0" baseline="0">
              <a:solidFill>
                <a:srgbClr val="012E4D"/>
              </a:solidFill>
              <a:latin typeface="Cambria" panose="02040503050406030204" pitchFamily="18" charset="0"/>
              <a:ea typeface="Cambria" panose="02040503050406030204" pitchFamily="18" charset="0"/>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Charts'!$F$7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Charts'!$E$8:$E$14</c:f>
              <c:strCache>
                <c:ptCount val="7"/>
                <c:pt idx="0">
                  <c:v>Average of Jul-21</c:v>
                </c:pt>
                <c:pt idx="1">
                  <c:v>Average of Aug-21</c:v>
                </c:pt>
                <c:pt idx="2">
                  <c:v>Average of Sep-21</c:v>
                </c:pt>
                <c:pt idx="3">
                  <c:v>Average of Oct-21</c:v>
                </c:pt>
                <c:pt idx="4">
                  <c:v>Average of Nov-21</c:v>
                </c:pt>
                <c:pt idx="5">
                  <c:v>Average of Dec-21</c:v>
                </c:pt>
                <c:pt idx="6">
                  <c:v>Average of Jan-22</c:v>
                </c:pt>
              </c:strCache>
            </c:strRef>
          </c:cat>
          <c:val>
            <c:numRef>
              <c:f>'Pivot Charts'!$F$8:$F$14</c:f>
              <c:numCache>
                <c:formatCode>_("$"* #,##0_);_("$"* \(#,##0\);_("$"* "-"??_);_(@_)</c:formatCode>
                <c:ptCount val="7"/>
                <c:pt idx="0">
                  <c:v>114696.625</c:v>
                </c:pt>
                <c:pt idx="1">
                  <c:v>120307.875</c:v>
                </c:pt>
                <c:pt idx="2">
                  <c:v>116636</c:v>
                </c:pt>
                <c:pt idx="3">
                  <c:v>114537.25</c:v>
                </c:pt>
                <c:pt idx="4">
                  <c:v>119311.625</c:v>
                </c:pt>
                <c:pt idx="5">
                  <c:v>242172.25</c:v>
                </c:pt>
                <c:pt idx="6">
                  <c:v>128969.125</c:v>
                </c:pt>
              </c:numCache>
            </c:numRef>
          </c:val>
          <c:extLst>
            <c:ext xmlns:c16="http://schemas.microsoft.com/office/drawing/2014/chart" uri="{C3380CC4-5D6E-409C-BE32-E72D297353CC}">
              <c16:uniqueId val="{00000000-306A-4B44-925E-8CAC75E4C4BF}"/>
            </c:ext>
          </c:extLst>
        </c:ser>
        <c:dLbls>
          <c:dLblPos val="outEnd"/>
          <c:showLegendKey val="0"/>
          <c:showVal val="1"/>
          <c:showCatName val="0"/>
          <c:showSerName val="0"/>
          <c:showPercent val="0"/>
          <c:showBubbleSize val="0"/>
        </c:dLbls>
        <c:gapWidth val="182"/>
        <c:axId val="1769027871"/>
        <c:axId val="1769025375"/>
      </c:barChart>
      <c:catAx>
        <c:axId val="176902787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900" b="1" i="0" u="none" strike="noStrike" kern="1200" baseline="0">
                <a:solidFill>
                  <a:srgbClr val="7030A0"/>
                </a:solidFill>
                <a:latin typeface="+mn-lt"/>
                <a:ea typeface="+mn-ea"/>
                <a:cs typeface="+mn-cs"/>
              </a:defRPr>
            </a:pPr>
            <a:endParaRPr lang="en-US"/>
          </a:p>
        </c:txPr>
        <c:crossAx val="1769025375"/>
        <c:crosses val="autoZero"/>
        <c:auto val="1"/>
        <c:lblAlgn val="ctr"/>
        <c:lblOffset val="100"/>
        <c:noMultiLvlLbl val="0"/>
      </c:catAx>
      <c:valAx>
        <c:axId val="1769025375"/>
        <c:scaling>
          <c:orientation val="minMax"/>
        </c:scaling>
        <c:delete val="1"/>
        <c:axPos val="b"/>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crossAx val="17690278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[Movies DB.xlsx]Pivot Charts!PivotTable23</c:name>
    <c:fmtId val="9"/>
  </c:pivotSource>
  <c:chart>
    <c:title>
      <c:tx>
        <c:rich>
          <a:bodyPr rot="0" spcFirstLastPara="1" vertOverflow="ellipsis" vert="horz" wrap="square" anchor="ctr" anchorCtr="1"/>
          <a:lstStyle/>
          <a:p>
            <a:pPr algn="ctr" rtl="0">
              <a:defRPr lang="en-US" sz="1400" b="1" i="0" u="none" strike="noStrike" kern="1200" spc="0" baseline="0">
                <a:solidFill>
                  <a:srgbClr val="012E4D"/>
                </a:solidFill>
                <a:latin typeface="Cambria" panose="02040503050406030204" pitchFamily="18" charset="0"/>
                <a:ea typeface="Cambria" panose="02040503050406030204" pitchFamily="18" charset="0"/>
                <a:cs typeface="+mn-cs"/>
              </a:defRPr>
            </a:pPr>
            <a:r>
              <a:rPr lang="en-US" sz="1400" b="1" i="0" u="none" strike="noStrike" kern="1200" spc="0" baseline="0">
                <a:solidFill>
                  <a:srgbClr val="012E4D"/>
                </a:solidFill>
                <a:latin typeface="Cambria" panose="02040503050406030204" pitchFamily="18" charset="0"/>
                <a:ea typeface="Cambria" panose="02040503050406030204" pitchFamily="18" charset="0"/>
                <a:cs typeface="+mn-cs"/>
              </a:rPr>
              <a:t>Average Revenue Per Distributors</a:t>
            </a:r>
          </a:p>
        </c:rich>
      </c:tx>
      <c:overlay val="0"/>
      <c:spPr>
        <a:noFill/>
        <a:ln>
          <a:noFill/>
        </a:ln>
        <a:effectLst/>
      </c:spPr>
      <c:txPr>
        <a:bodyPr rot="0" spcFirstLastPara="1" vertOverflow="ellipsis" vert="horz" wrap="square" anchor="ctr" anchorCtr="1"/>
        <a:lstStyle/>
        <a:p>
          <a:pPr algn="ctr" rtl="0">
            <a:defRPr lang="en-US" sz="1400" b="1" i="0" u="none" strike="noStrike" kern="1200" spc="0" baseline="0">
              <a:solidFill>
                <a:srgbClr val="012E4D"/>
              </a:solidFill>
              <a:latin typeface="Cambria" panose="02040503050406030204" pitchFamily="18" charset="0"/>
              <a:ea typeface="Cambria" panose="02040503050406030204" pitchFamily="18" charset="0"/>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Charts'!$J$7</c:f>
              <c:strCache>
                <c:ptCount val="1"/>
                <c:pt idx="0">
                  <c:v>Total</c:v>
                </c:pt>
              </c:strCache>
            </c:strRef>
          </c:tx>
          <c:spPr>
            <a:solidFill>
              <a:schemeClr val="accent2">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Charts'!$I$8:$I$15</c:f>
              <c:strCache>
                <c:ptCount val="7"/>
                <c:pt idx="0">
                  <c:v>Dreamworks SKG</c:v>
                </c:pt>
                <c:pt idx="1">
                  <c:v>Universal</c:v>
                </c:pt>
                <c:pt idx="2">
                  <c:v>Sony Pictures</c:v>
                </c:pt>
                <c:pt idx="3">
                  <c:v>20th Century Fox</c:v>
                </c:pt>
                <c:pt idx="4">
                  <c:v>Warner Bros.</c:v>
                </c:pt>
                <c:pt idx="5">
                  <c:v>Walt Disney</c:v>
                </c:pt>
                <c:pt idx="6">
                  <c:v>Paramount Pictures</c:v>
                </c:pt>
              </c:strCache>
            </c:strRef>
          </c:cat>
          <c:val>
            <c:numRef>
              <c:f>'Pivot Charts'!$J$8:$J$15</c:f>
              <c:numCache>
                <c:formatCode>_("$"* #,##0_);_("$"* \(#,##0\);_("$"* "-"??_);_(@_)</c:formatCode>
                <c:ptCount val="7"/>
                <c:pt idx="0">
                  <c:v>1268.1428571428571</c:v>
                </c:pt>
                <c:pt idx="1">
                  <c:v>1302.4285714285713</c:v>
                </c:pt>
                <c:pt idx="2">
                  <c:v>1917.9047619047622</c:v>
                </c:pt>
                <c:pt idx="3">
                  <c:v>3591.2380952380954</c:v>
                </c:pt>
                <c:pt idx="4">
                  <c:v>108962.66666666667</c:v>
                </c:pt>
                <c:pt idx="5">
                  <c:v>217187.1904761905</c:v>
                </c:pt>
                <c:pt idx="6">
                  <c:v>594518.5</c:v>
                </c:pt>
              </c:numCache>
            </c:numRef>
          </c:val>
          <c:extLst>
            <c:ext xmlns:c16="http://schemas.microsoft.com/office/drawing/2014/chart" uri="{C3380CC4-5D6E-409C-BE32-E72D297353CC}">
              <c16:uniqueId val="{00000000-6DCC-4E9C-964E-CD5134ADC3F7}"/>
            </c:ext>
          </c:extLst>
        </c:ser>
        <c:dLbls>
          <c:dLblPos val="outEnd"/>
          <c:showLegendKey val="0"/>
          <c:showVal val="1"/>
          <c:showCatName val="0"/>
          <c:showSerName val="0"/>
          <c:showPercent val="0"/>
          <c:showBubbleSize val="0"/>
        </c:dLbls>
        <c:gapWidth val="182"/>
        <c:axId val="1523461215"/>
        <c:axId val="1523469119"/>
      </c:barChart>
      <c:catAx>
        <c:axId val="15234612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900" b="1" i="0" u="none" strike="noStrike" kern="1200" baseline="0">
                <a:solidFill>
                  <a:srgbClr val="7030A0"/>
                </a:solidFill>
                <a:latin typeface="+mn-lt"/>
                <a:ea typeface="+mn-ea"/>
                <a:cs typeface="+mn-cs"/>
              </a:defRPr>
            </a:pPr>
            <a:endParaRPr lang="en-US"/>
          </a:p>
        </c:txPr>
        <c:crossAx val="1523469119"/>
        <c:crosses val="autoZero"/>
        <c:auto val="1"/>
        <c:lblAlgn val="ctr"/>
        <c:lblOffset val="100"/>
        <c:noMultiLvlLbl val="0"/>
      </c:catAx>
      <c:valAx>
        <c:axId val="1523469119"/>
        <c:scaling>
          <c:orientation val="minMax"/>
        </c:scaling>
        <c:delete val="1"/>
        <c:axPos val="b"/>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crossAx val="15234612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[Movies DB.xlsx]Pivot Charts!PivotTable24</c:name>
    <c:fmtId val="12"/>
  </c:pivotSource>
  <c:chart>
    <c:title>
      <c:tx>
        <c:rich>
          <a:bodyPr rot="0" spcFirstLastPara="1" vertOverflow="ellipsis" vert="horz" wrap="square" anchor="ctr" anchorCtr="1"/>
          <a:lstStyle/>
          <a:p>
            <a:pPr algn="ctr" rtl="0">
              <a:defRPr lang="en-US" sz="1400" b="1" i="0" u="none" strike="noStrike" kern="1200" spc="0" baseline="0">
                <a:solidFill>
                  <a:srgbClr val="012E4D"/>
                </a:solidFill>
                <a:latin typeface="Cambria" panose="02040503050406030204" pitchFamily="18" charset="0"/>
                <a:ea typeface="Cambria" panose="02040503050406030204" pitchFamily="18" charset="0"/>
                <a:cs typeface="+mn-cs"/>
              </a:defRPr>
            </a:pPr>
            <a:r>
              <a:rPr lang="en-US" sz="1400" b="1" i="0" u="none" strike="noStrike" kern="1200" spc="0" baseline="0">
                <a:solidFill>
                  <a:srgbClr val="012E4D"/>
                </a:solidFill>
                <a:latin typeface="Cambria" panose="02040503050406030204" pitchFamily="18" charset="0"/>
                <a:ea typeface="Cambria" panose="02040503050406030204" pitchFamily="18" charset="0"/>
                <a:cs typeface="+mn-cs"/>
              </a:rPr>
              <a:t>Average Revenue By Genre</a:t>
            </a:r>
          </a:p>
        </c:rich>
      </c:tx>
      <c:overlay val="0"/>
      <c:spPr>
        <a:noFill/>
        <a:ln>
          <a:noFill/>
        </a:ln>
        <a:effectLst/>
      </c:spPr>
      <c:txPr>
        <a:bodyPr rot="0" spcFirstLastPara="1" vertOverflow="ellipsis" vert="horz" wrap="square" anchor="ctr" anchorCtr="1"/>
        <a:lstStyle/>
        <a:p>
          <a:pPr algn="ctr" rtl="0">
            <a:defRPr lang="en-US" sz="1400" b="1" i="0" u="none" strike="noStrike" kern="1200" spc="0" baseline="0">
              <a:solidFill>
                <a:srgbClr val="012E4D"/>
              </a:solidFill>
              <a:latin typeface="Cambria" panose="02040503050406030204" pitchFamily="18" charset="0"/>
              <a:ea typeface="Cambria" panose="02040503050406030204" pitchFamily="18" charset="0"/>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Charts'!$N$7</c:f>
              <c:strCache>
                <c:ptCount val="1"/>
                <c:pt idx="0">
                  <c:v>Total</c:v>
                </c:pt>
              </c:strCache>
            </c:strRef>
          </c:tx>
          <c:spPr>
            <a:solidFill>
              <a:schemeClr val="accent4">
                <a:lumMod val="60000"/>
                <a:lumOff val="40000"/>
              </a:schemeClr>
            </a:solidFill>
            <a:ln>
              <a:noFill/>
            </a:ln>
            <a:effectLst/>
          </c:spPr>
          <c:invertIfNegative val="0"/>
          <c:cat>
            <c:strRef>
              <c:f>'Pivot Charts'!$M$8:$M$11</c:f>
              <c:strCache>
                <c:ptCount val="3"/>
                <c:pt idx="0">
                  <c:v>Adventure</c:v>
                </c:pt>
                <c:pt idx="1">
                  <c:v>Action</c:v>
                </c:pt>
                <c:pt idx="2">
                  <c:v>Drama</c:v>
                </c:pt>
              </c:strCache>
            </c:strRef>
          </c:cat>
          <c:val>
            <c:numRef>
              <c:f>'Pivot Charts'!$N$8:$N$11</c:f>
              <c:numCache>
                <c:formatCode>_("$"* #,##0_);_("$"* \(#,##0\);_("$"* "-"??_);_(@_)</c:formatCode>
                <c:ptCount val="3"/>
                <c:pt idx="0">
                  <c:v>70274.246753246756</c:v>
                </c:pt>
                <c:pt idx="1">
                  <c:v>273365.46428571426</c:v>
                </c:pt>
                <c:pt idx="2">
                  <c:v>320106</c:v>
                </c:pt>
              </c:numCache>
            </c:numRef>
          </c:val>
          <c:extLst>
            <c:ext xmlns:c16="http://schemas.microsoft.com/office/drawing/2014/chart" uri="{C3380CC4-5D6E-409C-BE32-E72D297353CC}">
              <c16:uniqueId val="{00000000-8CD9-43F0-B666-C0C6FF2CDF79}"/>
            </c:ext>
          </c:extLst>
        </c:ser>
        <c:dLbls>
          <c:showLegendKey val="0"/>
          <c:showVal val="0"/>
          <c:showCatName val="0"/>
          <c:showSerName val="0"/>
          <c:showPercent val="0"/>
          <c:showBubbleSize val="0"/>
        </c:dLbls>
        <c:gapWidth val="182"/>
        <c:axId val="1769622111"/>
        <c:axId val="1769622943"/>
      </c:barChart>
      <c:catAx>
        <c:axId val="176962211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900" b="1" i="0" u="none" strike="noStrike" kern="1200" baseline="0">
                <a:solidFill>
                  <a:srgbClr val="7030A0"/>
                </a:solidFill>
                <a:latin typeface="+mn-lt"/>
                <a:ea typeface="+mn-ea"/>
                <a:cs typeface="+mn-cs"/>
              </a:defRPr>
            </a:pPr>
            <a:endParaRPr lang="en-US"/>
          </a:p>
        </c:txPr>
        <c:crossAx val="1769622943"/>
        <c:crosses val="autoZero"/>
        <c:auto val="1"/>
        <c:lblAlgn val="ctr"/>
        <c:lblOffset val="100"/>
        <c:noMultiLvlLbl val="0"/>
      </c:catAx>
      <c:valAx>
        <c:axId val="1769622943"/>
        <c:scaling>
          <c:orientation val="minMax"/>
        </c:scaling>
        <c:delete val="1"/>
        <c:axPos val="b"/>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crossAx val="17696221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[Movies DB.xlsx]Pivot Charts!PivotTable25</c:name>
    <c:fmtId val="15"/>
  </c:pivotSource>
  <c:chart>
    <c:title>
      <c:tx>
        <c:rich>
          <a:bodyPr rot="0" spcFirstLastPara="1" vertOverflow="ellipsis" vert="horz" wrap="square" anchor="ctr" anchorCtr="1"/>
          <a:lstStyle/>
          <a:p>
            <a:pPr algn="ctr" rtl="0">
              <a:defRPr lang="en-US" sz="1400" b="1" i="0" u="none" strike="noStrike" kern="1200" spc="0" baseline="0">
                <a:solidFill>
                  <a:srgbClr val="012E4D"/>
                </a:solidFill>
                <a:latin typeface="Cambria" panose="02040503050406030204" pitchFamily="18" charset="0"/>
                <a:ea typeface="Cambria" panose="02040503050406030204" pitchFamily="18" charset="0"/>
                <a:cs typeface="+mn-cs"/>
              </a:defRPr>
            </a:pPr>
            <a:r>
              <a:rPr lang="en-US" sz="1400" b="1" i="0" u="none" strike="noStrike" kern="1200" spc="0" baseline="0">
                <a:solidFill>
                  <a:srgbClr val="012E4D"/>
                </a:solidFill>
                <a:latin typeface="Cambria" panose="02040503050406030204" pitchFamily="18" charset="0"/>
                <a:ea typeface="Cambria" panose="02040503050406030204" pitchFamily="18" charset="0"/>
                <a:cs typeface="+mn-cs"/>
              </a:rPr>
              <a:t>Total and Average Revenue Per Movie</a:t>
            </a:r>
          </a:p>
        </c:rich>
      </c:tx>
      <c:overlay val="0"/>
      <c:spPr>
        <a:noFill/>
        <a:ln>
          <a:noFill/>
        </a:ln>
        <a:effectLst/>
      </c:spPr>
      <c:txPr>
        <a:bodyPr rot="0" spcFirstLastPara="1" vertOverflow="ellipsis" vert="horz" wrap="square" anchor="ctr" anchorCtr="1"/>
        <a:lstStyle/>
        <a:p>
          <a:pPr algn="ctr" rtl="0">
            <a:defRPr lang="en-US" sz="1400" b="1" i="0" u="none" strike="noStrike" kern="1200" spc="0" baseline="0">
              <a:solidFill>
                <a:srgbClr val="012E4D"/>
              </a:solidFill>
              <a:latin typeface="Cambria" panose="02040503050406030204" pitchFamily="18" charset="0"/>
              <a:ea typeface="Cambria" panose="02040503050406030204" pitchFamily="18" charset="0"/>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FFC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solidFill>
              <a:sysClr val="window" lastClr="FFFFFF"/>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Charts'!$Q$12</c:f>
              <c:strCache>
                <c:ptCount val="1"/>
                <c:pt idx="0">
                  <c:v>Average of Average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FFC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Charts'!$P$13:$P$29</c:f>
              <c:strCache>
                <c:ptCount val="16"/>
                <c:pt idx="0">
                  <c:v>Spider-Man</c:v>
                </c:pt>
                <c:pt idx="1">
                  <c:v>Star Wars Ep. III: Revenge of the Sith</c:v>
                </c:pt>
                <c:pt idx="2">
                  <c:v>Toy Story 3</c:v>
                </c:pt>
                <c:pt idx="3">
                  <c:v>The Dark Knight</c:v>
                </c:pt>
                <c:pt idx="4">
                  <c:v>Shrek 2</c:v>
                </c:pt>
                <c:pt idx="5">
                  <c:v>Spider-Man 3</c:v>
                </c:pt>
                <c:pt idx="6">
                  <c:v>How the Grinch Stole Christmas</c:v>
                </c:pt>
                <c:pt idx="7">
                  <c:v>Star Wars Ep. I: The Phantom Menace</c:v>
                </c:pt>
                <c:pt idx="8">
                  <c:v>Men in Black</c:v>
                </c:pt>
                <c:pt idx="9">
                  <c:v>Harry Potter and the Sorcerer’s Stone</c:v>
                </c:pt>
                <c:pt idx="10">
                  <c:v>Pirates of the Caribbean: Dead Man’s Chest</c:v>
                </c:pt>
                <c:pt idx="11">
                  <c:v>Independence Day</c:v>
                </c:pt>
                <c:pt idx="12">
                  <c:v>Titanic</c:v>
                </c:pt>
                <c:pt idx="13">
                  <c:v>Batman Forever</c:v>
                </c:pt>
                <c:pt idx="14">
                  <c:v>Finding Nemo</c:v>
                </c:pt>
                <c:pt idx="15">
                  <c:v>Transformers: Revenge of the Fallen</c:v>
                </c:pt>
              </c:strCache>
            </c:strRef>
          </c:cat>
          <c:val>
            <c:numRef>
              <c:f>'Pivot Charts'!$Q$13:$Q$29</c:f>
              <c:numCache>
                <c:formatCode>_("$"* #,##0_);_("$"* \(#,##0\);_("$"* "-"??_);_(@_)</c:formatCode>
                <c:ptCount val="16"/>
                <c:pt idx="0">
                  <c:v>1246</c:v>
                </c:pt>
                <c:pt idx="1">
                  <c:v>1246</c:v>
                </c:pt>
                <c:pt idx="2">
                  <c:v>1246</c:v>
                </c:pt>
                <c:pt idx="3">
                  <c:v>1252.4285714285713</c:v>
                </c:pt>
                <c:pt idx="4">
                  <c:v>1268.1428571428571</c:v>
                </c:pt>
                <c:pt idx="5">
                  <c:v>1271</c:v>
                </c:pt>
                <c:pt idx="6">
                  <c:v>1302.4285714285713</c:v>
                </c:pt>
                <c:pt idx="7">
                  <c:v>1538.1428571428571</c:v>
                </c:pt>
                <c:pt idx="8">
                  <c:v>3236.7142857142858</c:v>
                </c:pt>
                <c:pt idx="9">
                  <c:v>5529.5714285714284</c:v>
                </c:pt>
                <c:pt idx="10">
                  <c:v>6399.5714285714284</c:v>
                </c:pt>
                <c:pt idx="11">
                  <c:v>7989.5714285714284</c:v>
                </c:pt>
                <c:pt idx="12">
                  <c:v>104466.71428571429</c:v>
                </c:pt>
                <c:pt idx="13">
                  <c:v>320106</c:v>
                </c:pt>
                <c:pt idx="14">
                  <c:v>643916</c:v>
                </c:pt>
                <c:pt idx="15">
                  <c:v>1084570.2857142857</c:v>
                </c:pt>
              </c:numCache>
            </c:numRef>
          </c:val>
          <c:extLst>
            <c:ext xmlns:c16="http://schemas.microsoft.com/office/drawing/2014/chart" uri="{C3380CC4-5D6E-409C-BE32-E72D297353CC}">
              <c16:uniqueId val="{00000000-B524-478E-8DD4-7A9A935F3869}"/>
            </c:ext>
          </c:extLst>
        </c:ser>
        <c:ser>
          <c:idx val="1"/>
          <c:order val="1"/>
          <c:tx>
            <c:strRef>
              <c:f>'Pivot Charts'!$R$12</c:f>
              <c:strCache>
                <c:ptCount val="1"/>
                <c:pt idx="0">
                  <c:v>Sum of Totals</c:v>
                </c:pt>
              </c:strCache>
            </c:strRef>
          </c:tx>
          <c:spPr>
            <a:solidFill>
              <a:schemeClr val="accent2"/>
            </a:solidFill>
            <a:ln>
              <a:noFill/>
            </a:ln>
            <a:effectLst/>
          </c:spPr>
          <c:invertIfNegative val="0"/>
          <c:dLbls>
            <c:spPr>
              <a:solidFill>
                <a:sysClr val="window" lastClr="FFFFFF"/>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Charts'!$P$13:$P$29</c:f>
              <c:strCache>
                <c:ptCount val="16"/>
                <c:pt idx="0">
                  <c:v>Spider-Man</c:v>
                </c:pt>
                <c:pt idx="1">
                  <c:v>Star Wars Ep. III: Revenge of the Sith</c:v>
                </c:pt>
                <c:pt idx="2">
                  <c:v>Toy Story 3</c:v>
                </c:pt>
                <c:pt idx="3">
                  <c:v>The Dark Knight</c:v>
                </c:pt>
                <c:pt idx="4">
                  <c:v>Shrek 2</c:v>
                </c:pt>
                <c:pt idx="5">
                  <c:v>Spider-Man 3</c:v>
                </c:pt>
                <c:pt idx="6">
                  <c:v>How the Grinch Stole Christmas</c:v>
                </c:pt>
                <c:pt idx="7">
                  <c:v>Star Wars Ep. I: The Phantom Menace</c:v>
                </c:pt>
                <c:pt idx="8">
                  <c:v>Men in Black</c:v>
                </c:pt>
                <c:pt idx="9">
                  <c:v>Harry Potter and the Sorcerer’s Stone</c:v>
                </c:pt>
                <c:pt idx="10">
                  <c:v>Pirates of the Caribbean: Dead Man’s Chest</c:v>
                </c:pt>
                <c:pt idx="11">
                  <c:v>Independence Day</c:v>
                </c:pt>
                <c:pt idx="12">
                  <c:v>Titanic</c:v>
                </c:pt>
                <c:pt idx="13">
                  <c:v>Batman Forever</c:v>
                </c:pt>
                <c:pt idx="14">
                  <c:v>Finding Nemo</c:v>
                </c:pt>
                <c:pt idx="15">
                  <c:v>Transformers: Revenge of the Fallen</c:v>
                </c:pt>
              </c:strCache>
            </c:strRef>
          </c:cat>
          <c:val>
            <c:numRef>
              <c:f>'Pivot Charts'!$R$13:$R$29</c:f>
              <c:numCache>
                <c:formatCode>_("$"* #,##0_);_("$"* \(#,##0\);_("$"* "-"??_);_(@_)</c:formatCode>
                <c:ptCount val="16"/>
                <c:pt idx="0">
                  <c:v>8722</c:v>
                </c:pt>
                <c:pt idx="1">
                  <c:v>8722</c:v>
                </c:pt>
                <c:pt idx="2">
                  <c:v>8722</c:v>
                </c:pt>
                <c:pt idx="3">
                  <c:v>8767</c:v>
                </c:pt>
                <c:pt idx="4">
                  <c:v>8877</c:v>
                </c:pt>
                <c:pt idx="5">
                  <c:v>8897</c:v>
                </c:pt>
                <c:pt idx="6">
                  <c:v>9117</c:v>
                </c:pt>
                <c:pt idx="7">
                  <c:v>10767</c:v>
                </c:pt>
                <c:pt idx="8">
                  <c:v>22657</c:v>
                </c:pt>
                <c:pt idx="9">
                  <c:v>38707</c:v>
                </c:pt>
                <c:pt idx="10">
                  <c:v>44797</c:v>
                </c:pt>
                <c:pt idx="11">
                  <c:v>55927</c:v>
                </c:pt>
                <c:pt idx="12">
                  <c:v>731267</c:v>
                </c:pt>
                <c:pt idx="13">
                  <c:v>2240742</c:v>
                </c:pt>
                <c:pt idx="14">
                  <c:v>4507412</c:v>
                </c:pt>
                <c:pt idx="15">
                  <c:v>7591992</c:v>
                </c:pt>
              </c:numCache>
            </c:numRef>
          </c:val>
          <c:extLst>
            <c:ext xmlns:c16="http://schemas.microsoft.com/office/drawing/2014/chart" uri="{C3380CC4-5D6E-409C-BE32-E72D297353CC}">
              <c16:uniqueId val="{00000001-B524-478E-8DD4-7A9A935F3869}"/>
            </c:ext>
          </c:extLst>
        </c:ser>
        <c:dLbls>
          <c:showLegendKey val="0"/>
          <c:showVal val="0"/>
          <c:showCatName val="0"/>
          <c:showSerName val="0"/>
          <c:showPercent val="0"/>
          <c:showBubbleSize val="0"/>
        </c:dLbls>
        <c:gapWidth val="182"/>
        <c:axId val="1956637184"/>
        <c:axId val="1956637600"/>
      </c:barChart>
      <c:catAx>
        <c:axId val="19566371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900" b="1" i="0" u="none" strike="noStrike" kern="1200" baseline="0">
                <a:solidFill>
                  <a:srgbClr val="7030A0"/>
                </a:solidFill>
                <a:latin typeface="+mn-lt"/>
                <a:ea typeface="+mn-ea"/>
                <a:cs typeface="+mn-cs"/>
              </a:defRPr>
            </a:pPr>
            <a:endParaRPr lang="en-US"/>
          </a:p>
        </c:txPr>
        <c:crossAx val="1956637600"/>
        <c:crosses val="autoZero"/>
        <c:auto val="1"/>
        <c:lblAlgn val="ctr"/>
        <c:lblOffset val="100"/>
        <c:noMultiLvlLbl val="0"/>
      </c:catAx>
      <c:valAx>
        <c:axId val="1956637600"/>
        <c:scaling>
          <c:orientation val="minMax"/>
        </c:scaling>
        <c:delete val="1"/>
        <c:axPos val="b"/>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crossAx val="19566371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2</xdr:col>
      <xdr:colOff>0</xdr:colOff>
      <xdr:row>6</xdr:row>
      <xdr:rowOff>0</xdr:rowOff>
    </xdr:from>
    <xdr:to>
      <xdr:col>5</xdr:col>
      <xdr:colOff>563880</xdr:colOff>
      <xdr:row>13</xdr:row>
      <xdr:rowOff>121919</xdr:rowOff>
    </xdr:to>
    <mc:AlternateContent xmlns:mc="http://schemas.openxmlformats.org/markup-compatibility/2006" xmlns:a14="http://schemas.microsoft.com/office/drawing/2010/main">
      <mc:Choice Requires="a14">
        <xdr:graphicFrame macro="">
          <xdr:nvGraphicFramePr>
            <xdr:cNvPr id="2" name="Distributor">
              <a:extLst>
                <a:ext uri="{FF2B5EF4-FFF2-40B4-BE49-F238E27FC236}">
                  <a16:creationId xmlns:a16="http://schemas.microsoft.com/office/drawing/2014/main" id="{140EC022-1734-488F-8CEF-2DC6A8BFDA54}"/>
                </a:ext>
              </a:extLst>
            </xdr:cNvPr>
            <xdr:cNvGraphicFramePr/>
          </xdr:nvGraphicFramePr>
          <xdr:xfrm>
            <a:off x="0" y="0"/>
            <a:ext cx="0" cy="0"/>
          </xdr:xfrm>
          <a:graphic>
            <a:graphicData uri="http://schemas.microsoft.com/office/drawing/2010/slicer">
              <sle:slicer xmlns:sle="http://schemas.microsoft.com/office/drawing/2010/slicer" name="Distributor"/>
            </a:graphicData>
          </a:graphic>
        </xdr:graphicFrame>
      </mc:Choice>
      <mc:Fallback xmlns="">
        <xdr:sp macro="" textlink="">
          <xdr:nvSpPr>
            <xdr:cNvPr id="0" name=""/>
            <xdr:cNvSpPr>
              <a:spLocks noTextEdit="1"/>
            </xdr:cNvSpPr>
          </xdr:nvSpPr>
          <xdr:spPr>
            <a:xfrm>
              <a:off x="1219200" y="1097280"/>
              <a:ext cx="2065020" cy="14554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0</xdr:colOff>
      <xdr:row>15</xdr:row>
      <xdr:rowOff>0</xdr:rowOff>
    </xdr:from>
    <xdr:to>
      <xdr:col>5</xdr:col>
      <xdr:colOff>594360</xdr:colOff>
      <xdr:row>20</xdr:row>
      <xdr:rowOff>30479</xdr:rowOff>
    </xdr:to>
    <mc:AlternateContent xmlns:mc="http://schemas.openxmlformats.org/markup-compatibility/2006" xmlns:a14="http://schemas.microsoft.com/office/drawing/2010/main">
      <mc:Choice Requires="a14">
        <xdr:graphicFrame macro="">
          <xdr:nvGraphicFramePr>
            <xdr:cNvPr id="3" name="GENRE">
              <a:extLst>
                <a:ext uri="{FF2B5EF4-FFF2-40B4-BE49-F238E27FC236}">
                  <a16:creationId xmlns:a16="http://schemas.microsoft.com/office/drawing/2014/main" id="{2241EA70-84D7-442A-9C1D-EDFD9B35A6B7}"/>
                </a:ext>
              </a:extLst>
            </xdr:cNvPr>
            <xdr:cNvGraphicFramePr/>
          </xdr:nvGraphicFramePr>
          <xdr:xfrm>
            <a:off x="0" y="0"/>
            <a:ext cx="0" cy="0"/>
          </xdr:xfrm>
          <a:graphic>
            <a:graphicData uri="http://schemas.microsoft.com/office/drawing/2010/slicer">
              <sle:slicer xmlns:sle="http://schemas.microsoft.com/office/drawing/2010/slicer" name="GENRE"/>
            </a:graphicData>
          </a:graphic>
        </xdr:graphicFrame>
      </mc:Choice>
      <mc:Fallback xmlns="">
        <xdr:sp macro="" textlink="">
          <xdr:nvSpPr>
            <xdr:cNvPr id="0" name=""/>
            <xdr:cNvSpPr>
              <a:spLocks noTextEdit="1"/>
            </xdr:cNvSpPr>
          </xdr:nvSpPr>
          <xdr:spPr>
            <a:xfrm>
              <a:off x="1219200" y="2804160"/>
              <a:ext cx="2095500" cy="9448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0</xdr:colOff>
      <xdr:row>21</xdr:row>
      <xdr:rowOff>1</xdr:rowOff>
    </xdr:from>
    <xdr:to>
      <xdr:col>5</xdr:col>
      <xdr:colOff>601980</xdr:colOff>
      <xdr:row>24</xdr:row>
      <xdr:rowOff>121921</xdr:rowOff>
    </xdr:to>
    <mc:AlternateContent xmlns:mc="http://schemas.openxmlformats.org/markup-compatibility/2006" xmlns:a14="http://schemas.microsoft.com/office/drawing/2010/main">
      <mc:Choice Requires="a14">
        <xdr:graphicFrame macro="">
          <xdr:nvGraphicFramePr>
            <xdr:cNvPr id="4" name="Above or Below Average">
              <a:extLst>
                <a:ext uri="{FF2B5EF4-FFF2-40B4-BE49-F238E27FC236}">
                  <a16:creationId xmlns:a16="http://schemas.microsoft.com/office/drawing/2014/main" id="{3BBF486D-DCF5-4C72-9A49-BFFECF168D6B}"/>
                </a:ext>
              </a:extLst>
            </xdr:cNvPr>
            <xdr:cNvGraphicFramePr/>
          </xdr:nvGraphicFramePr>
          <xdr:xfrm>
            <a:off x="0" y="0"/>
            <a:ext cx="0" cy="0"/>
          </xdr:xfrm>
          <a:graphic>
            <a:graphicData uri="http://schemas.microsoft.com/office/drawing/2010/slicer">
              <sle:slicer xmlns:sle="http://schemas.microsoft.com/office/drawing/2010/slicer" name="Above or Below Average"/>
            </a:graphicData>
          </a:graphic>
        </xdr:graphicFrame>
      </mc:Choice>
      <mc:Fallback xmlns="">
        <xdr:sp macro="" textlink="">
          <xdr:nvSpPr>
            <xdr:cNvPr id="0" name=""/>
            <xdr:cNvSpPr>
              <a:spLocks noTextEdit="1"/>
            </xdr:cNvSpPr>
          </xdr:nvSpPr>
          <xdr:spPr>
            <a:xfrm>
              <a:off x="1219200" y="3901441"/>
              <a:ext cx="2103120" cy="6705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30480</xdr:colOff>
      <xdr:row>15</xdr:row>
      <xdr:rowOff>7620</xdr:rowOff>
    </xdr:from>
    <xdr:to>
      <xdr:col>16</xdr:col>
      <xdr:colOff>160020</xdr:colOff>
      <xdr:row>30</xdr:row>
      <xdr:rowOff>167640</xdr:rowOff>
    </xdr:to>
    <xdr:graphicFrame macro="">
      <xdr:nvGraphicFramePr>
        <xdr:cNvPr id="5" name="Chart 4">
          <a:extLst>
            <a:ext uri="{FF2B5EF4-FFF2-40B4-BE49-F238E27FC236}">
              <a16:creationId xmlns:a16="http://schemas.microsoft.com/office/drawing/2014/main" id="{DA839649-EBFC-4243-80A5-BE035C5366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304800</xdr:colOff>
      <xdr:row>14</xdr:row>
      <xdr:rowOff>175260</xdr:rowOff>
    </xdr:from>
    <xdr:to>
      <xdr:col>24</xdr:col>
      <xdr:colOff>0</xdr:colOff>
      <xdr:row>29</xdr:row>
      <xdr:rowOff>175260</xdr:rowOff>
    </xdr:to>
    <xdr:graphicFrame macro="">
      <xdr:nvGraphicFramePr>
        <xdr:cNvPr id="7" name="Chart 6">
          <a:extLst>
            <a:ext uri="{FF2B5EF4-FFF2-40B4-BE49-F238E27FC236}">
              <a16:creationId xmlns:a16="http://schemas.microsoft.com/office/drawing/2014/main" id="{3F63F2ED-FEFC-405A-B4F8-6E70E60EA8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312420</xdr:colOff>
      <xdr:row>30</xdr:row>
      <xdr:rowOff>152400</xdr:rowOff>
    </xdr:from>
    <xdr:to>
      <xdr:col>24</xdr:col>
      <xdr:colOff>7620</xdr:colOff>
      <xdr:row>45</xdr:row>
      <xdr:rowOff>152400</xdr:rowOff>
    </xdr:to>
    <xdr:graphicFrame macro="">
      <xdr:nvGraphicFramePr>
        <xdr:cNvPr id="8" name="Chart 7">
          <a:extLst>
            <a:ext uri="{FF2B5EF4-FFF2-40B4-BE49-F238E27FC236}">
              <a16:creationId xmlns:a16="http://schemas.microsoft.com/office/drawing/2014/main" id="{96C32DFB-B9BC-44BA-8D47-410C851138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0</xdr:colOff>
      <xdr:row>50</xdr:row>
      <xdr:rowOff>99060</xdr:rowOff>
    </xdr:from>
    <xdr:to>
      <xdr:col>11</xdr:col>
      <xdr:colOff>495300</xdr:colOff>
      <xdr:row>65</xdr:row>
      <xdr:rowOff>99060</xdr:rowOff>
    </xdr:to>
    <xdr:graphicFrame macro="">
      <xdr:nvGraphicFramePr>
        <xdr:cNvPr id="9" name="Chart 8">
          <a:extLst>
            <a:ext uri="{FF2B5EF4-FFF2-40B4-BE49-F238E27FC236}">
              <a16:creationId xmlns:a16="http://schemas.microsoft.com/office/drawing/2014/main" id="{4ACDA06D-706B-4E81-9A08-B560E68204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7620</xdr:colOff>
      <xdr:row>50</xdr:row>
      <xdr:rowOff>76200</xdr:rowOff>
    </xdr:from>
    <xdr:to>
      <xdr:col>18</xdr:col>
      <xdr:colOff>220980</xdr:colOff>
      <xdr:row>65</xdr:row>
      <xdr:rowOff>38100</xdr:rowOff>
    </xdr:to>
    <xdr:graphicFrame macro="">
      <xdr:nvGraphicFramePr>
        <xdr:cNvPr id="10" name="Chart 9">
          <a:extLst>
            <a:ext uri="{FF2B5EF4-FFF2-40B4-BE49-F238E27FC236}">
              <a16:creationId xmlns:a16="http://schemas.microsoft.com/office/drawing/2014/main" id="{2F489AB7-B29D-46D0-BA23-96D2839AB7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18</xdr:col>
      <xdr:colOff>297180</xdr:colOff>
      <xdr:row>50</xdr:row>
      <xdr:rowOff>60960</xdr:rowOff>
    </xdr:from>
    <xdr:to>
      <xdr:col>24</xdr:col>
      <xdr:colOff>15240</xdr:colOff>
      <xdr:row>65</xdr:row>
      <xdr:rowOff>60960</xdr:rowOff>
    </xdr:to>
    <xdr:graphicFrame macro="">
      <xdr:nvGraphicFramePr>
        <xdr:cNvPr id="11" name="Chart 10">
          <a:extLst>
            <a:ext uri="{FF2B5EF4-FFF2-40B4-BE49-F238E27FC236}">
              <a16:creationId xmlns:a16="http://schemas.microsoft.com/office/drawing/2014/main" id="{860B3533-C833-490B-8DEF-76BF05C195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601980</xdr:colOff>
      <xdr:row>88</xdr:row>
      <xdr:rowOff>76200</xdr:rowOff>
    </xdr:from>
    <xdr:to>
      <xdr:col>14</xdr:col>
      <xdr:colOff>556260</xdr:colOff>
      <xdr:row>127</xdr:row>
      <xdr:rowOff>38100</xdr:rowOff>
    </xdr:to>
    <xdr:graphicFrame macro="">
      <xdr:nvGraphicFramePr>
        <xdr:cNvPr id="12" name="Chart 11">
          <a:extLst>
            <a:ext uri="{FF2B5EF4-FFF2-40B4-BE49-F238E27FC236}">
              <a16:creationId xmlns:a16="http://schemas.microsoft.com/office/drawing/2014/main" id="{886AA55C-DC30-459B-B27B-56682D194C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cer" refreshedDate="44949.303030439813" createdVersion="7" refreshedVersion="7" minRefreshableVersion="3" recordCount="16" xr:uid="{58678D66-CDD4-41DE-A3A2-D830E9E9E8AF}">
  <cacheSource type="worksheet">
    <worksheetSource ref="A4:P20" sheet="Main Raw Data"/>
  </cacheSource>
  <cacheFields count="16">
    <cacheField name="MOVIE" numFmtId="0">
      <sharedItems count="16">
        <s v="Transformers: Revenge of the Fallen"/>
        <s v="Finding Nemo"/>
        <s v="Batman Forever"/>
        <s v="Titanic"/>
        <s v="Independence Day"/>
        <s v="Pirates of the Caribbean: Dead Man’s Chest"/>
        <s v="Harry Potter and the Sorcerer’s Stone"/>
        <s v="Men in Black"/>
        <s v="Star Wars Ep. I: The Phantom Menace"/>
        <s v="How the Grinch Stole Christmas"/>
        <s v="Spider-Man 3"/>
        <s v="Shrek 2"/>
        <s v="The Dark Knight"/>
        <s v="Spider-Man"/>
        <s v="Star Wars Ep. III: Revenge of the Sith"/>
        <s v="Toy Story 3"/>
      </sharedItems>
    </cacheField>
    <cacheField name="Distributor" numFmtId="0">
      <sharedItems count="7">
        <s v="Paramount Pictures"/>
        <s v="Walt Disney"/>
        <s v="Warner Bros."/>
        <s v="20th Century Fox"/>
        <s v="Sony Pictures"/>
        <s v="Universal"/>
        <s v="Dreamworks SKG"/>
      </sharedItems>
    </cacheField>
    <cacheField name="GENRE" numFmtId="0">
      <sharedItems count="3">
        <s v="Action"/>
        <s v="Adventure"/>
        <s v="Drama"/>
      </sharedItems>
    </cacheField>
    <cacheField name="Jul-21" numFmtId="164">
      <sharedItems containsSemiMixedTypes="0" containsString="0" containsNumber="1" containsInteger="1" minValue="1246" maxValue="908851"/>
    </cacheField>
    <cacheField name="Aug-21" numFmtId="164">
      <sharedItems containsSemiMixedTypes="0" containsString="0" containsNumber="1" containsInteger="1" minValue="1246" maxValue="953741"/>
    </cacheField>
    <cacheField name="Sep-21" numFmtId="164">
      <sharedItems containsSemiMixedTypes="0" containsString="0" containsNumber="1" containsInteger="1" minValue="1246" maxValue="924366"/>
    </cacheField>
    <cacheField name="Oct-21" numFmtId="164">
      <sharedItems containsSemiMixedTypes="0" containsString="0" containsNumber="1" containsInteger="1" minValue="1246" maxValue="907576"/>
    </cacheField>
    <cacheField name="Nov-21" numFmtId="164">
      <sharedItems containsSemiMixedTypes="0" containsString="0" containsNumber="1" containsInteger="1" minValue="1246" maxValue="945771"/>
    </cacheField>
    <cacheField name="Dec-21" numFmtId="164">
      <sharedItems containsSemiMixedTypes="0" containsString="0" containsNumber="1" containsInteger="1" minValue="1246" maxValue="1928656"/>
    </cacheField>
    <cacheField name="Jan-22" numFmtId="164">
      <sharedItems containsSemiMixedTypes="0" containsString="0" containsNumber="1" containsInteger="1" minValue="1246" maxValue="1023031"/>
    </cacheField>
    <cacheField name="Totals" numFmtId="164">
      <sharedItems containsSemiMixedTypes="0" containsString="0" containsNumber="1" containsInteger="1" minValue="8722" maxValue="7591992"/>
    </cacheField>
    <cacheField name="Average" numFmtId="164">
      <sharedItems containsSemiMixedTypes="0" containsString="0" containsNumber="1" minValue="1246" maxValue="1084570.2857142857"/>
    </cacheField>
    <cacheField name="Min" numFmtId="164">
      <sharedItems containsSemiMixedTypes="0" containsString="0" containsNumber="1" containsInteger="1" minValue="1246" maxValue="907576" count="10">
        <n v="907576"/>
        <n v="516416"/>
        <n v="259311"/>
        <n v="78091"/>
        <n v="1316"/>
        <n v="5671"/>
        <n v="1246"/>
        <n v="2251"/>
        <n v="1496"/>
        <n v="1291"/>
      </sharedItems>
    </cacheField>
    <cacheField name="Max" numFmtId="164">
      <sharedItems containsSemiMixedTypes="0" containsString="0" containsNumber="1" containsInteger="1" minValue="1246" maxValue="1928656"/>
    </cacheField>
    <cacheField name="MoM" numFmtId="9">
      <sharedItems containsSemiMixedTypes="0" containsString="0" containsNumber="1" minValue="-0.49047717434747562" maxValue="0.67"/>
    </cacheField>
    <cacheField name="Above or Below Average" numFmtId="0">
      <sharedItems count="2">
        <s v="Above average"/>
        <s v="Below Average"/>
      </sharedItems>
    </cacheField>
  </cacheFields>
  <extLst>
    <ext xmlns:x14="http://schemas.microsoft.com/office/spreadsheetml/2009/9/main" uri="{725AE2AE-9491-48be-B2B4-4EB974FC3084}">
      <x14:pivotCacheDefinition pivotCacheId="76278321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6">
  <r>
    <x v="0"/>
    <x v="0"/>
    <x v="0"/>
    <n v="908851"/>
    <n v="953741"/>
    <n v="924366"/>
    <n v="907576"/>
    <n v="945771"/>
    <n v="1928656"/>
    <n v="1023031"/>
    <n v="7591992"/>
    <n v="1084570.2857142857"/>
    <x v="0"/>
    <n v="1928656"/>
    <n v="-0.46956274213753002"/>
    <x v="0"/>
  </r>
  <r>
    <x v="1"/>
    <x v="1"/>
    <x v="1"/>
    <n v="544951"/>
    <n v="576636"/>
    <n v="564851"/>
    <n v="516416"/>
    <n v="558496"/>
    <n v="1139066"/>
    <n v="606996"/>
    <n v="4507412"/>
    <n v="643916"/>
    <x v="1"/>
    <n v="1139066"/>
    <n v="-0.46711077321243899"/>
    <x v="0"/>
  </r>
  <r>
    <x v="2"/>
    <x v="2"/>
    <x v="2"/>
    <n v="259311"/>
    <n v="263611"/>
    <n v="263801"/>
    <n v="279256"/>
    <n v="283426"/>
    <n v="590476"/>
    <n v="300861"/>
    <n v="2240742"/>
    <n v="320106"/>
    <x v="2"/>
    <n v="590476"/>
    <n v="-0.49047717434747562"/>
    <x v="0"/>
  </r>
  <r>
    <x v="3"/>
    <x v="0"/>
    <x v="1"/>
    <n v="81641"/>
    <n v="86581"/>
    <n v="78091"/>
    <n v="92076"/>
    <n v="94381"/>
    <n v="187256"/>
    <n v="111241"/>
    <n v="731267"/>
    <n v="104466.71428571429"/>
    <x v="3"/>
    <n v="187256"/>
    <n v="-0.40594159866706536"/>
    <x v="1"/>
  </r>
  <r>
    <x v="4"/>
    <x v="3"/>
    <x v="1"/>
    <n v="14506"/>
    <n v="18876"/>
    <n v="8641"/>
    <n v="5236"/>
    <n v="5066"/>
    <n v="2286"/>
    <n v="1316"/>
    <n v="55927"/>
    <n v="7989.5714285714284"/>
    <x v="4"/>
    <n v="18876"/>
    <n v="-0.42432195975503062"/>
    <x v="1"/>
  </r>
  <r>
    <x v="5"/>
    <x v="1"/>
    <x v="0"/>
    <n v="5746"/>
    <n v="5816"/>
    <n v="5836"/>
    <n v="5671"/>
    <n v="5841"/>
    <n v="10066"/>
    <n v="5821"/>
    <n v="44797"/>
    <n v="6399.5714285714284"/>
    <x v="5"/>
    <n v="10066"/>
    <n v="-0.42171666997814428"/>
    <x v="1"/>
  </r>
  <r>
    <x v="6"/>
    <x v="2"/>
    <x v="1"/>
    <n v="7586"/>
    <n v="7081"/>
    <n v="8006"/>
    <n v="12296"/>
    <n v="1246"/>
    <n v="1246"/>
    <n v="1246"/>
    <n v="38707"/>
    <n v="5529.5714285714284"/>
    <x v="6"/>
    <n v="12296"/>
    <n v="0.67"/>
    <x v="1"/>
  </r>
  <r>
    <x v="7"/>
    <x v="4"/>
    <x v="1"/>
    <n v="2251"/>
    <n v="2286"/>
    <n v="2286"/>
    <n v="3756"/>
    <n v="4451"/>
    <n v="4956"/>
    <n v="2671"/>
    <n v="22657"/>
    <n v="3236.7142857142858"/>
    <x v="7"/>
    <n v="4956"/>
    <n v="-0.46105730427764324"/>
    <x v="1"/>
  </r>
  <r>
    <x v="8"/>
    <x v="3"/>
    <x v="1"/>
    <n v="1506"/>
    <n v="1501"/>
    <n v="1501"/>
    <n v="1516"/>
    <n v="1501"/>
    <n v="1746"/>
    <n v="1496"/>
    <n v="10767"/>
    <n v="1538.1428571428571"/>
    <x v="8"/>
    <n v="1746"/>
    <n v="-0.14318442153493705"/>
    <x v="1"/>
  </r>
  <r>
    <x v="9"/>
    <x v="5"/>
    <x v="1"/>
    <n v="1296"/>
    <n v="1296"/>
    <n v="1296"/>
    <n v="1291"/>
    <n v="1296"/>
    <n v="1346"/>
    <n v="1296"/>
    <n v="9117"/>
    <n v="1302.4285714285713"/>
    <x v="9"/>
    <n v="1346"/>
    <n v="-3.7147102526002951E-2"/>
    <x v="1"/>
  </r>
  <r>
    <x v="10"/>
    <x v="4"/>
    <x v="1"/>
    <n v="1246"/>
    <n v="1246"/>
    <n v="1246"/>
    <n v="1251"/>
    <n v="1256"/>
    <n v="1396"/>
    <n v="1256"/>
    <n v="8897"/>
    <n v="1271"/>
    <x v="6"/>
    <n v="1396"/>
    <n v="-0.10028653295128942"/>
    <x v="1"/>
  </r>
  <r>
    <x v="11"/>
    <x v="6"/>
    <x v="1"/>
    <n v="1271"/>
    <n v="1271"/>
    <n v="1271"/>
    <n v="1271"/>
    <n v="1271"/>
    <n v="1276"/>
    <n v="1246"/>
    <n v="8877"/>
    <n v="1268.1428571428571"/>
    <x v="6"/>
    <n v="1276"/>
    <n v="-2.3510971786833812E-2"/>
    <x v="1"/>
  </r>
  <r>
    <x v="12"/>
    <x v="2"/>
    <x v="1"/>
    <n v="1246"/>
    <n v="1246"/>
    <n v="1246"/>
    <n v="1246"/>
    <n v="1246"/>
    <n v="1246"/>
    <n v="1291"/>
    <n v="8767"/>
    <n v="1252.4285714285713"/>
    <x v="6"/>
    <n v="1291"/>
    <n v="0.16"/>
    <x v="1"/>
  </r>
  <r>
    <x v="13"/>
    <x v="4"/>
    <x v="1"/>
    <n v="1246"/>
    <n v="1246"/>
    <n v="1246"/>
    <n v="1246"/>
    <n v="1246"/>
    <n v="1246"/>
    <n v="1246"/>
    <n v="8722"/>
    <n v="1246"/>
    <x v="6"/>
    <n v="1246"/>
    <n v="0.45"/>
    <x v="1"/>
  </r>
  <r>
    <x v="14"/>
    <x v="3"/>
    <x v="0"/>
    <n v="1246"/>
    <n v="1246"/>
    <n v="1246"/>
    <n v="1246"/>
    <n v="1246"/>
    <n v="1246"/>
    <n v="1246"/>
    <n v="8722"/>
    <n v="1246"/>
    <x v="6"/>
    <n v="1246"/>
    <n v="0"/>
    <x v="1"/>
  </r>
  <r>
    <x v="15"/>
    <x v="1"/>
    <x v="0"/>
    <n v="1246"/>
    <n v="1246"/>
    <n v="1246"/>
    <n v="1246"/>
    <n v="1246"/>
    <n v="1246"/>
    <n v="1246"/>
    <n v="8722"/>
    <n v="1246"/>
    <x v="6"/>
    <n v="1246"/>
    <n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C9363E0-4A37-49AE-BF34-5CCA21A56E21}" name="PivotTable13" cacheId="0" dataOnRows="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1">
  <location ref="A20:B28" firstHeaderRow="1" firstDataRow="1" firstDataCol="1"/>
  <pivotFields count="16">
    <pivotField showAll="0"/>
    <pivotField axis="axisRow" showAll="0" sortType="ascending">
      <items count="8">
        <item x="3"/>
        <item x="6"/>
        <item x="0"/>
        <item x="4"/>
        <item x="5"/>
        <item x="1"/>
        <item x="2"/>
        <item t="default"/>
      </items>
      <autoSortScope>
        <pivotArea dataOnly="0" outline="0" fieldPosition="0">
          <references count="1">
            <reference field="4294967294" count="1" selected="0">
              <x v="0"/>
            </reference>
          </references>
        </pivotArea>
      </autoSortScope>
    </pivotField>
    <pivotField showAll="0">
      <items count="4">
        <item x="0"/>
        <item x="1"/>
        <item x="2"/>
        <item t="default"/>
      </items>
    </pivotField>
    <pivotField numFmtId="164" showAll="0"/>
    <pivotField numFmtId="164" showAll="0"/>
    <pivotField numFmtId="164" showAll="0"/>
    <pivotField numFmtId="164" showAll="0"/>
    <pivotField numFmtId="164" showAll="0"/>
    <pivotField numFmtId="164" showAll="0"/>
    <pivotField numFmtId="164" showAll="0"/>
    <pivotField dataField="1" numFmtId="164" showAll="0"/>
    <pivotField numFmtId="164" showAll="0"/>
    <pivotField numFmtId="164" showAll="0"/>
    <pivotField numFmtId="164" showAll="0"/>
    <pivotField numFmtId="9" showAll="0"/>
    <pivotField showAll="0">
      <items count="3">
        <item x="0"/>
        <item x="1"/>
        <item t="default"/>
      </items>
    </pivotField>
  </pivotFields>
  <rowFields count="1">
    <field x="1"/>
  </rowFields>
  <rowItems count="8">
    <i>
      <x v="1"/>
    </i>
    <i>
      <x v="4"/>
    </i>
    <i>
      <x v="3"/>
    </i>
    <i>
      <x/>
    </i>
    <i>
      <x v="6"/>
    </i>
    <i>
      <x v="5"/>
    </i>
    <i>
      <x v="2"/>
    </i>
    <i t="grand">
      <x/>
    </i>
  </rowItems>
  <colItems count="1">
    <i/>
  </colItems>
  <dataFields count="1">
    <dataField name="Sum of Totals" fld="10" baseField="0" baseItem="0"/>
  </dataFields>
  <formats count="1">
    <format dxfId="4">
      <pivotArea dataOnly="0" grandCol="1" outline="0" axis="axisCol" fieldPosition="0"/>
    </format>
  </formats>
  <chartFormats count="1">
    <chartFormat chart="1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697FEEF8-58A4-49FC-B85D-F95A7017E585}" name="PivotTable15" cacheId="0" dataOnRows="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5">
  <location ref="D20:E24" firstHeaderRow="1" firstDataRow="1" firstDataCol="1"/>
  <pivotFields count="16">
    <pivotField showAll="0"/>
    <pivotField showAll="0">
      <items count="8">
        <item x="3"/>
        <item x="6"/>
        <item x="0"/>
        <item x="4"/>
        <item x="5"/>
        <item x="1"/>
        <item x="2"/>
        <item t="default"/>
      </items>
    </pivotField>
    <pivotField axis="axisRow" showAll="0">
      <items count="4">
        <item x="0"/>
        <item x="1"/>
        <item x="2"/>
        <item t="default"/>
      </items>
    </pivotField>
    <pivotField numFmtId="164" showAll="0"/>
    <pivotField numFmtId="164" showAll="0"/>
    <pivotField numFmtId="164" showAll="0"/>
    <pivotField numFmtId="164" showAll="0"/>
    <pivotField numFmtId="164" showAll="0"/>
    <pivotField numFmtId="164" showAll="0"/>
    <pivotField numFmtId="164" showAll="0"/>
    <pivotField dataField="1" numFmtId="164" showAll="0"/>
    <pivotField numFmtId="164" showAll="0"/>
    <pivotField numFmtId="164" showAll="0"/>
    <pivotField numFmtId="164" showAll="0"/>
    <pivotField numFmtId="9" showAll="0"/>
    <pivotField showAll="0">
      <items count="3">
        <item x="0"/>
        <item x="1"/>
        <item t="default"/>
      </items>
    </pivotField>
  </pivotFields>
  <rowFields count="1">
    <field x="2"/>
  </rowFields>
  <rowItems count="4">
    <i>
      <x/>
    </i>
    <i>
      <x v="1"/>
    </i>
    <i>
      <x v="2"/>
    </i>
    <i t="grand">
      <x/>
    </i>
  </rowItems>
  <colItems count="1">
    <i/>
  </colItems>
  <dataFields count="1">
    <dataField name="Sum of Totals" fld="10" baseField="0" baseItem="0"/>
  </dataFields>
  <formats count="1">
    <format dxfId="18">
      <pivotArea dataOnly="0" grandCol="1" outline="0" axis="axisCol" fieldPosition="0"/>
    </format>
  </formats>
  <chartFormats count="8">
    <chartFormat chart="4" format="0" series="1">
      <pivotArea type="data" outline="0" fieldPosition="0">
        <references count="1">
          <reference field="4294967294" count="1" selected="0">
            <x v="0"/>
          </reference>
        </references>
      </pivotArea>
    </chartFormat>
    <chartFormat chart="7" format="9"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 chart="14" format="5" series="1">
      <pivotArea type="data" outline="0" fieldPosition="0">
        <references count="1">
          <reference field="4294967294" count="1" selected="0">
            <x v="0"/>
          </reference>
        </references>
      </pivotArea>
    </chartFormat>
    <chartFormat chart="14" format="6">
      <pivotArea type="data" outline="0" fieldPosition="0">
        <references count="2">
          <reference field="4294967294" count="1" selected="0">
            <x v="0"/>
          </reference>
          <reference field="2" count="1" selected="0">
            <x v="0"/>
          </reference>
        </references>
      </pivotArea>
    </chartFormat>
    <chartFormat chart="14" format="7">
      <pivotArea type="data" outline="0" fieldPosition="0">
        <references count="2">
          <reference field="4294967294" count="1" selected="0">
            <x v="0"/>
          </reference>
          <reference field="2" count="1" selected="0">
            <x v="1"/>
          </reference>
        </references>
      </pivotArea>
    </chartFormat>
    <chartFormat chart="14" format="8">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FC589196-83AD-4C3D-95F0-67933422AD1E}" name="PivotTable12" cacheId="0" dataOnRows="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7:B14" firstHeaderRow="1" firstDataRow="1" firstDataCol="1"/>
  <pivotFields count="16">
    <pivotField showAll="0"/>
    <pivotField showAll="0">
      <items count="8">
        <item x="3"/>
        <item x="6"/>
        <item x="0"/>
        <item x="4"/>
        <item x="5"/>
        <item x="1"/>
        <item x="2"/>
        <item t="default"/>
      </items>
    </pivotField>
    <pivotField showAll="0">
      <items count="4">
        <item x="0"/>
        <item x="1"/>
        <item x="2"/>
        <item t="default"/>
      </items>
    </pivotField>
    <pivotField dataField="1" numFmtId="164" showAll="0"/>
    <pivotField dataField="1" numFmtId="164" showAll="0"/>
    <pivotField dataField="1" numFmtId="164" showAll="0"/>
    <pivotField dataField="1" numFmtId="164" showAll="0"/>
    <pivotField dataField="1" numFmtId="164" showAll="0"/>
    <pivotField dataField="1" numFmtId="164" showAll="0"/>
    <pivotField dataField="1" numFmtId="164" showAll="0"/>
    <pivotField numFmtId="164" showAll="0"/>
    <pivotField numFmtId="164" showAll="0"/>
    <pivotField numFmtId="164" showAll="0"/>
    <pivotField numFmtId="164" showAll="0"/>
    <pivotField numFmtId="9" showAll="0"/>
    <pivotField showAll="0">
      <items count="3">
        <item x="0"/>
        <item x="1"/>
        <item t="default"/>
      </items>
    </pivotField>
  </pivotFields>
  <rowFields count="1">
    <field x="-2"/>
  </rowFields>
  <rowItems count="7">
    <i>
      <x/>
    </i>
    <i i="1">
      <x v="1"/>
    </i>
    <i i="2">
      <x v="2"/>
    </i>
    <i i="3">
      <x v="3"/>
    </i>
    <i i="4">
      <x v="4"/>
    </i>
    <i i="5">
      <x v="5"/>
    </i>
    <i i="6">
      <x v="6"/>
    </i>
  </rowItems>
  <colItems count="1">
    <i/>
  </colItems>
  <dataFields count="7">
    <dataField name="Sum of Jul-21" fld="3" baseField="0" baseItem="0"/>
    <dataField name="Sum of Aug-21" fld="4" baseField="0" baseItem="0"/>
    <dataField name="Sum of Sep-21" fld="5" baseField="0" baseItem="0"/>
    <dataField name="Sum of Oct-21" fld="6" baseField="0" baseItem="0"/>
    <dataField name="Sum of Nov-21" fld="7" baseField="0" baseItem="0"/>
    <dataField name="Sum of Dec-21" fld="8" baseField="0" baseItem="0"/>
    <dataField name="Sum of Jan-22" fld="9" baseField="0" baseItem="0"/>
  </dataFields>
  <formats count="1">
    <format dxfId="19">
      <pivotArea dataOnly="0" grandCol="1" outline="0" axis="axisCol" fieldPosition="0"/>
    </format>
  </format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D6FDEBAE-5C5D-48FD-BFD8-F12ECFAB0B02}" name="PivotTable20" cacheId="0" dataOnRows="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5">
  <location ref="K24" firstHeaderRow="0" firstDataRow="0" firstDataCol="0" rowPageCount="1" colPageCount="1"/>
  <pivotFields count="16">
    <pivotField axis="axisPage" showAll="0">
      <items count="17">
        <item x="2"/>
        <item x="1"/>
        <item x="6"/>
        <item x="9"/>
        <item x="4"/>
        <item x="7"/>
        <item x="5"/>
        <item x="11"/>
        <item x="13"/>
        <item x="10"/>
        <item x="8"/>
        <item x="14"/>
        <item x="12"/>
        <item x="3"/>
        <item x="15"/>
        <item x="0"/>
        <item t="default"/>
      </items>
    </pivotField>
    <pivotField showAll="0">
      <items count="8">
        <item x="3"/>
        <item x="6"/>
        <item x="0"/>
        <item x="4"/>
        <item x="5"/>
        <item x="1"/>
        <item x="2"/>
        <item t="default"/>
      </items>
    </pivotField>
    <pivotField showAll="0">
      <items count="4">
        <item x="0"/>
        <item x="1"/>
        <item x="2"/>
        <item t="default"/>
      </items>
    </pivotField>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9" showAll="0"/>
    <pivotField showAll="0">
      <items count="3">
        <item x="0"/>
        <item x="1"/>
        <item t="default"/>
      </items>
    </pivotField>
  </pivotFields>
  <pageFields count="1">
    <pageField fld="0" hier="-1"/>
  </pageFields>
  <formats count="2">
    <format dxfId="21">
      <pivotArea dataOnly="0" grandCol="1" outline="0" axis="axisCol" fieldPosition="0"/>
    </format>
    <format dxfId="2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8FD45CD9-EDDE-4FE6-A0BF-972BB637FF01}" name="PivotTable18" cacheId="0" dataOnRows="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5">
  <location ref="G24:G25" firstHeaderRow="1" firstDataRow="1" firstDataCol="0"/>
  <pivotFields count="16">
    <pivotField showAll="0"/>
    <pivotField showAll="0">
      <items count="8">
        <item x="3"/>
        <item x="6"/>
        <item x="0"/>
        <item x="4"/>
        <item x="5"/>
        <item x="1"/>
        <item x="2"/>
        <item t="default"/>
      </items>
    </pivotField>
    <pivotField showAll="0">
      <items count="4">
        <item x="0"/>
        <item x="1"/>
        <item x="2"/>
        <item t="default"/>
      </items>
    </pivotField>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dataField="1" numFmtId="9" showAll="0"/>
    <pivotField showAll="0">
      <items count="3">
        <item x="0"/>
        <item x="1"/>
        <item t="default"/>
      </items>
    </pivotField>
  </pivotFields>
  <rowItems count="1">
    <i/>
  </rowItems>
  <colItems count="1">
    <i/>
  </colItems>
  <dataFields count="1">
    <dataField name="Average of MoM" fld="14" subtotal="average" baseField="0" baseItem="9" numFmtId="10"/>
  </dataFields>
  <formats count="2">
    <format dxfId="23">
      <pivotArea dataOnly="0" grandCol="1" outline="0" axis="axisCol" fieldPosition="0"/>
    </format>
    <format dxfId="2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95E610B8-64BB-4D47-AA4D-B470B1DD2907}" name="PivotTable21" cacheId="0" dataOnRows="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5">
  <location ref="D31" firstHeaderRow="0" firstDataRow="0" firstDataCol="0" rowPageCount="1" colPageCount="1"/>
  <pivotFields count="16">
    <pivotField axis="axisPage" multipleItemSelectionAllowed="1" showAll="0">
      <items count="17">
        <item x="2"/>
        <item x="1"/>
        <item x="6"/>
        <item x="9"/>
        <item x="4"/>
        <item x="7"/>
        <item x="5"/>
        <item x="11"/>
        <item x="13"/>
        <item x="10"/>
        <item x="8"/>
        <item x="14"/>
        <item x="12"/>
        <item x="3"/>
        <item x="15"/>
        <item x="0"/>
        <item t="default"/>
      </items>
    </pivotField>
    <pivotField showAll="0">
      <items count="8">
        <item x="3"/>
        <item x="6"/>
        <item x="0"/>
        <item x="4"/>
        <item x="5"/>
        <item x="1"/>
        <item x="2"/>
        <item t="default"/>
      </items>
    </pivotField>
    <pivotField showAll="0">
      <items count="4">
        <item x="0"/>
        <item x="1"/>
        <item x="2"/>
        <item t="default"/>
      </items>
    </pivotField>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9" showAll="0"/>
    <pivotField showAll="0">
      <items count="3">
        <item x="0"/>
        <item x="1"/>
        <item t="default"/>
      </items>
    </pivotField>
  </pivotFields>
  <pageFields count="1">
    <pageField fld="0" hier="-1"/>
  </pageFields>
  <formats count="2">
    <format dxfId="1">
      <pivotArea dataOnly="0" grandCol="1" outline="0" axis="axisCol" fieldPosition="0"/>
    </format>
    <format dxfId="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5F05108-DA0A-48F8-A359-31DB24E2FED5}" name="PivotTable1" cacheId="0" applyNumberFormats="0" applyBorderFormats="0" applyFontFormats="0" applyPatternFormats="0" applyAlignmentFormats="0" applyWidthHeightFormats="1" dataCaption="Values" updatedVersion="7" minRefreshableVersion="3" useAutoFormatting="1" rowGrandTotals="0" itemPrintTitles="1" createdVersion="7" indent="0" compact="0" compactData="0" multipleFieldFilters="0" chartFormat="16">
  <location ref="P33:U49" firstHeaderRow="0" firstDataRow="1" firstDataCol="3"/>
  <pivotFields count="16">
    <pivotField axis="axisRow" compact="0" outline="0" showAll="0" sortType="ascending" defaultSubtotal="0">
      <items count="16">
        <item x="2"/>
        <item x="1"/>
        <item x="6"/>
        <item x="9"/>
        <item x="4"/>
        <item x="7"/>
        <item x="5"/>
        <item x="11"/>
        <item x="13"/>
        <item x="10"/>
        <item x="8"/>
        <item x="14"/>
        <item x="12"/>
        <item x="3"/>
        <item x="15"/>
        <item x="0"/>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axis="axisRow" compact="0" outline="0" showAll="0" sortType="ascending" defaultSubtotal="0">
      <items count="7">
        <item x="3"/>
        <item x="6"/>
        <item x="0"/>
        <item x="4"/>
        <item x="5"/>
        <item x="1"/>
        <item x="2"/>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axis="axisRow" compact="0" outline="0" showAll="0" sortType="ascending" defaultSubtotal="0">
      <items count="3">
        <item x="0"/>
        <item x="1"/>
        <item x="2"/>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compact="0" numFmtId="164" outline="0" showAll="0" defaultSubtotal="0">
      <extLst>
        <ext xmlns:x14="http://schemas.microsoft.com/office/spreadsheetml/2009/9/main" uri="{2946ED86-A175-432a-8AC1-64E0C546D7DE}">
          <x14:pivotField fillDownLabels="1"/>
        </ext>
      </extLst>
    </pivotField>
    <pivotField compact="0" numFmtId="164" outline="0" showAll="0" defaultSubtotal="0">
      <extLst>
        <ext xmlns:x14="http://schemas.microsoft.com/office/spreadsheetml/2009/9/main" uri="{2946ED86-A175-432a-8AC1-64E0C546D7DE}">
          <x14:pivotField fillDownLabels="1"/>
        </ext>
      </extLst>
    </pivotField>
    <pivotField compact="0" numFmtId="164" outline="0" showAll="0" defaultSubtotal="0">
      <extLst>
        <ext xmlns:x14="http://schemas.microsoft.com/office/spreadsheetml/2009/9/main" uri="{2946ED86-A175-432a-8AC1-64E0C546D7DE}">
          <x14:pivotField fillDownLabels="1"/>
        </ext>
      </extLst>
    </pivotField>
    <pivotField compact="0" numFmtId="164" outline="0" showAll="0" defaultSubtotal="0">
      <extLst>
        <ext xmlns:x14="http://schemas.microsoft.com/office/spreadsheetml/2009/9/main" uri="{2946ED86-A175-432a-8AC1-64E0C546D7DE}">
          <x14:pivotField fillDownLabels="1"/>
        </ext>
      </extLst>
    </pivotField>
    <pivotField compact="0" numFmtId="164" outline="0" showAll="0" defaultSubtotal="0">
      <extLst>
        <ext xmlns:x14="http://schemas.microsoft.com/office/spreadsheetml/2009/9/main" uri="{2946ED86-A175-432a-8AC1-64E0C546D7DE}">
          <x14:pivotField fillDownLabels="1"/>
        </ext>
      </extLst>
    </pivotField>
    <pivotField compact="0" numFmtId="164" outline="0" showAll="0" defaultSubtotal="0">
      <extLst>
        <ext xmlns:x14="http://schemas.microsoft.com/office/spreadsheetml/2009/9/main" uri="{2946ED86-A175-432a-8AC1-64E0C546D7DE}">
          <x14:pivotField fillDownLabels="1"/>
        </ext>
      </extLst>
    </pivotField>
    <pivotField compact="0" numFmtId="164" outline="0" showAll="0" defaultSubtotal="0">
      <extLst>
        <ext xmlns:x14="http://schemas.microsoft.com/office/spreadsheetml/2009/9/main" uri="{2946ED86-A175-432a-8AC1-64E0C546D7DE}">
          <x14:pivotField fillDownLabels="1"/>
        </ext>
      </extLst>
    </pivotField>
    <pivotField dataField="1" compact="0" numFmtId="164" outline="0" showAll="0" defaultSubtotal="0">
      <extLst>
        <ext xmlns:x14="http://schemas.microsoft.com/office/spreadsheetml/2009/9/main" uri="{2946ED86-A175-432a-8AC1-64E0C546D7DE}">
          <x14:pivotField fillDownLabels="1"/>
        </ext>
      </extLst>
    </pivotField>
    <pivotField dataField="1" compact="0" numFmtId="164" outline="0" showAll="0" defaultSubtotal="0">
      <extLst>
        <ext xmlns:x14="http://schemas.microsoft.com/office/spreadsheetml/2009/9/main" uri="{2946ED86-A175-432a-8AC1-64E0C546D7DE}">
          <x14:pivotField fillDownLabels="1"/>
        </ext>
      </extLst>
    </pivotField>
    <pivotField compact="0" numFmtId="164" outline="0" showAll="0" defaultSubtotal="0">
      <extLst>
        <ext xmlns:x14="http://schemas.microsoft.com/office/spreadsheetml/2009/9/main" uri="{2946ED86-A175-432a-8AC1-64E0C546D7DE}">
          <x14:pivotField fillDownLabels="1"/>
        </ext>
      </extLst>
    </pivotField>
    <pivotField compact="0" numFmtId="164" outline="0" showAll="0" defaultSubtotal="0">
      <extLst>
        <ext xmlns:x14="http://schemas.microsoft.com/office/spreadsheetml/2009/9/main" uri="{2946ED86-A175-432a-8AC1-64E0C546D7DE}">
          <x14:pivotField fillDownLabels="1"/>
        </ext>
      </extLst>
    </pivotField>
    <pivotField dataField="1" compact="0" numFmtId="9" outline="0" showAll="0" defaultSubtotal="0">
      <extLst>
        <ext xmlns:x14="http://schemas.microsoft.com/office/spreadsheetml/2009/9/main" uri="{2946ED86-A175-432a-8AC1-64E0C546D7DE}">
          <x14:pivotField fillDownLabels="1"/>
        </ext>
      </extLst>
    </pivotField>
    <pivotField compact="0" outline="0" showAll="0" defaultSubtotal="0">
      <items count="2">
        <item x="0"/>
        <item x="1"/>
      </items>
      <extLst>
        <ext xmlns:x14="http://schemas.microsoft.com/office/spreadsheetml/2009/9/main" uri="{2946ED86-A175-432a-8AC1-64E0C546D7DE}">
          <x14:pivotField fillDownLabels="1"/>
        </ext>
      </extLst>
    </pivotField>
  </pivotFields>
  <rowFields count="3">
    <field x="0"/>
    <field x="1"/>
    <field x="2"/>
  </rowFields>
  <rowItems count="16">
    <i>
      <x v="8"/>
      <x v="3"/>
      <x v="1"/>
    </i>
    <i>
      <x v="11"/>
      <x/>
      <x/>
    </i>
    <i>
      <x v="14"/>
      <x v="5"/>
      <x/>
    </i>
    <i>
      <x v="12"/>
      <x v="6"/>
      <x v="1"/>
    </i>
    <i>
      <x v="7"/>
      <x v="1"/>
      <x v="1"/>
    </i>
    <i>
      <x v="9"/>
      <x v="3"/>
      <x v="1"/>
    </i>
    <i>
      <x v="3"/>
      <x v="4"/>
      <x v="1"/>
    </i>
    <i>
      <x v="10"/>
      <x/>
      <x v="1"/>
    </i>
    <i>
      <x v="5"/>
      <x v="3"/>
      <x v="1"/>
    </i>
    <i>
      <x v="2"/>
      <x v="6"/>
      <x v="1"/>
    </i>
    <i>
      <x v="6"/>
      <x v="5"/>
      <x/>
    </i>
    <i>
      <x v="4"/>
      <x/>
      <x v="1"/>
    </i>
    <i>
      <x v="13"/>
      <x v="2"/>
      <x v="1"/>
    </i>
    <i>
      <x/>
      <x v="6"/>
      <x v="2"/>
    </i>
    <i>
      <x v="1"/>
      <x v="5"/>
      <x v="1"/>
    </i>
    <i>
      <x v="15"/>
      <x v="2"/>
      <x/>
    </i>
  </rowItems>
  <colFields count="1">
    <field x="-2"/>
  </colFields>
  <colItems count="3">
    <i>
      <x/>
    </i>
    <i i="1">
      <x v="1"/>
    </i>
    <i i="2">
      <x v="2"/>
    </i>
  </colItems>
  <dataFields count="3">
    <dataField name="Average of Average" fld="11" subtotal="average" baseField="1" baseItem="0" numFmtId="164"/>
    <dataField name="Sum of Totals" fld="10" baseField="0" baseItem="0" numFmtId="164"/>
    <dataField name="Average of MoM" fld="14" subtotal="average" baseField="1" baseItem="5"/>
  </dataFields>
  <formats count="3">
    <format dxfId="7">
      <pivotArea dataOnly="0" grandCol="1" outline="0" axis="axisCol" fieldPosition="0"/>
    </format>
    <format dxfId="6">
      <pivotArea outline="0" collapsedLevelsAreSubtotals="1" fieldPosition="0">
        <references count="1">
          <reference field="4294967294" count="1" selected="0">
            <x v="0"/>
          </reference>
        </references>
      </pivotArea>
    </format>
    <format dxfId="5">
      <pivotArea outline="0" collapsedLevelsAreSubtotals="1" fieldPosition="0">
        <references count="1">
          <reference field="4294967294" count="1" selected="0">
            <x v="1"/>
          </reference>
        </references>
      </pivotArea>
    </format>
  </formats>
  <chartFormats count="8">
    <chartFormat chart="7"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 chart="13" format="0" series="1">
      <pivotArea type="data" outline="0" fieldPosition="0">
        <references count="1">
          <reference field="4294967294" count="1" selected="0">
            <x v="0"/>
          </reference>
        </references>
      </pivotArea>
    </chartFormat>
    <chartFormat chart="13" format="1" series="1">
      <pivotArea type="data" outline="0" fieldPosition="0">
        <references count="1">
          <reference field="4294967294" count="1" selected="0">
            <x v="1"/>
          </reference>
        </references>
      </pivotArea>
    </chartFormat>
    <chartFormat chart="15" format="4" series="1">
      <pivotArea type="data" outline="0" fieldPosition="0">
        <references count="1">
          <reference field="4294967294" count="1" selected="0">
            <x v="0"/>
          </reference>
        </references>
      </pivotArea>
    </chartFormat>
    <chartFormat chart="15"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4420C0C-5A2C-4FC8-A4AE-3A2B3395B9FB}" name="PivotTable16" cacheId="0" dataOnRows="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5">
  <location ref="G20:G21" firstHeaderRow="1" firstDataRow="1" firstDataCol="0"/>
  <pivotFields count="16">
    <pivotField showAll="0"/>
    <pivotField showAll="0">
      <items count="8">
        <item x="3"/>
        <item x="6"/>
        <item x="0"/>
        <item x="4"/>
        <item x="5"/>
        <item x="1"/>
        <item x="2"/>
        <item t="default"/>
      </items>
    </pivotField>
    <pivotField showAll="0">
      <items count="4">
        <item x="0"/>
        <item x="1"/>
        <item x="2"/>
        <item t="default"/>
      </items>
    </pivotField>
    <pivotField numFmtId="164" showAll="0"/>
    <pivotField numFmtId="164" showAll="0"/>
    <pivotField numFmtId="164" showAll="0"/>
    <pivotField numFmtId="164" showAll="0"/>
    <pivotField numFmtId="164" showAll="0"/>
    <pivotField numFmtId="164" showAll="0"/>
    <pivotField numFmtId="164" showAll="0"/>
    <pivotField dataField="1" numFmtId="164" showAll="0"/>
    <pivotField numFmtId="164" showAll="0"/>
    <pivotField numFmtId="164" showAll="0"/>
    <pivotField numFmtId="164" showAll="0"/>
    <pivotField numFmtId="9" showAll="0"/>
    <pivotField showAll="0">
      <items count="3">
        <item x="0"/>
        <item x="1"/>
        <item t="default"/>
      </items>
    </pivotField>
  </pivotFields>
  <rowItems count="1">
    <i/>
  </rowItems>
  <colItems count="1">
    <i/>
  </colItems>
  <dataFields count="1">
    <dataField name="Sum of Totals" fld="10" baseField="0" baseItem="0"/>
  </dataFields>
  <formats count="1">
    <format dxfId="8">
      <pivotArea dataOnly="0" grandCol="1" outline="0" axis="axisCol" fieldPosition="0"/>
    </format>
  </formats>
  <chartFormats count="6">
    <chartFormat chart="4" format="0" series="1">
      <pivotArea type="data" outline="0" fieldPosition="0">
        <references count="1">
          <reference field="4294967294" count="1" selected="0">
            <x v="0"/>
          </reference>
        </references>
      </pivotArea>
    </chartFormat>
    <chartFormat chart="7" format="9"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4"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D301182-943F-4094-B2D5-DFAEC7AC5145}" name="PivotTable23" cacheId="0" dataOnRows="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0">
  <location ref="I7:J15" firstHeaderRow="1" firstDataRow="1" firstDataCol="1"/>
  <pivotFields count="16">
    <pivotField showAll="0"/>
    <pivotField axis="axisRow" showAll="0" sortType="ascending">
      <items count="8">
        <item x="3"/>
        <item x="6"/>
        <item x="0"/>
        <item x="4"/>
        <item x="5"/>
        <item x="1"/>
        <item x="2"/>
        <item t="default"/>
      </items>
      <autoSortScope>
        <pivotArea dataOnly="0" outline="0" fieldPosition="0">
          <references count="1">
            <reference field="4294967294" count="1" selected="0">
              <x v="0"/>
            </reference>
          </references>
        </pivotArea>
      </autoSortScope>
    </pivotField>
    <pivotField showAll="0">
      <items count="4">
        <item x="0"/>
        <item x="1"/>
        <item x="2"/>
        <item t="default"/>
      </items>
    </pivotField>
    <pivotField numFmtId="164" showAll="0"/>
    <pivotField numFmtId="164" showAll="0"/>
    <pivotField numFmtId="164" showAll="0"/>
    <pivotField numFmtId="164" showAll="0"/>
    <pivotField numFmtId="164" showAll="0"/>
    <pivotField numFmtId="164" showAll="0"/>
    <pivotField numFmtId="164" showAll="0"/>
    <pivotField numFmtId="164" showAll="0"/>
    <pivotField dataField="1" numFmtId="164" showAll="0"/>
    <pivotField numFmtId="164" showAll="0"/>
    <pivotField numFmtId="164" showAll="0"/>
    <pivotField numFmtId="9" showAll="0"/>
    <pivotField showAll="0">
      <items count="3">
        <item x="0"/>
        <item x="1"/>
        <item t="default"/>
      </items>
    </pivotField>
  </pivotFields>
  <rowFields count="1">
    <field x="1"/>
  </rowFields>
  <rowItems count="8">
    <i>
      <x v="1"/>
    </i>
    <i>
      <x v="4"/>
    </i>
    <i>
      <x v="3"/>
    </i>
    <i>
      <x/>
    </i>
    <i>
      <x v="6"/>
    </i>
    <i>
      <x v="5"/>
    </i>
    <i>
      <x v="2"/>
    </i>
    <i t="grand">
      <x/>
    </i>
  </rowItems>
  <colItems count="1">
    <i/>
  </colItems>
  <dataFields count="1">
    <dataField name="Average of Average" fld="11" subtotal="average" baseField="1" baseItem="0"/>
  </dataFields>
  <formats count="1">
    <format dxfId="9">
      <pivotArea dataOnly="0" grandCol="1" outline="0" axis="axisCol" fieldPosition="0"/>
    </format>
  </formats>
  <chartFormats count="2">
    <chartFormat chart="7"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28ECF75-ACA4-46A4-897C-111FDCEB62A3}" name="PivotTable19" cacheId="0" dataOnRows="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5">
  <location ref="I24:I25" firstHeaderRow="1" firstDataRow="1" firstDataCol="0"/>
  <pivotFields count="16">
    <pivotField dataField="1" showAll="0">
      <items count="17">
        <item x="2"/>
        <item x="1"/>
        <item x="6"/>
        <item x="9"/>
        <item x="4"/>
        <item x="7"/>
        <item x="5"/>
        <item x="11"/>
        <item x="13"/>
        <item x="10"/>
        <item x="8"/>
        <item x="14"/>
        <item x="12"/>
        <item x="3"/>
        <item x="15"/>
        <item x="0"/>
        <item t="default"/>
      </items>
    </pivotField>
    <pivotField showAll="0">
      <items count="8">
        <item x="3"/>
        <item x="6"/>
        <item x="0"/>
        <item x="4"/>
        <item x="5"/>
        <item x="1"/>
        <item x="2"/>
        <item t="default"/>
      </items>
    </pivotField>
    <pivotField showAll="0">
      <items count="4">
        <item x="0"/>
        <item x="1"/>
        <item x="2"/>
        <item t="default"/>
      </items>
    </pivotField>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9" showAll="0"/>
    <pivotField showAll="0">
      <items count="3">
        <item x="0"/>
        <item x="1"/>
        <item t="default"/>
      </items>
    </pivotField>
  </pivotFields>
  <rowItems count="1">
    <i/>
  </rowItems>
  <colItems count="1">
    <i/>
  </colItems>
  <dataFields count="1">
    <dataField name="Count of MOVIE" fld="0" subtotal="count" baseField="0" baseItem="0"/>
  </dataFields>
  <formats count="2">
    <format dxfId="11">
      <pivotArea dataOnly="0" grandCol="1" outline="0" axis="axisCol" fieldPosition="0"/>
    </format>
    <format dxfId="1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7CF7399-3C6E-4FAB-ADF9-7114B9DA5C35}" name="PivotTable22" cacheId="0" dataOnRows="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E7:F14" firstHeaderRow="1" firstDataRow="1" firstDataCol="1"/>
  <pivotFields count="16">
    <pivotField showAll="0"/>
    <pivotField showAll="0">
      <items count="8">
        <item x="3"/>
        <item x="6"/>
        <item x="0"/>
        <item x="4"/>
        <item x="5"/>
        <item x="1"/>
        <item x="2"/>
        <item t="default"/>
      </items>
    </pivotField>
    <pivotField showAll="0">
      <items count="4">
        <item x="0"/>
        <item x="1"/>
        <item x="2"/>
        <item t="default"/>
      </items>
    </pivotField>
    <pivotField dataField="1" numFmtId="164" showAll="0"/>
    <pivotField dataField="1" numFmtId="164" showAll="0"/>
    <pivotField dataField="1" numFmtId="164" showAll="0"/>
    <pivotField dataField="1" numFmtId="164" showAll="0"/>
    <pivotField dataField="1" numFmtId="164" showAll="0"/>
    <pivotField dataField="1" numFmtId="164" showAll="0"/>
    <pivotField dataField="1" numFmtId="164" showAll="0"/>
    <pivotField numFmtId="164" showAll="0"/>
    <pivotField numFmtId="164" showAll="0"/>
    <pivotField numFmtId="164" showAll="0"/>
    <pivotField numFmtId="164" showAll="0"/>
    <pivotField numFmtId="9" showAll="0"/>
    <pivotField showAll="0">
      <items count="3">
        <item x="0"/>
        <item x="1"/>
        <item t="default"/>
      </items>
    </pivotField>
  </pivotFields>
  <rowFields count="1">
    <field x="-2"/>
  </rowFields>
  <rowItems count="7">
    <i>
      <x/>
    </i>
    <i i="1">
      <x v="1"/>
    </i>
    <i i="2">
      <x v="2"/>
    </i>
    <i i="3">
      <x v="3"/>
    </i>
    <i i="4">
      <x v="4"/>
    </i>
    <i i="5">
      <x v="5"/>
    </i>
    <i i="6">
      <x v="6"/>
    </i>
  </rowItems>
  <colItems count="1">
    <i/>
  </colItems>
  <dataFields count="7">
    <dataField name="Average of Jul-21" fld="3" subtotal="average" baseField="0" baseItem="9"/>
    <dataField name="Average of Aug-21" fld="4" subtotal="average" baseField="0" baseItem="9"/>
    <dataField name="Average of Sep-21" fld="5" subtotal="average" baseField="0" baseItem="9"/>
    <dataField name="Average of Oct-21" fld="6" subtotal="average" baseField="0" baseItem="9"/>
    <dataField name="Average of Nov-21" fld="7" subtotal="average" baseField="0" baseItem="9"/>
    <dataField name="Average of Dec-21" fld="8" subtotal="average" baseField="0" baseItem="9"/>
    <dataField name="Average of Jan-22" fld="9" subtotal="average" baseField="0" baseItem="9"/>
  </dataFields>
  <formats count="1">
    <format dxfId="12">
      <pivotArea dataOnly="0" grandCol="1" outline="0" axis="axisCol" fieldPosition="0"/>
    </format>
  </formats>
  <chartFormats count="3">
    <chartFormat chart="2" format="2"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EDEAA06-B7CF-449F-8642-9723524B7FC6}" name="PivotTable17" cacheId="0" dataOnRows="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5">
  <location ref="I20:I21" firstHeaderRow="1" firstDataRow="1" firstDataCol="0"/>
  <pivotFields count="16">
    <pivotField showAll="0"/>
    <pivotField showAll="0">
      <items count="8">
        <item x="3"/>
        <item x="6"/>
        <item x="0"/>
        <item x="4"/>
        <item x="5"/>
        <item x="1"/>
        <item x="2"/>
        <item t="default"/>
      </items>
    </pivotField>
    <pivotField showAll="0">
      <items count="4">
        <item x="0"/>
        <item x="1"/>
        <item x="2"/>
        <item t="default"/>
      </items>
    </pivotField>
    <pivotField numFmtId="164" showAll="0"/>
    <pivotField numFmtId="164" showAll="0"/>
    <pivotField numFmtId="164" showAll="0"/>
    <pivotField numFmtId="164" showAll="0"/>
    <pivotField numFmtId="164" showAll="0"/>
    <pivotField numFmtId="164" showAll="0"/>
    <pivotField numFmtId="164" showAll="0"/>
    <pivotField numFmtId="164" showAll="0"/>
    <pivotField dataField="1" numFmtId="164" showAll="0"/>
    <pivotField numFmtId="164" showAll="0"/>
    <pivotField numFmtId="164" showAll="0"/>
    <pivotField numFmtId="9" showAll="0"/>
    <pivotField showAll="0">
      <items count="3">
        <item x="0"/>
        <item x="1"/>
        <item t="default"/>
      </items>
    </pivotField>
  </pivotFields>
  <rowItems count="1">
    <i/>
  </rowItems>
  <colItems count="1">
    <i/>
  </colItems>
  <dataFields count="1">
    <dataField name="Average of Average" fld="11" subtotal="average" baseField="0" baseItem="9"/>
  </dataFields>
  <formats count="1">
    <format dxfId="13">
      <pivotArea dataOnly="0" grandCol="1" outline="0" axis="axisCol"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C66FE3F3-B15C-4D0E-9439-42DCD36F934D}" name="PivotTable2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6">
  <location ref="P12:R29" firstHeaderRow="0" firstDataRow="1" firstDataCol="1"/>
  <pivotFields count="16">
    <pivotField axis="axisRow" showAll="0" sortType="ascending">
      <items count="17">
        <item x="2"/>
        <item x="1"/>
        <item x="6"/>
        <item x="9"/>
        <item x="4"/>
        <item x="7"/>
        <item x="5"/>
        <item x="11"/>
        <item x="13"/>
        <item x="10"/>
        <item x="8"/>
        <item x="14"/>
        <item x="12"/>
        <item x="3"/>
        <item x="15"/>
        <item x="0"/>
        <item t="default"/>
      </items>
      <autoSortScope>
        <pivotArea dataOnly="0" outline="0" fieldPosition="0">
          <references count="1">
            <reference field="4294967294" count="1" selected="0">
              <x v="0"/>
            </reference>
          </references>
        </pivotArea>
      </autoSortScope>
    </pivotField>
    <pivotField showAll="0" sortType="ascending">
      <items count="8">
        <item x="3"/>
        <item x="6"/>
        <item x="0"/>
        <item x="4"/>
        <item x="5"/>
        <item x="1"/>
        <item x="2"/>
        <item t="default"/>
      </items>
      <autoSortScope>
        <pivotArea dataOnly="0" outline="0" fieldPosition="0">
          <references count="1">
            <reference field="4294967294" count="1" selected="0">
              <x v="0"/>
            </reference>
          </references>
        </pivotArea>
      </autoSortScope>
    </pivotField>
    <pivotField showAll="0" sortType="ascending">
      <items count="4">
        <item x="0"/>
        <item x="1"/>
        <item x="2"/>
        <item t="default"/>
      </items>
      <autoSortScope>
        <pivotArea dataOnly="0" outline="0" fieldPosition="0">
          <references count="1">
            <reference field="4294967294" count="1" selected="0">
              <x v="0"/>
            </reference>
          </references>
        </pivotArea>
      </autoSortScope>
    </pivotField>
    <pivotField numFmtId="164" showAll="0"/>
    <pivotField numFmtId="164" showAll="0"/>
    <pivotField numFmtId="164" showAll="0"/>
    <pivotField numFmtId="164" showAll="0"/>
    <pivotField numFmtId="164" showAll="0"/>
    <pivotField numFmtId="164" showAll="0"/>
    <pivotField numFmtId="164" showAll="0"/>
    <pivotField dataField="1" numFmtId="164" showAll="0"/>
    <pivotField dataField="1" numFmtId="164" showAll="0"/>
    <pivotField numFmtId="164" showAll="0"/>
    <pivotField numFmtId="164" showAll="0"/>
    <pivotField numFmtId="9" showAll="0"/>
    <pivotField showAll="0">
      <items count="3">
        <item x="0"/>
        <item x="1"/>
        <item t="default"/>
      </items>
    </pivotField>
  </pivotFields>
  <rowFields count="1">
    <field x="0"/>
  </rowFields>
  <rowItems count="17">
    <i>
      <x v="8"/>
    </i>
    <i>
      <x v="11"/>
    </i>
    <i>
      <x v="14"/>
    </i>
    <i>
      <x v="12"/>
    </i>
    <i>
      <x v="7"/>
    </i>
    <i>
      <x v="9"/>
    </i>
    <i>
      <x v="3"/>
    </i>
    <i>
      <x v="10"/>
    </i>
    <i>
      <x v="5"/>
    </i>
    <i>
      <x v="2"/>
    </i>
    <i>
      <x v="6"/>
    </i>
    <i>
      <x v="4"/>
    </i>
    <i>
      <x v="13"/>
    </i>
    <i>
      <x/>
    </i>
    <i>
      <x v="1"/>
    </i>
    <i>
      <x v="15"/>
    </i>
    <i t="grand">
      <x/>
    </i>
  </rowItems>
  <colFields count="1">
    <field x="-2"/>
  </colFields>
  <colItems count="2">
    <i>
      <x/>
    </i>
    <i i="1">
      <x v="1"/>
    </i>
  </colItems>
  <dataFields count="2">
    <dataField name="Average of Average" fld="11" subtotal="average" baseField="1" baseItem="0" numFmtId="164"/>
    <dataField name="Sum of Totals" fld="10" baseField="0" baseItem="0" numFmtId="164"/>
  </dataFields>
  <formats count="3">
    <format dxfId="16">
      <pivotArea dataOnly="0" grandCol="1" outline="0" axis="axisCol" fieldPosition="0"/>
    </format>
    <format dxfId="15">
      <pivotArea outline="0" collapsedLevelsAreSubtotals="1" fieldPosition="0">
        <references count="1">
          <reference field="4294967294" count="1" selected="0">
            <x v="0"/>
          </reference>
        </references>
      </pivotArea>
    </format>
    <format dxfId="14">
      <pivotArea outline="0" collapsedLevelsAreSubtotals="1" fieldPosition="0">
        <references count="1">
          <reference field="4294967294" count="1" selected="0">
            <x v="1"/>
          </reference>
        </references>
      </pivotArea>
    </format>
  </formats>
  <chartFormats count="6">
    <chartFormat chart="7"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 chart="15" format="4" series="1">
      <pivotArea type="data" outline="0" fieldPosition="0">
        <references count="1">
          <reference field="4294967294" count="1" selected="0">
            <x v="0"/>
          </reference>
        </references>
      </pivotArea>
    </chartFormat>
    <chartFormat chart="15"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B804F494-E897-4A24-9D11-6C0844CC4236}" name="PivotTable24" cacheId="0" dataOnRows="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3">
  <location ref="M7:N11" firstHeaderRow="1" firstDataRow="1" firstDataCol="1"/>
  <pivotFields count="16">
    <pivotField showAll="0"/>
    <pivotField showAll="0" sortType="ascending">
      <items count="8">
        <item x="3"/>
        <item x="6"/>
        <item x="0"/>
        <item x="4"/>
        <item x="5"/>
        <item x="1"/>
        <item x="2"/>
        <item t="default"/>
      </items>
      <autoSortScope>
        <pivotArea dataOnly="0" outline="0" fieldPosition="0">
          <references count="1">
            <reference field="4294967294" count="1" selected="0">
              <x v="0"/>
            </reference>
          </references>
        </pivotArea>
      </autoSortScope>
    </pivotField>
    <pivotField axis="axisRow" showAll="0" sortType="ascending">
      <items count="4">
        <item x="0"/>
        <item x="1"/>
        <item x="2"/>
        <item t="default"/>
      </items>
      <autoSortScope>
        <pivotArea dataOnly="0" outline="0" fieldPosition="0">
          <references count="1">
            <reference field="4294967294" count="1" selected="0">
              <x v="0"/>
            </reference>
          </references>
        </pivotArea>
      </autoSortScope>
    </pivotField>
    <pivotField numFmtId="164" showAll="0"/>
    <pivotField numFmtId="164" showAll="0"/>
    <pivotField numFmtId="164" showAll="0"/>
    <pivotField numFmtId="164" showAll="0"/>
    <pivotField numFmtId="164" showAll="0"/>
    <pivotField numFmtId="164" showAll="0"/>
    <pivotField numFmtId="164" showAll="0"/>
    <pivotField numFmtId="164" showAll="0"/>
    <pivotField dataField="1" numFmtId="164" showAll="0"/>
    <pivotField numFmtId="164" showAll="0"/>
    <pivotField numFmtId="164" showAll="0"/>
    <pivotField numFmtId="9" showAll="0"/>
    <pivotField showAll="0">
      <items count="3">
        <item x="0"/>
        <item x="1"/>
        <item t="default"/>
      </items>
    </pivotField>
  </pivotFields>
  <rowFields count="1">
    <field x="2"/>
  </rowFields>
  <rowItems count="4">
    <i>
      <x v="1"/>
    </i>
    <i>
      <x/>
    </i>
    <i>
      <x v="2"/>
    </i>
    <i t="grand">
      <x/>
    </i>
  </rowItems>
  <colItems count="1">
    <i/>
  </colItems>
  <dataFields count="1">
    <dataField name="Average of Average" fld="11" subtotal="average" baseField="1" baseItem="0"/>
  </dataFields>
  <formats count="1">
    <format dxfId="17">
      <pivotArea dataOnly="0" grandCol="1" outline="0" axis="axisCol" fieldPosition="0"/>
    </format>
  </formats>
  <chartFormats count="4">
    <chartFormat chart="7"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stributor" xr10:uid="{649B9AD4-56AC-411C-B930-2D5A06792577}" sourceName="Distributor">
  <pivotTables>
    <pivotTable tabId="6" name="PivotTable12"/>
    <pivotTable tabId="6" name="PivotTable13"/>
    <pivotTable tabId="6" name="PivotTable15"/>
    <pivotTable tabId="6" name="PivotTable16"/>
    <pivotTable tabId="6" name="PivotTable17"/>
    <pivotTable tabId="6" name="PivotTable18"/>
    <pivotTable tabId="6" name="PivotTable19"/>
    <pivotTable tabId="6" name="PivotTable20"/>
    <pivotTable tabId="7" name="PivotTable21"/>
    <pivotTable tabId="6" name="PivotTable22"/>
    <pivotTable tabId="6" name="PivotTable23"/>
    <pivotTable tabId="6" name="PivotTable24"/>
    <pivotTable tabId="6" name="PivotTable25"/>
    <pivotTable tabId="6" name="PivotTable1"/>
  </pivotTables>
  <data>
    <tabular pivotCacheId="762783218">
      <items count="7">
        <i x="3" s="1"/>
        <i x="6" s="1"/>
        <i x="0" s="1"/>
        <i x="4" s="1"/>
        <i x="5"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RE" xr10:uid="{9C7E86DE-B728-4B49-BACC-CAE79E0258EC}" sourceName="GENRE">
  <pivotTables>
    <pivotTable tabId="6" name="PivotTable12"/>
    <pivotTable tabId="6" name="PivotTable13"/>
    <pivotTable tabId="6" name="PivotTable15"/>
    <pivotTable tabId="6" name="PivotTable16"/>
    <pivotTable tabId="6" name="PivotTable17"/>
    <pivotTable tabId="6" name="PivotTable18"/>
    <pivotTable tabId="6" name="PivotTable19"/>
    <pivotTable tabId="6" name="PivotTable20"/>
    <pivotTable tabId="7" name="PivotTable21"/>
    <pivotTable tabId="6" name="PivotTable22"/>
    <pivotTable tabId="6" name="PivotTable23"/>
    <pivotTable tabId="6" name="PivotTable24"/>
    <pivotTable tabId="6" name="PivotTable25"/>
    <pivotTable tabId="6" name="PivotTable1"/>
  </pivotTables>
  <data>
    <tabular pivotCacheId="762783218">
      <items count="3">
        <i x="0" s="1"/>
        <i x="1"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bove_or_Below_Average" xr10:uid="{04DB7E32-B3DF-41F5-8C02-8C860E78F5D7}" sourceName="Above or Below Average">
  <pivotTables>
    <pivotTable tabId="6" name="PivotTable12"/>
    <pivotTable tabId="6" name="PivotTable13"/>
    <pivotTable tabId="6" name="PivotTable15"/>
    <pivotTable tabId="6" name="PivotTable16"/>
    <pivotTable tabId="6" name="PivotTable17"/>
    <pivotTable tabId="6" name="PivotTable18"/>
    <pivotTable tabId="6" name="PivotTable19"/>
    <pivotTable tabId="6" name="PivotTable20"/>
    <pivotTable tabId="7" name="PivotTable21"/>
    <pivotTable tabId="6" name="PivotTable22"/>
    <pivotTable tabId="6" name="PivotTable23"/>
    <pivotTable tabId="6" name="PivotTable24"/>
    <pivotTable tabId="6" name="PivotTable25"/>
    <pivotTable tabId="6" name="PivotTable1"/>
  </pivotTables>
  <data>
    <tabular pivotCacheId="762783218">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istributor" xr10:uid="{FAD23FE1-D326-434C-8FEB-BF909422758D}" cache="Slicer_Distributor" caption="Distributor" columnCount="2" style="SlicerStyleOther1" rowHeight="234950"/>
  <slicer name="GENRE" xr10:uid="{C0C87C7C-D1DF-4869-BDE5-7D1A4D4D07F7}" cache="Slicer_GENRE" caption="GENRE" columnCount="2" style="SlicerStyleOther1" rowHeight="234950"/>
  <slicer name="Above or Below Average" xr10:uid="{2C1FD3EA-74C9-4954-9F78-2D7FCBDE6595}" cache="Slicer_Above_or_Below_Average" caption="Above or Below Average" columnCount="2"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ivotTable" Target="../pivotTables/pivotTable14.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4F75E6-FCA5-4FE8-B964-2CD11B93EC1B}">
  <dimension ref="A1:P22"/>
  <sheetViews>
    <sheetView topLeftCell="B1" workbookViewId="0">
      <selection activeCell="B19" sqref="B19"/>
    </sheetView>
  </sheetViews>
  <sheetFormatPr defaultRowHeight="14.4" x14ac:dyDescent="0.3"/>
  <cols>
    <col min="1" max="1" width="36.77734375" bestFit="1" customWidth="1"/>
    <col min="2" max="2" width="17" bestFit="1" customWidth="1"/>
    <col min="3" max="3" width="9.33203125" bestFit="1" customWidth="1"/>
    <col min="4" max="8" width="12.109375" bestFit="1" customWidth="1"/>
    <col min="9" max="10" width="13.6640625" bestFit="1" customWidth="1"/>
    <col min="11" max="12" width="13.6640625" style="4" bestFit="1" customWidth="1"/>
    <col min="13" max="13" width="12.109375" style="4" bestFit="1" customWidth="1"/>
    <col min="14" max="14" width="13.6640625" style="4" bestFit="1" customWidth="1"/>
    <col min="15" max="15" width="12.6640625" style="6" bestFit="1" customWidth="1"/>
    <col min="16" max="16" width="28.5546875" customWidth="1"/>
    <col min="17" max="16384" width="8.88671875" style="1"/>
  </cols>
  <sheetData>
    <row r="1" spans="1:16" s="28" customFormat="1" ht="18" customHeight="1" x14ac:dyDescent="0.3">
      <c r="A1" s="50" t="s">
        <v>51</v>
      </c>
      <c r="B1" s="50"/>
      <c r="C1" s="50"/>
      <c r="D1" s="50"/>
      <c r="E1" s="50"/>
      <c r="F1" s="50"/>
      <c r="G1" s="50"/>
      <c r="H1" s="50"/>
      <c r="I1" s="50"/>
      <c r="J1" s="50"/>
      <c r="K1" s="50"/>
      <c r="L1" s="50"/>
      <c r="M1" s="50"/>
      <c r="N1" s="50"/>
      <c r="O1" s="50"/>
      <c r="P1" s="50"/>
    </row>
    <row r="2" spans="1:16" s="29" customFormat="1" ht="14.4" customHeight="1" x14ac:dyDescent="0.3">
      <c r="A2" s="50"/>
      <c r="B2" s="50"/>
      <c r="C2" s="50"/>
      <c r="D2" s="50"/>
      <c r="E2" s="50"/>
      <c r="F2" s="50"/>
      <c r="G2" s="50"/>
      <c r="H2" s="50"/>
      <c r="I2" s="50"/>
      <c r="J2" s="50"/>
      <c r="K2" s="50"/>
      <c r="L2" s="50"/>
      <c r="M2" s="50"/>
      <c r="N2" s="50"/>
      <c r="O2" s="50"/>
      <c r="P2" s="50"/>
    </row>
    <row r="3" spans="1:16" s="29" customFormat="1" ht="15" customHeight="1" thickBot="1" x14ac:dyDescent="0.35">
      <c r="A3" s="51"/>
      <c r="B3" s="51"/>
      <c r="C3" s="51"/>
      <c r="D3" s="51"/>
      <c r="E3" s="51"/>
      <c r="F3" s="51"/>
      <c r="G3" s="51"/>
      <c r="H3" s="51"/>
      <c r="I3" s="51"/>
      <c r="J3" s="51"/>
      <c r="K3" s="51"/>
      <c r="L3" s="51"/>
      <c r="M3" s="51"/>
      <c r="N3" s="51"/>
      <c r="O3" s="51"/>
      <c r="P3" s="51"/>
    </row>
    <row r="4" spans="1:16" ht="16.2" thickBot="1" x14ac:dyDescent="0.35">
      <c r="A4" s="7" t="s">
        <v>0</v>
      </c>
      <c r="B4" s="8" t="s">
        <v>1</v>
      </c>
      <c r="C4" s="19" t="s">
        <v>2</v>
      </c>
      <c r="D4" s="25">
        <v>44378</v>
      </c>
      <c r="E4" s="9">
        <v>44409</v>
      </c>
      <c r="F4" s="9">
        <v>44440</v>
      </c>
      <c r="G4" s="9">
        <v>44470</v>
      </c>
      <c r="H4" s="9">
        <v>44501</v>
      </c>
      <c r="I4" s="9">
        <v>44531</v>
      </c>
      <c r="J4" s="15">
        <v>44562</v>
      </c>
      <c r="K4" s="16" t="s">
        <v>3</v>
      </c>
      <c r="L4" s="16" t="s">
        <v>4</v>
      </c>
      <c r="M4" s="16" t="s">
        <v>5</v>
      </c>
      <c r="N4" s="16" t="s">
        <v>6</v>
      </c>
      <c r="O4" s="22" t="s">
        <v>7</v>
      </c>
      <c r="P4" s="11" t="s">
        <v>8</v>
      </c>
    </row>
    <row r="5" spans="1:16" x14ac:dyDescent="0.3">
      <c r="A5" s="26" t="s">
        <v>9</v>
      </c>
      <c r="B5" s="1" t="s">
        <v>10</v>
      </c>
      <c r="C5" s="20" t="s">
        <v>11</v>
      </c>
      <c r="D5" s="4">
        <v>908851</v>
      </c>
      <c r="E5" s="4">
        <v>953741</v>
      </c>
      <c r="F5" s="4">
        <v>924366</v>
      </c>
      <c r="G5" s="4">
        <v>907576</v>
      </c>
      <c r="H5" s="4">
        <v>945771</v>
      </c>
      <c r="I5" s="4">
        <v>1928656</v>
      </c>
      <c r="J5" s="4">
        <v>1023031</v>
      </c>
      <c r="K5" s="17">
        <v>7591992</v>
      </c>
      <c r="L5" s="17">
        <v>1084570.2857142857</v>
      </c>
      <c r="M5" s="17">
        <v>907576</v>
      </c>
      <c r="N5" s="17">
        <v>1928656</v>
      </c>
      <c r="O5" s="23">
        <v>-0.46956274213753002</v>
      </c>
      <c r="P5" s="10" t="s">
        <v>12</v>
      </c>
    </row>
    <row r="6" spans="1:16" x14ac:dyDescent="0.3">
      <c r="A6" s="26" t="s">
        <v>13</v>
      </c>
      <c r="B6" s="1" t="s">
        <v>14</v>
      </c>
      <c r="C6" s="20" t="s">
        <v>15</v>
      </c>
      <c r="D6" s="4">
        <v>544951</v>
      </c>
      <c r="E6" s="4">
        <v>576636</v>
      </c>
      <c r="F6" s="4">
        <v>564851</v>
      </c>
      <c r="G6" s="4">
        <v>516416</v>
      </c>
      <c r="H6" s="4">
        <v>558496</v>
      </c>
      <c r="I6" s="4">
        <v>1139066</v>
      </c>
      <c r="J6" s="4">
        <v>606996</v>
      </c>
      <c r="K6" s="17">
        <v>4507412</v>
      </c>
      <c r="L6" s="17">
        <v>643916</v>
      </c>
      <c r="M6" s="17">
        <v>516416</v>
      </c>
      <c r="N6" s="17">
        <v>1139066</v>
      </c>
      <c r="O6" s="23">
        <v>-0.46711077321243899</v>
      </c>
      <c r="P6" s="10" t="s">
        <v>12</v>
      </c>
    </row>
    <row r="7" spans="1:16" x14ac:dyDescent="0.3">
      <c r="A7" s="26" t="s">
        <v>16</v>
      </c>
      <c r="B7" s="1" t="s">
        <v>17</v>
      </c>
      <c r="C7" s="20" t="s">
        <v>18</v>
      </c>
      <c r="D7" s="4">
        <v>259311</v>
      </c>
      <c r="E7" s="4">
        <v>263611</v>
      </c>
      <c r="F7" s="4">
        <v>263801</v>
      </c>
      <c r="G7" s="4">
        <v>279256</v>
      </c>
      <c r="H7" s="4">
        <v>283426</v>
      </c>
      <c r="I7" s="4">
        <v>590476</v>
      </c>
      <c r="J7" s="4">
        <v>300861</v>
      </c>
      <c r="K7" s="17">
        <v>2240742</v>
      </c>
      <c r="L7" s="17">
        <v>320106</v>
      </c>
      <c r="M7" s="17">
        <v>259311</v>
      </c>
      <c r="N7" s="17">
        <v>590476</v>
      </c>
      <c r="O7" s="23">
        <v>-0.49047717434747562</v>
      </c>
      <c r="P7" s="10" t="s">
        <v>12</v>
      </c>
    </row>
    <row r="8" spans="1:16" x14ac:dyDescent="0.3">
      <c r="A8" s="26" t="s">
        <v>19</v>
      </c>
      <c r="B8" s="1" t="s">
        <v>10</v>
      </c>
      <c r="C8" s="20" t="s">
        <v>15</v>
      </c>
      <c r="D8" s="4">
        <v>81641</v>
      </c>
      <c r="E8" s="4">
        <v>86581</v>
      </c>
      <c r="F8" s="4">
        <v>78091</v>
      </c>
      <c r="G8" s="4">
        <v>92076</v>
      </c>
      <c r="H8" s="4">
        <v>94381</v>
      </c>
      <c r="I8" s="4">
        <v>187256</v>
      </c>
      <c r="J8" s="4">
        <v>111241</v>
      </c>
      <c r="K8" s="17">
        <v>731267</v>
      </c>
      <c r="L8" s="17">
        <v>104466.71428571429</v>
      </c>
      <c r="M8" s="17">
        <v>78091</v>
      </c>
      <c r="N8" s="17">
        <v>187256</v>
      </c>
      <c r="O8" s="23">
        <v>-0.40594159866706536</v>
      </c>
      <c r="P8" s="10" t="s">
        <v>20</v>
      </c>
    </row>
    <row r="9" spans="1:16" x14ac:dyDescent="0.3">
      <c r="A9" s="26" t="s">
        <v>21</v>
      </c>
      <c r="B9" s="1" t="s">
        <v>22</v>
      </c>
      <c r="C9" s="20" t="s">
        <v>15</v>
      </c>
      <c r="D9" s="4">
        <v>14506</v>
      </c>
      <c r="E9" s="4">
        <v>18876</v>
      </c>
      <c r="F9" s="4">
        <v>8641</v>
      </c>
      <c r="G9" s="4">
        <v>5236</v>
      </c>
      <c r="H9" s="4">
        <v>5066</v>
      </c>
      <c r="I9" s="4">
        <v>2286</v>
      </c>
      <c r="J9" s="4">
        <v>1316</v>
      </c>
      <c r="K9" s="17">
        <v>55927</v>
      </c>
      <c r="L9" s="17">
        <v>7989.5714285714284</v>
      </c>
      <c r="M9" s="17">
        <v>1316</v>
      </c>
      <c r="N9" s="17">
        <v>18876</v>
      </c>
      <c r="O9" s="23">
        <v>-0.42432195975503062</v>
      </c>
      <c r="P9" s="10" t="s">
        <v>20</v>
      </c>
    </row>
    <row r="10" spans="1:16" x14ac:dyDescent="0.3">
      <c r="A10" s="26" t="s">
        <v>23</v>
      </c>
      <c r="B10" s="1" t="s">
        <v>14</v>
      </c>
      <c r="C10" s="20" t="s">
        <v>11</v>
      </c>
      <c r="D10" s="4">
        <v>5746</v>
      </c>
      <c r="E10" s="4">
        <v>5816</v>
      </c>
      <c r="F10" s="4">
        <v>5836</v>
      </c>
      <c r="G10" s="4">
        <v>5671</v>
      </c>
      <c r="H10" s="4">
        <v>5841</v>
      </c>
      <c r="I10" s="4">
        <v>10066</v>
      </c>
      <c r="J10" s="4">
        <v>5821</v>
      </c>
      <c r="K10" s="17">
        <v>44797</v>
      </c>
      <c r="L10" s="17">
        <v>6399.5714285714284</v>
      </c>
      <c r="M10" s="17">
        <v>5671</v>
      </c>
      <c r="N10" s="17">
        <v>10066</v>
      </c>
      <c r="O10" s="23">
        <v>-0.42171666997814428</v>
      </c>
      <c r="P10" s="10" t="s">
        <v>20</v>
      </c>
    </row>
    <row r="11" spans="1:16" x14ac:dyDescent="0.3">
      <c r="A11" s="26" t="s">
        <v>24</v>
      </c>
      <c r="B11" s="1" t="s">
        <v>17</v>
      </c>
      <c r="C11" s="20" t="s">
        <v>15</v>
      </c>
      <c r="D11" s="4">
        <v>7586</v>
      </c>
      <c r="E11" s="4">
        <v>7081</v>
      </c>
      <c r="F11" s="4">
        <v>8006</v>
      </c>
      <c r="G11" s="4">
        <v>12296</v>
      </c>
      <c r="H11" s="4">
        <v>1246</v>
      </c>
      <c r="I11" s="4">
        <v>1246</v>
      </c>
      <c r="J11" s="4">
        <v>1246</v>
      </c>
      <c r="K11" s="17">
        <v>38707</v>
      </c>
      <c r="L11" s="17">
        <v>5529.5714285714284</v>
      </c>
      <c r="M11" s="17">
        <v>1246</v>
      </c>
      <c r="N11" s="17">
        <v>12296</v>
      </c>
      <c r="O11" s="23">
        <v>0.67</v>
      </c>
      <c r="P11" s="10" t="s">
        <v>20</v>
      </c>
    </row>
    <row r="12" spans="1:16" x14ac:dyDescent="0.3">
      <c r="A12" s="26" t="s">
        <v>25</v>
      </c>
      <c r="B12" s="1" t="s">
        <v>26</v>
      </c>
      <c r="C12" s="20" t="s">
        <v>15</v>
      </c>
      <c r="D12" s="4">
        <v>2251</v>
      </c>
      <c r="E12" s="4">
        <v>2286</v>
      </c>
      <c r="F12" s="4">
        <v>2286</v>
      </c>
      <c r="G12" s="4">
        <v>3756</v>
      </c>
      <c r="H12" s="4">
        <v>4451</v>
      </c>
      <c r="I12" s="4">
        <v>4956</v>
      </c>
      <c r="J12" s="4">
        <v>2671</v>
      </c>
      <c r="K12" s="17">
        <v>22657</v>
      </c>
      <c r="L12" s="17">
        <v>3236.7142857142858</v>
      </c>
      <c r="M12" s="17">
        <v>2251</v>
      </c>
      <c r="N12" s="17">
        <v>4956</v>
      </c>
      <c r="O12" s="23">
        <v>-0.46105730427764324</v>
      </c>
      <c r="P12" s="10" t="s">
        <v>20</v>
      </c>
    </row>
    <row r="13" spans="1:16" x14ac:dyDescent="0.3">
      <c r="A13" s="26" t="s">
        <v>27</v>
      </c>
      <c r="B13" s="1" t="s">
        <v>22</v>
      </c>
      <c r="C13" s="20" t="s">
        <v>15</v>
      </c>
      <c r="D13" s="4">
        <v>1506</v>
      </c>
      <c r="E13" s="4">
        <v>1501</v>
      </c>
      <c r="F13" s="4">
        <v>1501</v>
      </c>
      <c r="G13" s="4">
        <v>1516</v>
      </c>
      <c r="H13" s="4">
        <v>1501</v>
      </c>
      <c r="I13" s="4">
        <v>1746</v>
      </c>
      <c r="J13" s="4">
        <v>1496</v>
      </c>
      <c r="K13" s="17">
        <v>10767</v>
      </c>
      <c r="L13" s="17">
        <v>1538.1428571428571</v>
      </c>
      <c r="M13" s="17">
        <v>1496</v>
      </c>
      <c r="N13" s="17">
        <v>1746</v>
      </c>
      <c r="O13" s="23">
        <v>-0.14318442153493705</v>
      </c>
      <c r="P13" s="10" t="s">
        <v>20</v>
      </c>
    </row>
    <row r="14" spans="1:16" x14ac:dyDescent="0.3">
      <c r="A14" s="26" t="s">
        <v>28</v>
      </c>
      <c r="B14" s="1" t="s">
        <v>29</v>
      </c>
      <c r="C14" s="20" t="s">
        <v>15</v>
      </c>
      <c r="D14" s="4">
        <v>1296</v>
      </c>
      <c r="E14" s="4">
        <v>1296</v>
      </c>
      <c r="F14" s="4">
        <v>1296</v>
      </c>
      <c r="G14" s="4">
        <v>1291</v>
      </c>
      <c r="H14" s="4">
        <v>1296</v>
      </c>
      <c r="I14" s="4">
        <v>1346</v>
      </c>
      <c r="J14" s="4">
        <v>1296</v>
      </c>
      <c r="K14" s="17">
        <v>9117</v>
      </c>
      <c r="L14" s="17">
        <v>1302.4285714285713</v>
      </c>
      <c r="M14" s="17">
        <v>1291</v>
      </c>
      <c r="N14" s="17">
        <v>1346</v>
      </c>
      <c r="O14" s="23">
        <v>-3.7147102526002951E-2</v>
      </c>
      <c r="P14" s="10" t="s">
        <v>20</v>
      </c>
    </row>
    <row r="15" spans="1:16" x14ac:dyDescent="0.3">
      <c r="A15" s="26" t="s">
        <v>30</v>
      </c>
      <c r="B15" s="1" t="s">
        <v>26</v>
      </c>
      <c r="C15" s="20" t="s">
        <v>15</v>
      </c>
      <c r="D15" s="4">
        <v>1246</v>
      </c>
      <c r="E15" s="4">
        <v>1246</v>
      </c>
      <c r="F15" s="4">
        <v>1246</v>
      </c>
      <c r="G15" s="4">
        <v>1251</v>
      </c>
      <c r="H15" s="4">
        <v>1256</v>
      </c>
      <c r="I15" s="4">
        <v>1396</v>
      </c>
      <c r="J15" s="4">
        <v>1256</v>
      </c>
      <c r="K15" s="17">
        <v>8897</v>
      </c>
      <c r="L15" s="17">
        <v>1271</v>
      </c>
      <c r="M15" s="17">
        <v>1246</v>
      </c>
      <c r="N15" s="17">
        <v>1396</v>
      </c>
      <c r="O15" s="23">
        <v>-0.10028653295128942</v>
      </c>
      <c r="P15" s="10" t="s">
        <v>20</v>
      </c>
    </row>
    <row r="16" spans="1:16" x14ac:dyDescent="0.3">
      <c r="A16" s="26" t="s">
        <v>31</v>
      </c>
      <c r="B16" s="1" t="s">
        <v>32</v>
      </c>
      <c r="C16" s="20" t="s">
        <v>15</v>
      </c>
      <c r="D16" s="4">
        <v>1271</v>
      </c>
      <c r="E16" s="4">
        <v>1271</v>
      </c>
      <c r="F16" s="4">
        <v>1271</v>
      </c>
      <c r="G16" s="4">
        <v>1271</v>
      </c>
      <c r="H16" s="4">
        <v>1271</v>
      </c>
      <c r="I16" s="4">
        <v>1276</v>
      </c>
      <c r="J16" s="4">
        <v>1246</v>
      </c>
      <c r="K16" s="17">
        <v>8877</v>
      </c>
      <c r="L16" s="17">
        <v>1268.1428571428571</v>
      </c>
      <c r="M16" s="17">
        <v>1246</v>
      </c>
      <c r="N16" s="17">
        <v>1276</v>
      </c>
      <c r="O16" s="23">
        <v>-2.3510971786833812E-2</v>
      </c>
      <c r="P16" s="10" t="s">
        <v>20</v>
      </c>
    </row>
    <row r="17" spans="1:16" x14ac:dyDescent="0.3">
      <c r="A17" s="26" t="s">
        <v>33</v>
      </c>
      <c r="B17" s="1" t="s">
        <v>17</v>
      </c>
      <c r="C17" s="20" t="s">
        <v>15</v>
      </c>
      <c r="D17" s="4">
        <v>1246</v>
      </c>
      <c r="E17" s="4">
        <v>1246</v>
      </c>
      <c r="F17" s="4">
        <v>1246</v>
      </c>
      <c r="G17" s="4">
        <v>1246</v>
      </c>
      <c r="H17" s="4">
        <v>1246</v>
      </c>
      <c r="I17" s="4">
        <v>1246</v>
      </c>
      <c r="J17" s="4">
        <v>1291</v>
      </c>
      <c r="K17" s="17">
        <v>8767</v>
      </c>
      <c r="L17" s="17">
        <v>1252.4285714285713</v>
      </c>
      <c r="M17" s="17">
        <v>1246</v>
      </c>
      <c r="N17" s="17">
        <v>1291</v>
      </c>
      <c r="O17" s="23">
        <v>0.16</v>
      </c>
      <c r="P17" s="10" t="s">
        <v>20</v>
      </c>
    </row>
    <row r="18" spans="1:16" x14ac:dyDescent="0.3">
      <c r="A18" s="26" t="s">
        <v>34</v>
      </c>
      <c r="B18" s="1" t="s">
        <v>26</v>
      </c>
      <c r="C18" s="20" t="s">
        <v>15</v>
      </c>
      <c r="D18" s="4">
        <v>1246</v>
      </c>
      <c r="E18" s="4">
        <v>1246</v>
      </c>
      <c r="F18" s="4">
        <v>1246</v>
      </c>
      <c r="G18" s="4">
        <v>1246</v>
      </c>
      <c r="H18" s="4">
        <v>1246</v>
      </c>
      <c r="I18" s="4">
        <v>1246</v>
      </c>
      <c r="J18" s="4">
        <v>1246</v>
      </c>
      <c r="K18" s="17">
        <v>8722</v>
      </c>
      <c r="L18" s="17">
        <v>1246</v>
      </c>
      <c r="M18" s="17">
        <v>1246</v>
      </c>
      <c r="N18" s="17">
        <v>1246</v>
      </c>
      <c r="O18" s="23">
        <v>0.45</v>
      </c>
      <c r="P18" s="10" t="s">
        <v>20</v>
      </c>
    </row>
    <row r="19" spans="1:16" x14ac:dyDescent="0.3">
      <c r="A19" s="26" t="s">
        <v>35</v>
      </c>
      <c r="B19" s="1" t="s">
        <v>22</v>
      </c>
      <c r="C19" s="20" t="s">
        <v>11</v>
      </c>
      <c r="D19" s="4">
        <v>1246</v>
      </c>
      <c r="E19" s="4">
        <v>1246</v>
      </c>
      <c r="F19" s="4">
        <v>1246</v>
      </c>
      <c r="G19" s="4">
        <v>1246</v>
      </c>
      <c r="H19" s="4">
        <v>1246</v>
      </c>
      <c r="I19" s="4">
        <v>1246</v>
      </c>
      <c r="J19" s="4">
        <v>1246</v>
      </c>
      <c r="K19" s="17">
        <v>8722</v>
      </c>
      <c r="L19" s="17">
        <v>1246</v>
      </c>
      <c r="M19" s="17">
        <v>1246</v>
      </c>
      <c r="N19" s="17">
        <v>1246</v>
      </c>
      <c r="O19" s="23">
        <v>0</v>
      </c>
      <c r="P19" s="10" t="s">
        <v>20</v>
      </c>
    </row>
    <row r="20" spans="1:16" ht="15" thickBot="1" x14ac:dyDescent="0.35">
      <c r="A20" s="27" t="s">
        <v>36</v>
      </c>
      <c r="B20" s="13" t="s">
        <v>14</v>
      </c>
      <c r="C20" s="21" t="s">
        <v>11</v>
      </c>
      <c r="D20" s="14">
        <v>1246</v>
      </c>
      <c r="E20" s="14">
        <v>1246</v>
      </c>
      <c r="F20" s="14">
        <v>1246</v>
      </c>
      <c r="G20" s="14">
        <v>1246</v>
      </c>
      <c r="H20" s="14">
        <v>1246</v>
      </c>
      <c r="I20" s="14">
        <v>1246</v>
      </c>
      <c r="J20" s="14">
        <v>1246</v>
      </c>
      <c r="K20" s="18">
        <v>8722</v>
      </c>
      <c r="L20" s="18">
        <v>1246</v>
      </c>
      <c r="M20" s="18">
        <v>1246</v>
      </c>
      <c r="N20" s="18">
        <v>1246</v>
      </c>
      <c r="O20" s="24">
        <v>0</v>
      </c>
      <c r="P20" s="12" t="s">
        <v>20</v>
      </c>
    </row>
    <row r="22" spans="1:16" x14ac:dyDescent="0.3">
      <c r="D22" s="5"/>
    </row>
  </sheetData>
  <autoFilter ref="A4:P20" xr:uid="{5E4F75E6-FCA5-4FE8-B964-2CD11B93EC1B}"/>
  <mergeCells count="1">
    <mergeCell ref="A1:P3"/>
  </mergeCells>
  <conditionalFormatting sqref="O4:O1048576">
    <cfRule type="dataBar" priority="1">
      <dataBar>
        <cfvo type="min"/>
        <cfvo type="max"/>
        <color rgb="FF63C384"/>
      </dataBar>
      <extLst>
        <ext xmlns:x14="http://schemas.microsoft.com/office/spreadsheetml/2009/9/main" uri="{B025F937-C7B1-47D3-B67F-A62EFF666E3E}">
          <x14:id>{3D3A0AE1-B867-4285-8C5F-3D5C3C4AA98F}</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3D3A0AE1-B867-4285-8C5F-3D5C3C4AA98F}">
            <x14:dataBar minLength="0" maxLength="100" border="1" negativeBarBorderColorSameAsPositive="0">
              <x14:cfvo type="autoMin"/>
              <x14:cfvo type="autoMax"/>
              <x14:borderColor rgb="FF63C384"/>
              <x14:negativeFillColor rgb="FFFF0000"/>
              <x14:negativeBorderColor rgb="FFFF0000"/>
              <x14:axisColor rgb="FF000000"/>
            </x14:dataBar>
          </x14:cfRule>
          <xm:sqref>O4:O1048576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BF886F-F2C6-469A-88D4-7F988CB4E2E2}">
  <dimension ref="A7:U49"/>
  <sheetViews>
    <sheetView workbookViewId="0">
      <selection activeCell="A31" sqref="A31"/>
    </sheetView>
  </sheetViews>
  <sheetFormatPr defaultRowHeight="14.4" x14ac:dyDescent="0.3"/>
  <cols>
    <col min="1" max="1" width="17" bestFit="1" customWidth="1"/>
    <col min="2" max="2" width="13.88671875" bestFit="1" customWidth="1"/>
    <col min="3" max="3" width="13.33203125" bestFit="1" customWidth="1"/>
    <col min="4" max="4" width="12.5546875" bestFit="1" customWidth="1"/>
    <col min="5" max="5" width="52.109375" bestFit="1" customWidth="1"/>
    <col min="6" max="6" width="12.44140625" bestFit="1" customWidth="1"/>
    <col min="7" max="7" width="15.44140625" bestFit="1" customWidth="1"/>
    <col min="8" max="8" width="13.77734375" bestFit="1" customWidth="1"/>
    <col min="9" max="9" width="12.44140625" bestFit="1" customWidth="1"/>
    <col min="10" max="10" width="8.77734375" bestFit="1" customWidth="1"/>
    <col min="11" max="11" width="10.88671875" bestFit="1" customWidth="1"/>
    <col min="12" max="12" width="11.88671875" bestFit="1" customWidth="1"/>
    <col min="13" max="13" width="12.109375" bestFit="1" customWidth="1"/>
    <col min="14" max="14" width="19" bestFit="1" customWidth="1"/>
    <col min="15" max="15" width="17" bestFit="1" customWidth="1"/>
    <col min="16" max="16" width="36.77734375" bestFit="1" customWidth="1"/>
    <col min="17" max="17" width="17.6640625" bestFit="1" customWidth="1"/>
    <col min="18" max="18" width="9.33203125" bestFit="1" customWidth="1"/>
    <col min="19" max="19" width="17.6640625" bestFit="1" customWidth="1"/>
    <col min="20" max="20" width="12.44140625" bestFit="1" customWidth="1"/>
    <col min="21" max="21" width="15.33203125" bestFit="1" customWidth="1"/>
  </cols>
  <sheetData>
    <row r="7" spans="1:18" x14ac:dyDescent="0.3">
      <c r="A7" s="2" t="s">
        <v>45</v>
      </c>
      <c r="B7" s="5"/>
      <c r="E7" s="2" t="s">
        <v>45</v>
      </c>
      <c r="F7" s="5"/>
      <c r="I7" s="2" t="s">
        <v>43</v>
      </c>
      <c r="J7" s="5" t="s">
        <v>62</v>
      </c>
      <c r="M7" s="2" t="s">
        <v>43</v>
      </c>
      <c r="N7" s="5" t="s">
        <v>62</v>
      </c>
    </row>
    <row r="8" spans="1:18" x14ac:dyDescent="0.3">
      <c r="A8" s="3" t="s">
        <v>37</v>
      </c>
      <c r="B8" s="5">
        <v>1835146</v>
      </c>
      <c r="E8" s="3" t="s">
        <v>53</v>
      </c>
      <c r="F8" s="5">
        <v>114696.625</v>
      </c>
      <c r="I8" s="3" t="s">
        <v>32</v>
      </c>
      <c r="J8" s="5">
        <v>1268.1428571428571</v>
      </c>
      <c r="M8" s="3" t="s">
        <v>15</v>
      </c>
      <c r="N8" s="5">
        <v>70274.246753246756</v>
      </c>
    </row>
    <row r="9" spans="1:18" x14ac:dyDescent="0.3">
      <c r="A9" s="3" t="s">
        <v>38</v>
      </c>
      <c r="B9" s="5">
        <v>1924926</v>
      </c>
      <c r="E9" s="3" t="s">
        <v>54</v>
      </c>
      <c r="F9" s="5">
        <v>120307.875</v>
      </c>
      <c r="I9" s="3" t="s">
        <v>29</v>
      </c>
      <c r="J9" s="5">
        <v>1302.4285714285713</v>
      </c>
      <c r="M9" s="3" t="s">
        <v>11</v>
      </c>
      <c r="N9" s="5">
        <v>273365.46428571426</v>
      </c>
    </row>
    <row r="10" spans="1:18" x14ac:dyDescent="0.3">
      <c r="A10" s="3" t="s">
        <v>39</v>
      </c>
      <c r="B10" s="5">
        <v>1866176</v>
      </c>
      <c r="E10" s="3" t="s">
        <v>55</v>
      </c>
      <c r="F10" s="5">
        <v>116636</v>
      </c>
      <c r="I10" s="3" t="s">
        <v>26</v>
      </c>
      <c r="J10" s="5">
        <v>1917.9047619047622</v>
      </c>
      <c r="M10" s="3" t="s">
        <v>18</v>
      </c>
      <c r="N10" s="5">
        <v>320106</v>
      </c>
    </row>
    <row r="11" spans="1:18" x14ac:dyDescent="0.3">
      <c r="A11" s="3" t="s">
        <v>40</v>
      </c>
      <c r="B11" s="5">
        <v>1832596</v>
      </c>
      <c r="E11" s="3" t="s">
        <v>56</v>
      </c>
      <c r="F11" s="5">
        <v>114537.25</v>
      </c>
      <c r="I11" s="3" t="s">
        <v>22</v>
      </c>
      <c r="J11" s="5">
        <v>3591.2380952380954</v>
      </c>
      <c r="M11" s="3" t="s">
        <v>44</v>
      </c>
      <c r="N11" s="5">
        <v>136661.53571428574</v>
      </c>
    </row>
    <row r="12" spans="1:18" x14ac:dyDescent="0.3">
      <c r="A12" s="3" t="s">
        <v>41</v>
      </c>
      <c r="B12" s="5">
        <v>1908986</v>
      </c>
      <c r="E12" s="3" t="s">
        <v>57</v>
      </c>
      <c r="F12" s="5">
        <v>119311.625</v>
      </c>
      <c r="I12" s="3" t="s">
        <v>17</v>
      </c>
      <c r="J12" s="5">
        <v>108962.66666666667</v>
      </c>
      <c r="P12" s="2" t="s">
        <v>43</v>
      </c>
      <c r="Q12" t="s">
        <v>62</v>
      </c>
      <c r="R12" t="s">
        <v>49</v>
      </c>
    </row>
    <row r="13" spans="1:18" x14ac:dyDescent="0.3">
      <c r="A13" s="3" t="s">
        <v>42</v>
      </c>
      <c r="B13" s="5">
        <v>3874756</v>
      </c>
      <c r="E13" s="3" t="s">
        <v>58</v>
      </c>
      <c r="F13" s="5">
        <v>242172.25</v>
      </c>
      <c r="I13" s="3" t="s">
        <v>14</v>
      </c>
      <c r="J13" s="5">
        <v>217187.1904761905</v>
      </c>
      <c r="P13" s="3" t="s">
        <v>34</v>
      </c>
      <c r="Q13" s="5">
        <v>1246</v>
      </c>
      <c r="R13" s="5">
        <v>8722</v>
      </c>
    </row>
    <row r="14" spans="1:18" x14ac:dyDescent="0.3">
      <c r="A14" s="3" t="s">
        <v>46</v>
      </c>
      <c r="B14" s="5">
        <v>2063506</v>
      </c>
      <c r="E14" s="3" t="s">
        <v>59</v>
      </c>
      <c r="F14" s="5">
        <v>128969.125</v>
      </c>
      <c r="I14" s="3" t="s">
        <v>10</v>
      </c>
      <c r="J14" s="5">
        <v>594518.5</v>
      </c>
      <c r="P14" s="3" t="s">
        <v>35</v>
      </c>
      <c r="Q14" s="5">
        <v>1246</v>
      </c>
      <c r="R14" s="5">
        <v>8722</v>
      </c>
    </row>
    <row r="15" spans="1:18" x14ac:dyDescent="0.3">
      <c r="I15" s="3" t="s">
        <v>44</v>
      </c>
      <c r="J15" s="5">
        <v>136661.53571428571</v>
      </c>
      <c r="P15" s="3" t="s">
        <v>36</v>
      </c>
      <c r="Q15" s="5">
        <v>1246</v>
      </c>
      <c r="R15" s="5">
        <v>8722</v>
      </c>
    </row>
    <row r="16" spans="1:18" x14ac:dyDescent="0.3">
      <c r="P16" s="3" t="s">
        <v>33</v>
      </c>
      <c r="Q16" s="5">
        <v>1252.4285714285713</v>
      </c>
      <c r="R16" s="5">
        <v>8767</v>
      </c>
    </row>
    <row r="17" spans="1:18" x14ac:dyDescent="0.3">
      <c r="P17" s="3" t="s">
        <v>31</v>
      </c>
      <c r="Q17" s="5">
        <v>1268.1428571428571</v>
      </c>
      <c r="R17" s="5">
        <v>8877</v>
      </c>
    </row>
    <row r="18" spans="1:18" x14ac:dyDescent="0.3">
      <c r="P18" s="3" t="s">
        <v>30</v>
      </c>
      <c r="Q18" s="5">
        <v>1271</v>
      </c>
      <c r="R18" s="5">
        <v>8897</v>
      </c>
    </row>
    <row r="19" spans="1:18" x14ac:dyDescent="0.3">
      <c r="P19" s="3" t="s">
        <v>28</v>
      </c>
      <c r="Q19" s="5">
        <v>1302.4285714285713</v>
      </c>
      <c r="R19" s="5">
        <v>9117</v>
      </c>
    </row>
    <row r="20" spans="1:18" x14ac:dyDescent="0.3">
      <c r="A20" s="2" t="s">
        <v>43</v>
      </c>
      <c r="B20" s="5" t="s">
        <v>49</v>
      </c>
      <c r="D20" s="2" t="s">
        <v>43</v>
      </c>
      <c r="E20" s="5" t="s">
        <v>49</v>
      </c>
      <c r="G20" s="5" t="s">
        <v>49</v>
      </c>
      <c r="I20" s="5" t="s">
        <v>62</v>
      </c>
      <c r="P20" s="3" t="s">
        <v>27</v>
      </c>
      <c r="Q20" s="5">
        <v>1538.1428571428571</v>
      </c>
      <c r="R20" s="5">
        <v>10767</v>
      </c>
    </row>
    <row r="21" spans="1:18" x14ac:dyDescent="0.3">
      <c r="A21" s="3" t="s">
        <v>32</v>
      </c>
      <c r="B21" s="5">
        <v>8877</v>
      </c>
      <c r="D21" s="3" t="s">
        <v>11</v>
      </c>
      <c r="E21" s="5">
        <v>7654233</v>
      </c>
      <c r="G21" s="5">
        <v>15306092</v>
      </c>
      <c r="I21" s="5">
        <v>136661.53571428568</v>
      </c>
      <c r="P21" s="3" t="s">
        <v>25</v>
      </c>
      <c r="Q21" s="5">
        <v>3236.7142857142858</v>
      </c>
      <c r="R21" s="5">
        <v>22657</v>
      </c>
    </row>
    <row r="22" spans="1:18" x14ac:dyDescent="0.3">
      <c r="A22" s="3" t="s">
        <v>29</v>
      </c>
      <c r="B22" s="5">
        <v>9117</v>
      </c>
      <c r="D22" s="3" t="s">
        <v>15</v>
      </c>
      <c r="E22" s="5">
        <v>5411117</v>
      </c>
      <c r="K22" s="2" t="s">
        <v>0</v>
      </c>
      <c r="L22" t="s">
        <v>48</v>
      </c>
      <c r="P22" s="3" t="s">
        <v>24</v>
      </c>
      <c r="Q22" s="5">
        <v>5529.5714285714284</v>
      </c>
      <c r="R22" s="5">
        <v>38707</v>
      </c>
    </row>
    <row r="23" spans="1:18" x14ac:dyDescent="0.3">
      <c r="A23" s="3" t="s">
        <v>26</v>
      </c>
      <c r="B23" s="5">
        <v>40276</v>
      </c>
      <c r="D23" s="3" t="s">
        <v>18</v>
      </c>
      <c r="E23" s="5">
        <v>2240742</v>
      </c>
      <c r="P23" s="3" t="s">
        <v>23</v>
      </c>
      <c r="Q23" s="5">
        <v>6399.5714285714284</v>
      </c>
      <c r="R23" s="5">
        <v>44797</v>
      </c>
    </row>
    <row r="24" spans="1:18" x14ac:dyDescent="0.3">
      <c r="A24" s="3" t="s">
        <v>22</v>
      </c>
      <c r="B24" s="5">
        <v>75416</v>
      </c>
      <c r="D24" s="3" t="s">
        <v>44</v>
      </c>
      <c r="E24" s="5">
        <v>15306092</v>
      </c>
      <c r="G24" s="5" t="s">
        <v>50</v>
      </c>
      <c r="I24" s="5" t="s">
        <v>63</v>
      </c>
      <c r="P24" s="3" t="s">
        <v>21</v>
      </c>
      <c r="Q24" s="5">
        <v>7989.5714285714284</v>
      </c>
      <c r="R24" s="5">
        <v>55927</v>
      </c>
    </row>
    <row r="25" spans="1:18" x14ac:dyDescent="0.3">
      <c r="A25" s="3" t="s">
        <v>17</v>
      </c>
      <c r="B25" s="5">
        <v>2288216</v>
      </c>
      <c r="G25" s="37">
        <v>-0.13526982819839944</v>
      </c>
      <c r="I25" s="30">
        <v>16</v>
      </c>
      <c r="P25" s="3" t="s">
        <v>19</v>
      </c>
      <c r="Q25" s="5">
        <v>104466.71428571429</v>
      </c>
      <c r="R25" s="5">
        <v>731267</v>
      </c>
    </row>
    <row r="26" spans="1:18" x14ac:dyDescent="0.3">
      <c r="A26" s="3" t="s">
        <v>14</v>
      </c>
      <c r="B26" s="5">
        <v>4560931</v>
      </c>
      <c r="P26" s="3" t="s">
        <v>16</v>
      </c>
      <c r="Q26" s="5">
        <v>320106</v>
      </c>
      <c r="R26" s="5">
        <v>2240742</v>
      </c>
    </row>
    <row r="27" spans="1:18" x14ac:dyDescent="0.3">
      <c r="A27" s="3" t="s">
        <v>10</v>
      </c>
      <c r="B27" s="5">
        <v>8323259</v>
      </c>
      <c r="P27" s="3" t="s">
        <v>13</v>
      </c>
      <c r="Q27" s="5">
        <v>643916</v>
      </c>
      <c r="R27" s="5">
        <v>4507412</v>
      </c>
    </row>
    <row r="28" spans="1:18" x14ac:dyDescent="0.3">
      <c r="A28" s="3" t="s">
        <v>44</v>
      </c>
      <c r="B28" s="5">
        <v>15306092</v>
      </c>
      <c r="P28" s="3" t="s">
        <v>9</v>
      </c>
      <c r="Q28" s="5">
        <v>1084570.2857142857</v>
      </c>
      <c r="R28" s="5">
        <v>7591992</v>
      </c>
    </row>
    <row r="29" spans="1:18" x14ac:dyDescent="0.3">
      <c r="P29" s="3" t="s">
        <v>44</v>
      </c>
      <c r="Q29" s="5">
        <v>136661.53571428571</v>
      </c>
      <c r="R29" s="5">
        <v>15306092</v>
      </c>
    </row>
    <row r="33" spans="16:21" x14ac:dyDescent="0.3">
      <c r="P33" s="2" t="s">
        <v>0</v>
      </c>
      <c r="Q33" s="2" t="s">
        <v>1</v>
      </c>
      <c r="R33" s="2" t="s">
        <v>2</v>
      </c>
      <c r="S33" t="s">
        <v>62</v>
      </c>
      <c r="T33" t="s">
        <v>49</v>
      </c>
      <c r="U33" t="s">
        <v>50</v>
      </c>
    </row>
    <row r="34" spans="16:21" x14ac:dyDescent="0.3">
      <c r="P34" t="s">
        <v>34</v>
      </c>
      <c r="Q34" t="s">
        <v>26</v>
      </c>
      <c r="R34" t="s">
        <v>15</v>
      </c>
      <c r="S34" s="5">
        <v>1246</v>
      </c>
      <c r="T34" s="5">
        <v>8722</v>
      </c>
      <c r="U34" s="30">
        <v>0.45</v>
      </c>
    </row>
    <row r="35" spans="16:21" x14ac:dyDescent="0.3">
      <c r="P35" t="s">
        <v>35</v>
      </c>
      <c r="Q35" t="s">
        <v>22</v>
      </c>
      <c r="R35" t="s">
        <v>11</v>
      </c>
      <c r="S35" s="5">
        <v>1246</v>
      </c>
      <c r="T35" s="5">
        <v>8722</v>
      </c>
      <c r="U35" s="30">
        <v>0</v>
      </c>
    </row>
    <row r="36" spans="16:21" x14ac:dyDescent="0.3">
      <c r="P36" t="s">
        <v>36</v>
      </c>
      <c r="Q36" t="s">
        <v>14</v>
      </c>
      <c r="R36" t="s">
        <v>11</v>
      </c>
      <c r="S36" s="5">
        <v>1246</v>
      </c>
      <c r="T36" s="5">
        <v>8722</v>
      </c>
      <c r="U36" s="30">
        <v>0</v>
      </c>
    </row>
    <row r="37" spans="16:21" x14ac:dyDescent="0.3">
      <c r="P37" t="s">
        <v>33</v>
      </c>
      <c r="Q37" t="s">
        <v>17</v>
      </c>
      <c r="R37" t="s">
        <v>15</v>
      </c>
      <c r="S37" s="5">
        <v>1252.4285714285713</v>
      </c>
      <c r="T37" s="5">
        <v>8767</v>
      </c>
      <c r="U37" s="30">
        <v>0.16</v>
      </c>
    </row>
    <row r="38" spans="16:21" x14ac:dyDescent="0.3">
      <c r="P38" t="s">
        <v>31</v>
      </c>
      <c r="Q38" t="s">
        <v>32</v>
      </c>
      <c r="R38" t="s">
        <v>15</v>
      </c>
      <c r="S38" s="5">
        <v>1268.1428571428571</v>
      </c>
      <c r="T38" s="5">
        <v>8877</v>
      </c>
      <c r="U38" s="30">
        <v>-2.3510971786833812E-2</v>
      </c>
    </row>
    <row r="39" spans="16:21" x14ac:dyDescent="0.3">
      <c r="P39" t="s">
        <v>30</v>
      </c>
      <c r="Q39" t="s">
        <v>26</v>
      </c>
      <c r="R39" t="s">
        <v>15</v>
      </c>
      <c r="S39" s="5">
        <v>1271</v>
      </c>
      <c r="T39" s="5">
        <v>8897</v>
      </c>
      <c r="U39" s="30">
        <v>-0.10028653295128942</v>
      </c>
    </row>
    <row r="40" spans="16:21" x14ac:dyDescent="0.3">
      <c r="P40" t="s">
        <v>28</v>
      </c>
      <c r="Q40" t="s">
        <v>29</v>
      </c>
      <c r="R40" t="s">
        <v>15</v>
      </c>
      <c r="S40" s="5">
        <v>1302.4285714285713</v>
      </c>
      <c r="T40" s="5">
        <v>9117</v>
      </c>
      <c r="U40" s="30">
        <v>-3.7147102526002951E-2</v>
      </c>
    </row>
    <row r="41" spans="16:21" x14ac:dyDescent="0.3">
      <c r="P41" t="s">
        <v>27</v>
      </c>
      <c r="Q41" t="s">
        <v>22</v>
      </c>
      <c r="R41" t="s">
        <v>15</v>
      </c>
      <c r="S41" s="5">
        <v>1538.1428571428571</v>
      </c>
      <c r="T41" s="5">
        <v>10767</v>
      </c>
      <c r="U41" s="30">
        <v>-0.14318442153493705</v>
      </c>
    </row>
    <row r="42" spans="16:21" x14ac:dyDescent="0.3">
      <c r="P42" t="s">
        <v>25</v>
      </c>
      <c r="Q42" t="s">
        <v>26</v>
      </c>
      <c r="R42" t="s">
        <v>15</v>
      </c>
      <c r="S42" s="5">
        <v>3236.7142857142858</v>
      </c>
      <c r="T42" s="5">
        <v>22657</v>
      </c>
      <c r="U42" s="30">
        <v>-0.46105730427764324</v>
      </c>
    </row>
    <row r="43" spans="16:21" x14ac:dyDescent="0.3">
      <c r="P43" t="s">
        <v>24</v>
      </c>
      <c r="Q43" t="s">
        <v>17</v>
      </c>
      <c r="R43" t="s">
        <v>15</v>
      </c>
      <c r="S43" s="5">
        <v>5529.5714285714284</v>
      </c>
      <c r="T43" s="5">
        <v>38707</v>
      </c>
      <c r="U43" s="30">
        <v>0.67</v>
      </c>
    </row>
    <row r="44" spans="16:21" x14ac:dyDescent="0.3">
      <c r="P44" t="s">
        <v>23</v>
      </c>
      <c r="Q44" t="s">
        <v>14</v>
      </c>
      <c r="R44" t="s">
        <v>11</v>
      </c>
      <c r="S44" s="5">
        <v>6399.5714285714284</v>
      </c>
      <c r="T44" s="5">
        <v>44797</v>
      </c>
      <c r="U44" s="30">
        <v>-0.42171666997814428</v>
      </c>
    </row>
    <row r="45" spans="16:21" x14ac:dyDescent="0.3">
      <c r="P45" t="s">
        <v>21</v>
      </c>
      <c r="Q45" t="s">
        <v>22</v>
      </c>
      <c r="R45" t="s">
        <v>15</v>
      </c>
      <c r="S45" s="5">
        <v>7989.5714285714284</v>
      </c>
      <c r="T45" s="5">
        <v>55927</v>
      </c>
      <c r="U45" s="30">
        <v>-0.42432195975503062</v>
      </c>
    </row>
    <row r="46" spans="16:21" x14ac:dyDescent="0.3">
      <c r="P46" t="s">
        <v>19</v>
      </c>
      <c r="Q46" t="s">
        <v>10</v>
      </c>
      <c r="R46" t="s">
        <v>15</v>
      </c>
      <c r="S46" s="5">
        <v>104466.71428571429</v>
      </c>
      <c r="T46" s="5">
        <v>731267</v>
      </c>
      <c r="U46" s="30">
        <v>-0.40594159866706536</v>
      </c>
    </row>
    <row r="47" spans="16:21" x14ac:dyDescent="0.3">
      <c r="P47" t="s">
        <v>16</v>
      </c>
      <c r="Q47" t="s">
        <v>17</v>
      </c>
      <c r="R47" t="s">
        <v>18</v>
      </c>
      <c r="S47" s="5">
        <v>320106</v>
      </c>
      <c r="T47" s="5">
        <v>2240742</v>
      </c>
      <c r="U47" s="30">
        <v>-0.49047717434747562</v>
      </c>
    </row>
    <row r="48" spans="16:21" x14ac:dyDescent="0.3">
      <c r="P48" t="s">
        <v>13</v>
      </c>
      <c r="Q48" t="s">
        <v>14</v>
      </c>
      <c r="R48" t="s">
        <v>15</v>
      </c>
      <c r="S48" s="5">
        <v>643916</v>
      </c>
      <c r="T48" s="5">
        <v>4507412</v>
      </c>
      <c r="U48" s="30">
        <v>-0.46711077321243899</v>
      </c>
    </row>
    <row r="49" spans="16:21" x14ac:dyDescent="0.3">
      <c r="P49" t="s">
        <v>9</v>
      </c>
      <c r="Q49" t="s">
        <v>10</v>
      </c>
      <c r="R49" t="s">
        <v>11</v>
      </c>
      <c r="S49" s="5">
        <v>1084570.2857142857</v>
      </c>
      <c r="T49" s="5">
        <v>7591992</v>
      </c>
      <c r="U49" s="30">
        <v>-0.46956274213753002</v>
      </c>
    </row>
  </sheetData>
  <pageMargins left="0.7" right="0.7" top="0.75" bottom="0.75" header="0.3" footer="0.3"/>
  <pageSetup orientation="portrait" r:id="rId1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FBEA34-4B81-4356-8FB1-911C0F056666}">
  <dimension ref="C3:X99"/>
  <sheetViews>
    <sheetView showGridLines="0" tabSelected="1" topLeftCell="B1" zoomScaleNormal="100" workbookViewId="0">
      <selection activeCell="Z29" sqref="Z1:Z1048576"/>
    </sheetView>
  </sheetViews>
  <sheetFormatPr defaultRowHeight="14.4" x14ac:dyDescent="0.3"/>
  <cols>
    <col min="4" max="4" width="6.6640625" bestFit="1" customWidth="1"/>
    <col min="5" max="5" width="6.33203125" bestFit="1" customWidth="1"/>
  </cols>
  <sheetData>
    <row r="3" spans="3:24" ht="14.4" customHeight="1" x14ac:dyDescent="0.3">
      <c r="C3" s="57" t="s">
        <v>64</v>
      </c>
      <c r="D3" s="57"/>
      <c r="E3" s="57"/>
      <c r="F3" s="57"/>
      <c r="G3" s="57"/>
      <c r="H3" s="57"/>
      <c r="I3" s="57"/>
      <c r="J3" s="57"/>
      <c r="K3" s="57"/>
      <c r="L3" s="57"/>
      <c r="M3" s="57"/>
      <c r="N3" s="57"/>
      <c r="O3" s="57"/>
      <c r="P3" s="57"/>
      <c r="Q3" s="57"/>
      <c r="R3" s="57"/>
      <c r="S3" s="57"/>
      <c r="T3" s="57"/>
      <c r="U3" s="57"/>
      <c r="V3" s="57"/>
      <c r="W3" s="57"/>
      <c r="X3" s="57"/>
    </row>
    <row r="4" spans="3:24" ht="14.4" customHeight="1" x14ac:dyDescent="0.3">
      <c r="C4" s="57"/>
      <c r="D4" s="57"/>
      <c r="E4" s="57"/>
      <c r="F4" s="57"/>
      <c r="G4" s="57"/>
      <c r="H4" s="57"/>
      <c r="I4" s="57"/>
      <c r="J4" s="57"/>
      <c r="K4" s="57"/>
      <c r="L4" s="57"/>
      <c r="M4" s="57"/>
      <c r="N4" s="57"/>
      <c r="O4" s="57"/>
      <c r="P4" s="57"/>
      <c r="Q4" s="57"/>
      <c r="R4" s="57"/>
      <c r="S4" s="57"/>
      <c r="T4" s="57"/>
      <c r="U4" s="57"/>
      <c r="V4" s="57"/>
      <c r="W4" s="57"/>
      <c r="X4" s="57"/>
    </row>
    <row r="5" spans="3:24" ht="14.4" customHeight="1" x14ac:dyDescent="0.3">
      <c r="C5" s="57"/>
      <c r="D5" s="57"/>
      <c r="E5" s="57"/>
      <c r="F5" s="57"/>
      <c r="G5" s="57"/>
      <c r="H5" s="57"/>
      <c r="I5" s="57"/>
      <c r="J5" s="57"/>
      <c r="K5" s="57"/>
      <c r="L5" s="57"/>
      <c r="M5" s="57"/>
      <c r="N5" s="57"/>
      <c r="O5" s="57"/>
      <c r="P5" s="57"/>
      <c r="Q5" s="57"/>
      <c r="R5" s="57"/>
      <c r="S5" s="57"/>
      <c r="T5" s="57"/>
      <c r="U5" s="57"/>
      <c r="V5" s="57"/>
      <c r="W5" s="57"/>
      <c r="X5" s="57"/>
    </row>
    <row r="7" spans="3:24" ht="14.4" customHeight="1" x14ac:dyDescent="0.3">
      <c r="G7" s="58" t="s">
        <v>47</v>
      </c>
      <c r="H7" s="58"/>
      <c r="I7" s="58"/>
      <c r="J7" s="58"/>
      <c r="K7" s="58"/>
      <c r="L7" s="58"/>
      <c r="M7" s="58"/>
      <c r="N7" s="58"/>
      <c r="O7" s="58"/>
      <c r="P7" s="58"/>
      <c r="Q7" s="58"/>
      <c r="R7" s="58"/>
      <c r="S7" s="58"/>
      <c r="T7" s="58"/>
      <c r="U7" s="58"/>
      <c r="V7" s="58"/>
      <c r="W7" s="58"/>
      <c r="X7" s="58"/>
    </row>
    <row r="8" spans="3:24" ht="14.4" customHeight="1" x14ac:dyDescent="0.3">
      <c r="G8" s="58"/>
      <c r="H8" s="58"/>
      <c r="I8" s="58"/>
      <c r="J8" s="58"/>
      <c r="K8" s="58"/>
      <c r="L8" s="58"/>
      <c r="M8" s="58"/>
      <c r="N8" s="58"/>
      <c r="O8" s="58"/>
      <c r="P8" s="58"/>
      <c r="Q8" s="58"/>
      <c r="R8" s="58"/>
      <c r="S8" s="58"/>
      <c r="T8" s="58"/>
      <c r="U8" s="58"/>
      <c r="V8" s="58"/>
      <c r="W8" s="58"/>
      <c r="X8" s="58"/>
    </row>
    <row r="9" spans="3:24" ht="15" thickBot="1" x14ac:dyDescent="0.35"/>
    <row r="10" spans="3:24" ht="18" thickBot="1" x14ac:dyDescent="0.35">
      <c r="G10" s="59" t="s">
        <v>60</v>
      </c>
      <c r="H10" s="60"/>
      <c r="I10" s="61"/>
      <c r="K10" s="62" t="s">
        <v>61</v>
      </c>
      <c r="L10" s="63"/>
      <c r="M10" s="64"/>
      <c r="O10" s="65" t="s">
        <v>7</v>
      </c>
      <c r="P10" s="66"/>
      <c r="Q10" s="67"/>
      <c r="S10" s="68" t="s">
        <v>65</v>
      </c>
      <c r="T10" s="69"/>
      <c r="U10" s="70"/>
      <c r="W10" s="31"/>
      <c r="X10" s="32"/>
    </row>
    <row r="11" spans="3:24" x14ac:dyDescent="0.3">
      <c r="G11" s="71">
        <f>GETPIVOTDATA("Totals",'Pivot Charts'!$G$20)</f>
        <v>15306092</v>
      </c>
      <c r="H11" s="72"/>
      <c r="I11" s="73"/>
      <c r="K11" s="71">
        <f>GETPIVOTDATA("Average",'Pivot Charts'!$I$20)</f>
        <v>136661.53571428568</v>
      </c>
      <c r="L11" s="72"/>
      <c r="M11" s="73"/>
      <c r="O11" s="80">
        <f>GETPIVOTDATA("MoM",'Pivot Charts'!$G$24)</f>
        <v>-0.13526982819839944</v>
      </c>
      <c r="P11" s="81"/>
      <c r="Q11" s="82"/>
      <c r="S11" s="89">
        <f>GETPIVOTDATA("MOVIE",'Pivot Charts'!$I$24)</f>
        <v>16</v>
      </c>
      <c r="T11" s="90"/>
      <c r="U11" s="91"/>
      <c r="W11" s="33"/>
      <c r="X11" s="34"/>
    </row>
    <row r="12" spans="3:24" x14ac:dyDescent="0.3">
      <c r="G12" s="74"/>
      <c r="H12" s="75"/>
      <c r="I12" s="76"/>
      <c r="K12" s="74"/>
      <c r="L12" s="75"/>
      <c r="M12" s="76"/>
      <c r="O12" s="83"/>
      <c r="P12" s="84"/>
      <c r="Q12" s="85"/>
      <c r="S12" s="92"/>
      <c r="T12" s="93"/>
      <c r="U12" s="94"/>
      <c r="W12" s="33"/>
      <c r="X12" s="34"/>
    </row>
    <row r="13" spans="3:24" x14ac:dyDescent="0.3">
      <c r="G13" s="74"/>
      <c r="H13" s="75"/>
      <c r="I13" s="76"/>
      <c r="K13" s="74"/>
      <c r="L13" s="75"/>
      <c r="M13" s="76"/>
      <c r="O13" s="83"/>
      <c r="P13" s="84"/>
      <c r="Q13" s="85"/>
      <c r="S13" s="92"/>
      <c r="T13" s="93"/>
      <c r="U13" s="94"/>
      <c r="W13" s="33"/>
      <c r="X13" s="34"/>
    </row>
    <row r="14" spans="3:24" ht="15" thickBot="1" x14ac:dyDescent="0.35">
      <c r="G14" s="77"/>
      <c r="H14" s="78"/>
      <c r="I14" s="79"/>
      <c r="K14" s="77"/>
      <c r="L14" s="78"/>
      <c r="M14" s="79"/>
      <c r="O14" s="86"/>
      <c r="P14" s="87"/>
      <c r="Q14" s="88"/>
      <c r="S14" s="95"/>
      <c r="T14" s="96"/>
      <c r="U14" s="97"/>
      <c r="W14" s="35"/>
      <c r="X14" s="36"/>
    </row>
    <row r="26" spans="3:6" x14ac:dyDescent="0.3">
      <c r="C26" s="1"/>
      <c r="D26" s="1"/>
    </row>
    <row r="27" spans="3:6" x14ac:dyDescent="0.3">
      <c r="C27" s="38"/>
      <c r="D27" s="39"/>
      <c r="E27" s="39"/>
      <c r="F27" s="40"/>
    </row>
    <row r="28" spans="3:6" ht="15.6" x14ac:dyDescent="0.3">
      <c r="C28" s="54" t="s">
        <v>66</v>
      </c>
      <c r="D28" s="55"/>
      <c r="E28" s="55"/>
      <c r="F28" s="56"/>
    </row>
    <row r="29" spans="3:6" ht="15.6" x14ac:dyDescent="0.3">
      <c r="C29" s="41"/>
      <c r="D29" s="2" t="s">
        <v>0</v>
      </c>
      <c r="E29" t="s">
        <v>48</v>
      </c>
      <c r="F29" s="42"/>
    </row>
    <row r="30" spans="3:6" x14ac:dyDescent="0.3">
      <c r="C30" s="43"/>
      <c r="D30" s="44"/>
      <c r="E30" s="44"/>
      <c r="F30" s="45"/>
    </row>
    <row r="31" spans="3:6" x14ac:dyDescent="0.3">
      <c r="C31" s="46"/>
      <c r="D31" s="47"/>
      <c r="E31" s="47"/>
      <c r="F31" s="48"/>
    </row>
    <row r="48" spans="7:24" x14ac:dyDescent="0.3">
      <c r="G48" s="58" t="s">
        <v>52</v>
      </c>
      <c r="H48" s="58"/>
      <c r="I48" s="58"/>
      <c r="J48" s="58"/>
      <c r="K48" s="58"/>
      <c r="L48" s="58"/>
      <c r="M48" s="58"/>
      <c r="N48" s="58"/>
      <c r="O48" s="58"/>
      <c r="P48" s="58"/>
      <c r="Q48" s="58"/>
      <c r="R48" s="58"/>
      <c r="S48" s="58"/>
      <c r="T48" s="58"/>
      <c r="U48" s="58"/>
      <c r="V48" s="58"/>
      <c r="W48" s="58"/>
      <c r="X48" s="58"/>
    </row>
    <row r="49" spans="7:24" x14ac:dyDescent="0.3">
      <c r="G49" s="58"/>
      <c r="H49" s="58"/>
      <c r="I49" s="58"/>
      <c r="J49" s="58"/>
      <c r="K49" s="58"/>
      <c r="L49" s="58"/>
      <c r="M49" s="58"/>
      <c r="N49" s="58"/>
      <c r="O49" s="58"/>
      <c r="P49" s="58"/>
      <c r="Q49" s="58"/>
      <c r="R49" s="58"/>
      <c r="S49" s="58"/>
      <c r="T49" s="58"/>
      <c r="U49" s="58"/>
      <c r="V49" s="58"/>
      <c r="W49" s="58"/>
      <c r="X49" s="58"/>
    </row>
    <row r="68" spans="7:24" x14ac:dyDescent="0.3">
      <c r="G68" s="58" t="s">
        <v>67</v>
      </c>
      <c r="H68" s="58"/>
      <c r="I68" s="58"/>
      <c r="J68" s="58"/>
      <c r="K68" s="58"/>
      <c r="L68" s="58"/>
      <c r="M68" s="58"/>
      <c r="N68" s="58"/>
      <c r="O68" s="58"/>
      <c r="P68" s="58"/>
      <c r="Q68" s="58"/>
      <c r="R68" s="58"/>
      <c r="S68" s="58"/>
      <c r="T68" s="58"/>
      <c r="U68" s="58"/>
      <c r="V68" s="58"/>
      <c r="W68" s="58"/>
      <c r="X68" s="58"/>
    </row>
    <row r="69" spans="7:24" x14ac:dyDescent="0.3">
      <c r="G69" s="58"/>
      <c r="H69" s="58"/>
      <c r="I69" s="58"/>
      <c r="J69" s="58"/>
      <c r="K69" s="58"/>
      <c r="L69" s="58"/>
      <c r="M69" s="58"/>
      <c r="N69" s="58"/>
      <c r="O69" s="58"/>
      <c r="P69" s="58"/>
      <c r="Q69" s="58"/>
      <c r="R69" s="58"/>
      <c r="S69" s="58"/>
      <c r="T69" s="58"/>
      <c r="U69" s="58"/>
      <c r="V69" s="58"/>
      <c r="W69" s="58"/>
      <c r="X69" s="58"/>
    </row>
    <row r="72" spans="7:24" x14ac:dyDescent="0.3">
      <c r="G72" s="53" t="s">
        <v>68</v>
      </c>
      <c r="H72" s="53"/>
      <c r="I72" s="53"/>
      <c r="J72" s="53"/>
      <c r="K72" s="53" t="s">
        <v>69</v>
      </c>
      <c r="L72" s="53"/>
      <c r="M72" s="53" t="s">
        <v>70</v>
      </c>
      <c r="N72" s="53"/>
      <c r="O72" s="53" t="s">
        <v>60</v>
      </c>
      <c r="P72" s="53"/>
      <c r="Q72" s="53" t="s">
        <v>7</v>
      </c>
      <c r="R72" s="53"/>
      <c r="S72" s="49" t="s">
        <v>71</v>
      </c>
      <c r="T72" s="49"/>
      <c r="U72" s="49"/>
    </row>
    <row r="73" spans="7:24" x14ac:dyDescent="0.3">
      <c r="G73" t="str">
        <f>IF('Pivot Charts'!P34=0,"",'Pivot Charts'!P34)</f>
        <v>Spider-Man</v>
      </c>
      <c r="K73" t="str">
        <f>IF('Pivot Charts'!Q34=0,"",'Pivot Charts'!Q34)</f>
        <v>Sony Pictures</v>
      </c>
      <c r="M73" t="str">
        <f>IF('Pivot Charts'!R34=0,"",'Pivot Charts'!R34)</f>
        <v>Adventure</v>
      </c>
      <c r="O73" s="52">
        <f>IF('Pivot Charts'!S34=0,"",'Pivot Charts'!S34)</f>
        <v>1246</v>
      </c>
      <c r="P73" s="52"/>
      <c r="Q73">
        <f>IF('Pivot Charts'!T34=0,"",'Pivot Charts'!T34)</f>
        <v>8722</v>
      </c>
      <c r="S73">
        <f>IF('Pivot Charts'!U34=0,"",'Pivot Charts'!U34)</f>
        <v>0.45</v>
      </c>
      <c r="T73" t="str">
        <f>IF('Pivot Charts'!V34=0,"",'Pivot Charts'!V34)</f>
        <v/>
      </c>
      <c r="U73" t="str">
        <f>IF('Pivot Charts'!W34=0,"",'Pivot Charts'!W34)</f>
        <v/>
      </c>
    </row>
    <row r="74" spans="7:24" x14ac:dyDescent="0.3">
      <c r="G74" t="str">
        <f>IF('Pivot Charts'!P35=0,"",'Pivot Charts'!P35)</f>
        <v>Star Wars Ep. III: Revenge of the Sith</v>
      </c>
      <c r="K74" t="str">
        <f>IF('Pivot Charts'!Q35=0,"",'Pivot Charts'!Q35)</f>
        <v>20th Century Fox</v>
      </c>
      <c r="M74" t="str">
        <f>IF('Pivot Charts'!R35=0,"",'Pivot Charts'!R35)</f>
        <v>Action</v>
      </c>
      <c r="O74" s="52">
        <f>IF('Pivot Charts'!S35=0,"",'Pivot Charts'!S35)</f>
        <v>1246</v>
      </c>
      <c r="P74" s="52"/>
      <c r="Q74">
        <f>IF('Pivot Charts'!T35=0,"",'Pivot Charts'!T35)</f>
        <v>8722</v>
      </c>
      <c r="S74" t="str">
        <f>IF('Pivot Charts'!U35=0,"",'Pivot Charts'!U35)</f>
        <v/>
      </c>
      <c r="T74" t="str">
        <f>IF('Pivot Charts'!V35=0,"",'Pivot Charts'!V35)</f>
        <v/>
      </c>
      <c r="U74" t="str">
        <f>IF('Pivot Charts'!W35=0,"",'Pivot Charts'!W35)</f>
        <v/>
      </c>
    </row>
    <row r="75" spans="7:24" x14ac:dyDescent="0.3">
      <c r="G75" t="str">
        <f>IF('Pivot Charts'!P36=0,"",'Pivot Charts'!P36)</f>
        <v>Toy Story 3</v>
      </c>
      <c r="K75" t="str">
        <f>IF('Pivot Charts'!Q36=0,"",'Pivot Charts'!Q36)</f>
        <v>Walt Disney</v>
      </c>
      <c r="M75" t="str">
        <f>IF('Pivot Charts'!R36=0,"",'Pivot Charts'!R36)</f>
        <v>Action</v>
      </c>
      <c r="O75" s="52">
        <f>IF('Pivot Charts'!S36=0,"",'Pivot Charts'!S36)</f>
        <v>1246</v>
      </c>
      <c r="P75" s="52"/>
      <c r="Q75">
        <f>IF('Pivot Charts'!T36=0,"",'Pivot Charts'!T36)</f>
        <v>8722</v>
      </c>
      <c r="S75" t="str">
        <f>IF('Pivot Charts'!U36=0,"",'Pivot Charts'!U36)</f>
        <v/>
      </c>
      <c r="T75" t="str">
        <f>IF('Pivot Charts'!V36=0,"",'Pivot Charts'!V36)</f>
        <v/>
      </c>
      <c r="U75" t="str">
        <f>IF('Pivot Charts'!W36=0,"",'Pivot Charts'!W36)</f>
        <v/>
      </c>
    </row>
    <row r="76" spans="7:24" x14ac:dyDescent="0.3">
      <c r="G76" t="str">
        <f>IF('Pivot Charts'!P37=0,"",'Pivot Charts'!P37)</f>
        <v>The Dark Knight</v>
      </c>
      <c r="K76" t="str">
        <f>IF('Pivot Charts'!Q37=0,"",'Pivot Charts'!Q37)</f>
        <v>Warner Bros.</v>
      </c>
      <c r="M76" t="str">
        <f>IF('Pivot Charts'!R37=0,"",'Pivot Charts'!R37)</f>
        <v>Adventure</v>
      </c>
      <c r="O76" s="52">
        <f>IF('Pivot Charts'!S37=0,"",'Pivot Charts'!S37)</f>
        <v>1252.4285714285713</v>
      </c>
      <c r="P76" s="52"/>
      <c r="Q76">
        <f>IF('Pivot Charts'!T37=0,"",'Pivot Charts'!T37)</f>
        <v>8767</v>
      </c>
      <c r="S76">
        <f>IF('Pivot Charts'!U37=0,"",'Pivot Charts'!U37)</f>
        <v>0.16</v>
      </c>
      <c r="T76" t="str">
        <f>IF('Pivot Charts'!V37=0,"",'Pivot Charts'!V37)</f>
        <v/>
      </c>
      <c r="U76" t="str">
        <f>IF('Pivot Charts'!W37=0,"",'Pivot Charts'!W37)</f>
        <v/>
      </c>
    </row>
    <row r="77" spans="7:24" x14ac:dyDescent="0.3">
      <c r="G77" t="str">
        <f>IF('Pivot Charts'!P38=0,"",'Pivot Charts'!P38)</f>
        <v>Shrek 2</v>
      </c>
      <c r="K77" t="str">
        <f>IF('Pivot Charts'!Q38=0,"",'Pivot Charts'!Q38)</f>
        <v>Dreamworks SKG</v>
      </c>
      <c r="M77" t="str">
        <f>IF('Pivot Charts'!R38=0,"",'Pivot Charts'!R38)</f>
        <v>Adventure</v>
      </c>
      <c r="O77" s="52">
        <f>IF('Pivot Charts'!S38=0,"",'Pivot Charts'!S38)</f>
        <v>1268.1428571428571</v>
      </c>
      <c r="P77" s="52"/>
      <c r="Q77">
        <f>IF('Pivot Charts'!T38=0,"",'Pivot Charts'!T38)</f>
        <v>8877</v>
      </c>
      <c r="S77">
        <f>IF('Pivot Charts'!U38=0,"",'Pivot Charts'!U38)</f>
        <v>-2.3510971786833812E-2</v>
      </c>
      <c r="T77" t="str">
        <f>IF('Pivot Charts'!V38=0,"",'Pivot Charts'!V38)</f>
        <v/>
      </c>
      <c r="U77" t="str">
        <f>IF('Pivot Charts'!W38=0,"",'Pivot Charts'!W38)</f>
        <v/>
      </c>
    </row>
    <row r="78" spans="7:24" x14ac:dyDescent="0.3">
      <c r="G78" t="str">
        <f>IF('Pivot Charts'!P39=0,"",'Pivot Charts'!P39)</f>
        <v>Spider-Man 3</v>
      </c>
      <c r="K78" t="str">
        <f>IF('Pivot Charts'!Q39=0,"",'Pivot Charts'!Q39)</f>
        <v>Sony Pictures</v>
      </c>
      <c r="M78" t="str">
        <f>IF('Pivot Charts'!R39=0,"",'Pivot Charts'!R39)</f>
        <v>Adventure</v>
      </c>
      <c r="O78" s="52">
        <f>IF('Pivot Charts'!S39=0,"",'Pivot Charts'!S39)</f>
        <v>1271</v>
      </c>
      <c r="P78" s="52"/>
      <c r="Q78">
        <f>IF('Pivot Charts'!T39=0,"",'Pivot Charts'!T39)</f>
        <v>8897</v>
      </c>
      <c r="S78">
        <f>IF('Pivot Charts'!U39=0,"",'Pivot Charts'!U39)</f>
        <v>-0.10028653295128942</v>
      </c>
      <c r="T78" t="str">
        <f>IF('Pivot Charts'!V39=0,"",'Pivot Charts'!V39)</f>
        <v/>
      </c>
      <c r="U78" t="str">
        <f>IF('Pivot Charts'!W39=0,"",'Pivot Charts'!W39)</f>
        <v/>
      </c>
    </row>
    <row r="79" spans="7:24" x14ac:dyDescent="0.3">
      <c r="G79" t="str">
        <f>IF('Pivot Charts'!P40=0,"",'Pivot Charts'!P40)</f>
        <v>How the Grinch Stole Christmas</v>
      </c>
      <c r="K79" t="str">
        <f>IF('Pivot Charts'!Q40=0,"",'Pivot Charts'!Q40)</f>
        <v>Universal</v>
      </c>
      <c r="M79" t="str">
        <f>IF('Pivot Charts'!R40=0,"",'Pivot Charts'!R40)</f>
        <v>Adventure</v>
      </c>
      <c r="O79" s="52">
        <f>IF('Pivot Charts'!S40=0,"",'Pivot Charts'!S40)</f>
        <v>1302.4285714285713</v>
      </c>
      <c r="P79" s="52"/>
      <c r="Q79">
        <f>IF('Pivot Charts'!T40=0,"",'Pivot Charts'!T40)</f>
        <v>9117</v>
      </c>
      <c r="S79">
        <f>IF('Pivot Charts'!U40=0,"",'Pivot Charts'!U40)</f>
        <v>-3.7147102526002951E-2</v>
      </c>
      <c r="T79" t="str">
        <f>IF('Pivot Charts'!V40=0,"",'Pivot Charts'!V40)</f>
        <v/>
      </c>
      <c r="U79" t="str">
        <f>IF('Pivot Charts'!W40=0,"",'Pivot Charts'!W40)</f>
        <v/>
      </c>
    </row>
    <row r="80" spans="7:24" x14ac:dyDescent="0.3">
      <c r="G80" t="str">
        <f>IF('Pivot Charts'!P41=0,"",'Pivot Charts'!P41)</f>
        <v>Star Wars Ep. I: The Phantom Menace</v>
      </c>
      <c r="K80" t="str">
        <f>IF('Pivot Charts'!Q41=0,"",'Pivot Charts'!Q41)</f>
        <v>20th Century Fox</v>
      </c>
      <c r="M80" t="str">
        <f>IF('Pivot Charts'!R41=0,"",'Pivot Charts'!R41)</f>
        <v>Adventure</v>
      </c>
      <c r="O80" s="52">
        <f>IF('Pivot Charts'!S41=0,"",'Pivot Charts'!S41)</f>
        <v>1538.1428571428571</v>
      </c>
      <c r="P80" s="52"/>
      <c r="Q80">
        <f>IF('Pivot Charts'!T41=0,"",'Pivot Charts'!T41)</f>
        <v>10767</v>
      </c>
      <c r="S80">
        <f>IF('Pivot Charts'!U41=0,"",'Pivot Charts'!U41)</f>
        <v>-0.14318442153493705</v>
      </c>
      <c r="T80" t="str">
        <f>IF('Pivot Charts'!V41=0,"",'Pivot Charts'!V41)</f>
        <v/>
      </c>
      <c r="U80" t="str">
        <f>IF('Pivot Charts'!W41=0,"",'Pivot Charts'!W41)</f>
        <v/>
      </c>
    </row>
    <row r="81" spans="7:24" x14ac:dyDescent="0.3">
      <c r="G81" t="str">
        <f>IF('Pivot Charts'!P42=0,"",'Pivot Charts'!P42)</f>
        <v>Men in Black</v>
      </c>
      <c r="K81" t="str">
        <f>IF('Pivot Charts'!Q42=0,"",'Pivot Charts'!Q42)</f>
        <v>Sony Pictures</v>
      </c>
      <c r="M81" t="str">
        <f>IF('Pivot Charts'!R42=0,"",'Pivot Charts'!R42)</f>
        <v>Adventure</v>
      </c>
      <c r="O81" s="52">
        <f>IF('Pivot Charts'!S42=0,"",'Pivot Charts'!S42)</f>
        <v>3236.7142857142858</v>
      </c>
      <c r="P81" s="52"/>
      <c r="Q81">
        <f>IF('Pivot Charts'!T42=0,"",'Pivot Charts'!T42)</f>
        <v>22657</v>
      </c>
      <c r="S81">
        <f>IF('Pivot Charts'!U42=0,"",'Pivot Charts'!U42)</f>
        <v>-0.46105730427764324</v>
      </c>
      <c r="T81" t="str">
        <f>IF('Pivot Charts'!V42=0,"",'Pivot Charts'!V42)</f>
        <v/>
      </c>
      <c r="U81" t="str">
        <f>IF('Pivot Charts'!W42=0,"",'Pivot Charts'!W42)</f>
        <v/>
      </c>
    </row>
    <row r="82" spans="7:24" x14ac:dyDescent="0.3">
      <c r="G82" t="str">
        <f>IF('Pivot Charts'!P43=0,"",'Pivot Charts'!P43)</f>
        <v>Harry Potter and the Sorcerer’s Stone</v>
      </c>
      <c r="K82" t="str">
        <f>IF('Pivot Charts'!Q43=0,"",'Pivot Charts'!Q43)</f>
        <v>Warner Bros.</v>
      </c>
      <c r="M82" t="str">
        <f>IF('Pivot Charts'!R43=0,"",'Pivot Charts'!R43)</f>
        <v>Adventure</v>
      </c>
      <c r="O82" s="52">
        <f>IF('Pivot Charts'!S43=0,"",'Pivot Charts'!S43)</f>
        <v>5529.5714285714284</v>
      </c>
      <c r="P82" s="52"/>
      <c r="Q82">
        <f>IF('Pivot Charts'!T43=0,"",'Pivot Charts'!T43)</f>
        <v>38707</v>
      </c>
      <c r="S82">
        <f>IF('Pivot Charts'!U43=0,"",'Pivot Charts'!U43)</f>
        <v>0.67</v>
      </c>
      <c r="T82" t="str">
        <f>IF('Pivot Charts'!V43=0,"",'Pivot Charts'!V43)</f>
        <v/>
      </c>
      <c r="U82" t="str">
        <f>IF('Pivot Charts'!W43=0,"",'Pivot Charts'!W43)</f>
        <v/>
      </c>
    </row>
    <row r="83" spans="7:24" x14ac:dyDescent="0.3">
      <c r="G83" t="str">
        <f>IF('Pivot Charts'!P44=0,"",'Pivot Charts'!P44)</f>
        <v>Pirates of the Caribbean: Dead Man’s Chest</v>
      </c>
      <c r="K83" t="str">
        <f>IF('Pivot Charts'!Q44=0,"",'Pivot Charts'!Q44)</f>
        <v>Walt Disney</v>
      </c>
      <c r="M83" t="str">
        <f>IF('Pivot Charts'!R44=0,"",'Pivot Charts'!R44)</f>
        <v>Action</v>
      </c>
      <c r="O83" s="52">
        <f>IF('Pivot Charts'!S44=0,"",'Pivot Charts'!S44)</f>
        <v>6399.5714285714284</v>
      </c>
      <c r="P83" s="52"/>
      <c r="Q83">
        <f>IF('Pivot Charts'!T44=0,"",'Pivot Charts'!T44)</f>
        <v>44797</v>
      </c>
      <c r="S83">
        <f>IF('Pivot Charts'!U44=0,"",'Pivot Charts'!U44)</f>
        <v>-0.42171666997814428</v>
      </c>
      <c r="T83" t="str">
        <f>IF('Pivot Charts'!V44=0,"",'Pivot Charts'!V44)</f>
        <v/>
      </c>
      <c r="U83" t="str">
        <f>IF('Pivot Charts'!W44=0,"",'Pivot Charts'!W44)</f>
        <v/>
      </c>
    </row>
    <row r="84" spans="7:24" x14ac:dyDescent="0.3">
      <c r="G84" t="str">
        <f>IF('Pivot Charts'!P45=0,"",'Pivot Charts'!P45)</f>
        <v>Independence Day</v>
      </c>
      <c r="K84" t="str">
        <f>IF('Pivot Charts'!Q45=0,"",'Pivot Charts'!Q45)</f>
        <v>20th Century Fox</v>
      </c>
      <c r="M84" t="str">
        <f>IF('Pivot Charts'!R45=0,"",'Pivot Charts'!R45)</f>
        <v>Adventure</v>
      </c>
      <c r="O84" s="52">
        <f>IF('Pivot Charts'!S45=0,"",'Pivot Charts'!S45)</f>
        <v>7989.5714285714284</v>
      </c>
      <c r="P84" s="52"/>
      <c r="Q84">
        <f>IF('Pivot Charts'!T45=0,"",'Pivot Charts'!T45)</f>
        <v>55927</v>
      </c>
      <c r="S84">
        <f>IF('Pivot Charts'!U45=0,"",'Pivot Charts'!U45)</f>
        <v>-0.42432195975503062</v>
      </c>
      <c r="T84" t="str">
        <f>IF('Pivot Charts'!V45=0,"",'Pivot Charts'!V45)</f>
        <v/>
      </c>
      <c r="U84" t="str">
        <f>IF('Pivot Charts'!W45=0,"",'Pivot Charts'!W45)</f>
        <v/>
      </c>
    </row>
    <row r="85" spans="7:24" x14ac:dyDescent="0.3">
      <c r="G85" t="str">
        <f>IF('Pivot Charts'!P46=0,"",'Pivot Charts'!P46)</f>
        <v>Titanic</v>
      </c>
      <c r="K85" t="str">
        <f>IF('Pivot Charts'!Q46=0,"",'Pivot Charts'!Q46)</f>
        <v>Paramount Pictures</v>
      </c>
      <c r="M85" t="str">
        <f>IF('Pivot Charts'!R46=0,"",'Pivot Charts'!R46)</f>
        <v>Adventure</v>
      </c>
      <c r="O85" s="52">
        <f>IF('Pivot Charts'!S46=0,"",'Pivot Charts'!S46)</f>
        <v>104466.71428571429</v>
      </c>
      <c r="P85" s="52"/>
      <c r="Q85">
        <f>IF('Pivot Charts'!T46=0,"",'Pivot Charts'!T46)</f>
        <v>731267</v>
      </c>
      <c r="S85">
        <f>IF('Pivot Charts'!U46=0,"",'Pivot Charts'!U46)</f>
        <v>-0.40594159866706536</v>
      </c>
      <c r="T85" t="str">
        <f>IF('Pivot Charts'!V46=0,"",'Pivot Charts'!V46)</f>
        <v/>
      </c>
      <c r="U85" t="str">
        <f>IF('Pivot Charts'!W46=0,"",'Pivot Charts'!W46)</f>
        <v/>
      </c>
    </row>
    <row r="86" spans="7:24" x14ac:dyDescent="0.3">
      <c r="G86" t="str">
        <f>IF('Pivot Charts'!P47=0,"",'Pivot Charts'!P47)</f>
        <v>Batman Forever</v>
      </c>
      <c r="K86" t="str">
        <f>IF('Pivot Charts'!Q47=0,"",'Pivot Charts'!Q47)</f>
        <v>Warner Bros.</v>
      </c>
      <c r="M86" t="str">
        <f>IF('Pivot Charts'!R47=0,"",'Pivot Charts'!R47)</f>
        <v>Drama</v>
      </c>
      <c r="O86" s="52">
        <f>IF('Pivot Charts'!S47=0,"",'Pivot Charts'!S47)</f>
        <v>320106</v>
      </c>
      <c r="P86" s="52"/>
      <c r="Q86">
        <f>IF('Pivot Charts'!T47=0,"",'Pivot Charts'!T47)</f>
        <v>2240742</v>
      </c>
      <c r="S86">
        <f>IF('Pivot Charts'!U47=0,"",'Pivot Charts'!U47)</f>
        <v>-0.49047717434747562</v>
      </c>
      <c r="T86" t="str">
        <f>IF('Pivot Charts'!V47=0,"",'Pivot Charts'!V47)</f>
        <v/>
      </c>
      <c r="U86" t="str">
        <f>IF('Pivot Charts'!W47=0,"",'Pivot Charts'!W47)</f>
        <v/>
      </c>
    </row>
    <row r="87" spans="7:24" x14ac:dyDescent="0.3">
      <c r="G87" t="str">
        <f>IF('Pivot Charts'!P48=0,"",'Pivot Charts'!P48)</f>
        <v>Finding Nemo</v>
      </c>
      <c r="K87" t="str">
        <f>IF('Pivot Charts'!Q48=0,"",'Pivot Charts'!Q48)</f>
        <v>Walt Disney</v>
      </c>
      <c r="M87" t="str">
        <f>IF('Pivot Charts'!R48=0,"",'Pivot Charts'!R48)</f>
        <v>Adventure</v>
      </c>
      <c r="O87" s="52">
        <f>IF('Pivot Charts'!S48=0,"",'Pivot Charts'!S48)</f>
        <v>643916</v>
      </c>
      <c r="P87" s="52"/>
      <c r="Q87">
        <f>IF('Pivot Charts'!T48=0,"",'Pivot Charts'!T48)</f>
        <v>4507412</v>
      </c>
      <c r="S87">
        <f>IF('Pivot Charts'!U48=0,"",'Pivot Charts'!U48)</f>
        <v>-0.46711077321243899</v>
      </c>
      <c r="T87" t="str">
        <f>IF('Pivot Charts'!V48=0,"",'Pivot Charts'!V48)</f>
        <v/>
      </c>
      <c r="U87" t="str">
        <f>IF('Pivot Charts'!W48=0,"",'Pivot Charts'!W48)</f>
        <v/>
      </c>
    </row>
    <row r="88" spans="7:24" x14ac:dyDescent="0.3">
      <c r="G88" t="str">
        <f>IF('Pivot Charts'!P49=0,"",'Pivot Charts'!P49)</f>
        <v>Transformers: Revenge of the Fallen</v>
      </c>
      <c r="K88" t="str">
        <f>IF('Pivot Charts'!Q49=0,"",'Pivot Charts'!Q49)</f>
        <v>Paramount Pictures</v>
      </c>
      <c r="M88" t="str">
        <f>IF('Pivot Charts'!R49=0,"",'Pivot Charts'!R49)</f>
        <v>Action</v>
      </c>
      <c r="O88" s="52">
        <f>IF('Pivot Charts'!S49=0,"",'Pivot Charts'!S49)</f>
        <v>1084570.2857142857</v>
      </c>
      <c r="P88" s="52"/>
      <c r="Q88">
        <f>IF('Pivot Charts'!T49=0,"",'Pivot Charts'!T49)</f>
        <v>7591992</v>
      </c>
      <c r="S88">
        <f>IF('Pivot Charts'!U49=0,"",'Pivot Charts'!U49)</f>
        <v>-0.46956274213753002</v>
      </c>
      <c r="T88" t="str">
        <f>IF('Pivot Charts'!V49=0,"",'Pivot Charts'!V49)</f>
        <v/>
      </c>
      <c r="U88" t="str">
        <f>IF('Pivot Charts'!W49=0,"",'Pivot Charts'!W49)</f>
        <v/>
      </c>
    </row>
    <row r="90" spans="7:24" x14ac:dyDescent="0.3">
      <c r="P90" t="str">
        <f>IF('Pivot Charts'!P50=0,"",'Pivot Charts'!P50)</f>
        <v/>
      </c>
      <c r="Q90" t="str">
        <f>IF('Pivot Charts'!Q50=0,"",'Pivot Charts'!Q50)</f>
        <v/>
      </c>
      <c r="R90" t="str">
        <f>IF('Pivot Charts'!R50=0,"",'Pivot Charts'!R50)</f>
        <v/>
      </c>
      <c r="S90" t="str">
        <f>IF('Pivot Charts'!S50=0,"",'Pivot Charts'!S50)</f>
        <v/>
      </c>
      <c r="T90" t="str">
        <f>IF('Pivot Charts'!T50=0,"",'Pivot Charts'!T50)</f>
        <v/>
      </c>
      <c r="U90" t="str">
        <f>IF('Pivot Charts'!U50=0,"",'Pivot Charts'!U50)</f>
        <v/>
      </c>
      <c r="V90" t="str">
        <f>IF('Pivot Charts'!V50=0,"",'Pivot Charts'!V50)</f>
        <v/>
      </c>
      <c r="W90" t="str">
        <f>IF('Pivot Charts'!W50=0,"",'Pivot Charts'!W50)</f>
        <v/>
      </c>
      <c r="X90" t="str">
        <f>IF('Pivot Charts'!X50=0,"",'Pivot Charts'!X50)</f>
        <v/>
      </c>
    </row>
    <row r="91" spans="7:24" x14ac:dyDescent="0.3">
      <c r="P91" t="str">
        <f>IF('Pivot Charts'!P51=0,"",'Pivot Charts'!P51)</f>
        <v/>
      </c>
      <c r="Q91" t="str">
        <f>IF('Pivot Charts'!Q51=0,"",'Pivot Charts'!Q51)</f>
        <v/>
      </c>
      <c r="R91" t="str">
        <f>IF('Pivot Charts'!R51=0,"",'Pivot Charts'!R51)</f>
        <v/>
      </c>
      <c r="S91" t="str">
        <f>IF('Pivot Charts'!S51=0,"",'Pivot Charts'!S51)</f>
        <v/>
      </c>
      <c r="T91" t="str">
        <f>IF('Pivot Charts'!T51=0,"",'Pivot Charts'!T51)</f>
        <v/>
      </c>
      <c r="U91" t="str">
        <f>IF('Pivot Charts'!U51=0,"",'Pivot Charts'!U51)</f>
        <v/>
      </c>
      <c r="V91" t="str">
        <f>IF('Pivot Charts'!V51=0,"",'Pivot Charts'!V51)</f>
        <v/>
      </c>
      <c r="W91" t="str">
        <f>IF('Pivot Charts'!W51=0,"",'Pivot Charts'!W51)</f>
        <v/>
      </c>
      <c r="X91" t="str">
        <f>IF('Pivot Charts'!X51=0,"",'Pivot Charts'!X51)</f>
        <v/>
      </c>
    </row>
    <row r="92" spans="7:24" x14ac:dyDescent="0.3">
      <c r="P92" t="str">
        <f>IF('Pivot Charts'!P52=0,"",'Pivot Charts'!P52)</f>
        <v/>
      </c>
      <c r="Q92" t="str">
        <f>IF('Pivot Charts'!Q52=0,"",'Pivot Charts'!Q52)</f>
        <v/>
      </c>
      <c r="R92" t="str">
        <f>IF('Pivot Charts'!R52=0,"",'Pivot Charts'!R52)</f>
        <v/>
      </c>
      <c r="S92" t="str">
        <f>IF('Pivot Charts'!S52=0,"",'Pivot Charts'!S52)</f>
        <v/>
      </c>
      <c r="T92" t="str">
        <f>IF('Pivot Charts'!T52=0,"",'Pivot Charts'!T52)</f>
        <v/>
      </c>
      <c r="U92" t="str">
        <f>IF('Pivot Charts'!U52=0,"",'Pivot Charts'!U52)</f>
        <v/>
      </c>
      <c r="V92" t="str">
        <f>IF('Pivot Charts'!V52=0,"",'Pivot Charts'!V52)</f>
        <v/>
      </c>
      <c r="W92" t="str">
        <f>IF('Pivot Charts'!W52=0,"",'Pivot Charts'!W52)</f>
        <v/>
      </c>
      <c r="X92" t="str">
        <f>IF('Pivot Charts'!X52=0,"",'Pivot Charts'!X52)</f>
        <v/>
      </c>
    </row>
    <row r="93" spans="7:24" x14ac:dyDescent="0.3">
      <c r="P93" t="str">
        <f>IF('Pivot Charts'!P53=0,"",'Pivot Charts'!P53)</f>
        <v/>
      </c>
      <c r="Q93" t="str">
        <f>IF('Pivot Charts'!Q53=0,"",'Pivot Charts'!Q53)</f>
        <v/>
      </c>
      <c r="R93" t="str">
        <f>IF('Pivot Charts'!R53=0,"",'Pivot Charts'!R53)</f>
        <v/>
      </c>
      <c r="S93" t="str">
        <f>IF('Pivot Charts'!S53=0,"",'Pivot Charts'!S53)</f>
        <v/>
      </c>
      <c r="T93" t="str">
        <f>IF('Pivot Charts'!T53=0,"",'Pivot Charts'!T53)</f>
        <v/>
      </c>
      <c r="U93" t="str">
        <f>IF('Pivot Charts'!U53=0,"",'Pivot Charts'!U53)</f>
        <v/>
      </c>
      <c r="V93" t="str">
        <f>IF('Pivot Charts'!V53=0,"",'Pivot Charts'!V53)</f>
        <v/>
      </c>
      <c r="W93" t="str">
        <f>IF('Pivot Charts'!W53=0,"",'Pivot Charts'!W53)</f>
        <v/>
      </c>
      <c r="X93" t="str">
        <f>IF('Pivot Charts'!X53=0,"",'Pivot Charts'!X53)</f>
        <v/>
      </c>
    </row>
    <row r="94" spans="7:24" x14ac:dyDescent="0.3">
      <c r="P94" t="str">
        <f>IF('Pivot Charts'!P54=0,"",'Pivot Charts'!P54)</f>
        <v/>
      </c>
      <c r="Q94" t="str">
        <f>IF('Pivot Charts'!Q54=0,"",'Pivot Charts'!Q54)</f>
        <v/>
      </c>
      <c r="R94" t="str">
        <f>IF('Pivot Charts'!R54=0,"",'Pivot Charts'!R54)</f>
        <v/>
      </c>
      <c r="S94" t="str">
        <f>IF('Pivot Charts'!S54=0,"",'Pivot Charts'!S54)</f>
        <v/>
      </c>
      <c r="T94" t="str">
        <f>IF('Pivot Charts'!T54=0,"",'Pivot Charts'!T54)</f>
        <v/>
      </c>
      <c r="U94" t="str">
        <f>IF('Pivot Charts'!U54=0,"",'Pivot Charts'!U54)</f>
        <v/>
      </c>
      <c r="V94" t="str">
        <f>IF('Pivot Charts'!V54=0,"",'Pivot Charts'!V54)</f>
        <v/>
      </c>
      <c r="W94" t="str">
        <f>IF('Pivot Charts'!W54=0,"",'Pivot Charts'!W54)</f>
        <v/>
      </c>
      <c r="X94" t="str">
        <f>IF('Pivot Charts'!X54=0,"",'Pivot Charts'!X54)</f>
        <v/>
      </c>
    </row>
    <row r="95" spans="7:24" x14ac:dyDescent="0.3">
      <c r="P95" t="str">
        <f>IF('Pivot Charts'!P55=0,"",'Pivot Charts'!P55)</f>
        <v/>
      </c>
      <c r="Q95" t="str">
        <f>IF('Pivot Charts'!Q55=0,"",'Pivot Charts'!Q55)</f>
        <v/>
      </c>
      <c r="R95" t="str">
        <f>IF('Pivot Charts'!R55=0,"",'Pivot Charts'!R55)</f>
        <v/>
      </c>
      <c r="S95" t="str">
        <f>IF('Pivot Charts'!S55=0,"",'Pivot Charts'!S55)</f>
        <v/>
      </c>
      <c r="T95" t="str">
        <f>IF('Pivot Charts'!T55=0,"",'Pivot Charts'!T55)</f>
        <v/>
      </c>
      <c r="U95" t="str">
        <f>IF('Pivot Charts'!U55=0,"",'Pivot Charts'!U55)</f>
        <v/>
      </c>
      <c r="V95" t="str">
        <f>IF('Pivot Charts'!V55=0,"",'Pivot Charts'!V55)</f>
        <v/>
      </c>
      <c r="W95" t="str">
        <f>IF('Pivot Charts'!W55=0,"",'Pivot Charts'!W55)</f>
        <v/>
      </c>
      <c r="X95" t="str">
        <f>IF('Pivot Charts'!X55=0,"",'Pivot Charts'!X55)</f>
        <v/>
      </c>
    </row>
    <row r="96" spans="7:24" x14ac:dyDescent="0.3">
      <c r="P96" t="str">
        <f>IF('Pivot Charts'!P56=0,"",'Pivot Charts'!P56)</f>
        <v/>
      </c>
      <c r="Q96" t="str">
        <f>IF('Pivot Charts'!Q56=0,"",'Pivot Charts'!Q56)</f>
        <v/>
      </c>
      <c r="R96" t="str">
        <f>IF('Pivot Charts'!R56=0,"",'Pivot Charts'!R56)</f>
        <v/>
      </c>
      <c r="S96" t="str">
        <f>IF('Pivot Charts'!S56=0,"",'Pivot Charts'!S56)</f>
        <v/>
      </c>
      <c r="T96" t="str">
        <f>IF('Pivot Charts'!T56=0,"",'Pivot Charts'!T56)</f>
        <v/>
      </c>
      <c r="U96" t="str">
        <f>IF('Pivot Charts'!U56=0,"",'Pivot Charts'!U56)</f>
        <v/>
      </c>
      <c r="V96" t="str">
        <f>IF('Pivot Charts'!V56=0,"",'Pivot Charts'!V56)</f>
        <v/>
      </c>
      <c r="W96" t="str">
        <f>IF('Pivot Charts'!W56=0,"",'Pivot Charts'!W56)</f>
        <v/>
      </c>
      <c r="X96" t="str">
        <f>IF('Pivot Charts'!X56=0,"",'Pivot Charts'!X56)</f>
        <v/>
      </c>
    </row>
    <row r="97" spans="16:24" x14ac:dyDescent="0.3">
      <c r="P97" t="str">
        <f>IF('Pivot Charts'!P57=0,"",'Pivot Charts'!P57)</f>
        <v/>
      </c>
      <c r="Q97" t="str">
        <f>IF('Pivot Charts'!Q57=0,"",'Pivot Charts'!Q57)</f>
        <v/>
      </c>
      <c r="R97" t="str">
        <f>IF('Pivot Charts'!R57=0,"",'Pivot Charts'!R57)</f>
        <v/>
      </c>
      <c r="S97" t="str">
        <f>IF('Pivot Charts'!S57=0,"",'Pivot Charts'!S57)</f>
        <v/>
      </c>
      <c r="T97" t="str">
        <f>IF('Pivot Charts'!T57=0,"",'Pivot Charts'!T57)</f>
        <v/>
      </c>
      <c r="U97" t="str">
        <f>IF('Pivot Charts'!U57=0,"",'Pivot Charts'!U57)</f>
        <v/>
      </c>
      <c r="V97" t="str">
        <f>IF('Pivot Charts'!V57=0,"",'Pivot Charts'!V57)</f>
        <v/>
      </c>
      <c r="W97" t="str">
        <f>IF('Pivot Charts'!W57=0,"",'Pivot Charts'!W57)</f>
        <v/>
      </c>
      <c r="X97" t="str">
        <f>IF('Pivot Charts'!X57=0,"",'Pivot Charts'!X57)</f>
        <v/>
      </c>
    </row>
    <row r="98" spans="16:24" x14ac:dyDescent="0.3">
      <c r="P98" t="str">
        <f>IF('Pivot Charts'!P58=0,"",'Pivot Charts'!P58)</f>
        <v/>
      </c>
      <c r="Q98" t="str">
        <f>IF('Pivot Charts'!Q58=0,"",'Pivot Charts'!Q58)</f>
        <v/>
      </c>
      <c r="R98" t="str">
        <f>IF('Pivot Charts'!R58=0,"",'Pivot Charts'!R58)</f>
        <v/>
      </c>
      <c r="S98" t="str">
        <f>IF('Pivot Charts'!S58=0,"",'Pivot Charts'!S58)</f>
        <v/>
      </c>
      <c r="T98" t="str">
        <f>IF('Pivot Charts'!T58=0,"",'Pivot Charts'!T58)</f>
        <v/>
      </c>
      <c r="U98" t="str">
        <f>IF('Pivot Charts'!U58=0,"",'Pivot Charts'!U58)</f>
        <v/>
      </c>
      <c r="V98" t="str">
        <f>IF('Pivot Charts'!V58=0,"",'Pivot Charts'!V58)</f>
        <v/>
      </c>
      <c r="W98" t="str">
        <f>IF('Pivot Charts'!W58=0,"",'Pivot Charts'!W58)</f>
        <v/>
      </c>
      <c r="X98" t="str">
        <f>IF('Pivot Charts'!X58=0,"",'Pivot Charts'!X58)</f>
        <v/>
      </c>
    </row>
    <row r="99" spans="16:24" x14ac:dyDescent="0.3">
      <c r="P99" t="str">
        <f>IF('Pivot Charts'!P59=0,"",'Pivot Charts'!P59)</f>
        <v/>
      </c>
      <c r="Q99" t="str">
        <f>IF('Pivot Charts'!Q59=0,"",'Pivot Charts'!Q59)</f>
        <v/>
      </c>
      <c r="R99" t="str">
        <f>IF('Pivot Charts'!R59=0,"",'Pivot Charts'!R59)</f>
        <v/>
      </c>
      <c r="S99" t="str">
        <f>IF('Pivot Charts'!S59=0,"",'Pivot Charts'!S59)</f>
        <v/>
      </c>
      <c r="T99" t="str">
        <f>IF('Pivot Charts'!T59=0,"",'Pivot Charts'!T59)</f>
        <v/>
      </c>
      <c r="U99" t="str">
        <f>IF('Pivot Charts'!U59=0,"",'Pivot Charts'!U59)</f>
        <v/>
      </c>
      <c r="V99" t="str">
        <f>IF('Pivot Charts'!V59=0,"",'Pivot Charts'!V59)</f>
        <v/>
      </c>
      <c r="W99" t="str">
        <f>IF('Pivot Charts'!W59=0,"",'Pivot Charts'!W59)</f>
        <v/>
      </c>
      <c r="X99" t="str">
        <f>IF('Pivot Charts'!X59=0,"",'Pivot Charts'!X59)</f>
        <v/>
      </c>
    </row>
  </sheetData>
  <mergeCells count="34">
    <mergeCell ref="G68:X69"/>
    <mergeCell ref="G11:I14"/>
    <mergeCell ref="K11:M14"/>
    <mergeCell ref="O11:Q14"/>
    <mergeCell ref="S11:U14"/>
    <mergeCell ref="C28:F28"/>
    <mergeCell ref="C3:X5"/>
    <mergeCell ref="G7:X8"/>
    <mergeCell ref="G48:X49"/>
    <mergeCell ref="G10:I10"/>
    <mergeCell ref="K10:M10"/>
    <mergeCell ref="O10:Q10"/>
    <mergeCell ref="S10:U10"/>
    <mergeCell ref="G72:J72"/>
    <mergeCell ref="K72:L72"/>
    <mergeCell ref="M72:N72"/>
    <mergeCell ref="O72:P72"/>
    <mergeCell ref="O77:P77"/>
    <mergeCell ref="O88:P88"/>
    <mergeCell ref="Q72:R72"/>
    <mergeCell ref="O73:P73"/>
    <mergeCell ref="O74:P74"/>
    <mergeCell ref="O75:P75"/>
    <mergeCell ref="O76:P76"/>
    <mergeCell ref="O78:P78"/>
    <mergeCell ref="O79:P79"/>
    <mergeCell ref="O80:P80"/>
    <mergeCell ref="O81:P81"/>
    <mergeCell ref="O82:P82"/>
    <mergeCell ref="O83:P83"/>
    <mergeCell ref="O84:P84"/>
    <mergeCell ref="O85:P85"/>
    <mergeCell ref="O86:P86"/>
    <mergeCell ref="O87:P87"/>
  </mergeCells>
  <conditionalFormatting sqref="O11:Q14">
    <cfRule type="cellIs" dxfId="3" priority="1" operator="lessThan">
      <formula>0</formula>
    </cfRule>
    <cfRule type="cellIs" dxfId="2" priority="2" operator="greaterThan">
      <formula>0</formula>
    </cfRule>
  </conditionalFormatting>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2</DocSecurity>
  <ScaleCrop>false</ScaleCrop>
  <HeadingPairs>
    <vt:vector size="2" baseType="variant">
      <vt:variant>
        <vt:lpstr>Worksheets</vt:lpstr>
      </vt:variant>
      <vt:variant>
        <vt:i4>3</vt:i4>
      </vt:variant>
    </vt:vector>
  </HeadingPairs>
  <TitlesOfParts>
    <vt:vector size="3" baseType="lpstr">
      <vt:lpstr>Main Raw Data</vt:lpstr>
      <vt:lpstr>Pivot Charts</vt:lpstr>
      <vt:lpstr>Sales 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Ioannis Pitsillides</dc:creator>
  <cp:lastModifiedBy>Acer</cp:lastModifiedBy>
  <dcterms:created xsi:type="dcterms:W3CDTF">2022-01-23T11:02:10Z</dcterms:created>
  <dcterms:modified xsi:type="dcterms:W3CDTF">2023-01-25T03:00:57Z</dcterms:modified>
</cp:coreProperties>
</file>