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iuseppe Antonelli\Desktop\tesi\Optmised-sampling\"/>
    </mc:Choice>
  </mc:AlternateContent>
  <xr:revisionPtr revIDLastSave="0" documentId="13_ncr:1_{33465AEC-4137-4245-B4F1-CC21B8C8FA38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totale" sheetId="1" r:id="rId1"/>
    <sheet name="target" sheetId="2" r:id="rId2"/>
    <sheet name="accumul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" l="1"/>
  <c r="B23" i="1" l="1"/>
  <c r="B25" i="1" l="1"/>
  <c r="D19" i="1" l="1"/>
  <c r="D18" i="1"/>
  <c r="D16" i="1" l="1"/>
  <c r="B16" i="1"/>
  <c r="D15" i="1"/>
  <c r="B15" i="1"/>
</calcChain>
</file>

<file path=xl/sharedStrings.xml><?xml version="1.0" encoding="utf-8"?>
<sst xmlns="http://schemas.openxmlformats.org/spreadsheetml/2006/main" count="45" uniqueCount="37">
  <si>
    <t>plot</t>
  </si>
  <si>
    <t>06 La Vettola</t>
  </si>
  <si>
    <t>10 Zambra</t>
  </si>
  <si>
    <t>11 Ospedaletto</t>
  </si>
  <si>
    <t>bici</t>
  </si>
  <si>
    <t>04 San Cerbone</t>
  </si>
  <si>
    <t>08 Compito</t>
  </si>
  <si>
    <t>auto</t>
  </si>
  <si>
    <t>mezzo</t>
  </si>
  <si>
    <t>t campion</t>
  </si>
  <si>
    <t>12 Cascina</t>
  </si>
  <si>
    <t>01 Massaciuccoli N</t>
  </si>
  <si>
    <t>05 Gello</t>
  </si>
  <si>
    <t>07 Vorno</t>
  </si>
  <si>
    <t>03 Filettole</t>
  </si>
  <si>
    <t>09 Serra</t>
  </si>
  <si>
    <t>02 Massaciuccoli S</t>
  </si>
  <si>
    <t>t spostam</t>
  </si>
  <si>
    <t>media</t>
  </si>
  <si>
    <t>dev st</t>
  </si>
  <si>
    <t>tempo totale</t>
  </si>
  <si>
    <t>no 01 02 11</t>
  </si>
  <si>
    <t>auto/piedi</t>
  </si>
  <si>
    <t>treno/bici</t>
  </si>
  <si>
    <t>n specie</t>
  </si>
  <si>
    <t>campo</t>
  </si>
  <si>
    <t>erbario</t>
  </si>
  <si>
    <t>orig disper</t>
  </si>
  <si>
    <t>108h</t>
  </si>
  <si>
    <t>t</t>
  </si>
  <si>
    <t>n</t>
  </si>
  <si>
    <t>n2</t>
  </si>
  <si>
    <t>n3</t>
  </si>
  <si>
    <t>n1</t>
  </si>
  <si>
    <t>n4</t>
  </si>
  <si>
    <t>n5</t>
  </si>
  <si>
    <t>plotz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</si>
</sst>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h:mm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0" fontId="0" fillId="0" borderId="3" xfId="0" applyBorder="1"/>
    <xf numFmtId="165" fontId="1" fillId="2" borderId="0" xfId="0" applyNumberFormat="1" applyFont="1" applyFill="1"/>
    <xf numFmtId="2" fontId="0" fillId="0" borderId="0" xfId="0" quotePrefix="1" applyNumberFormat="1" applyFill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66FFCC"/>
      <color rgb="FFCCCC00"/>
      <color rgb="FF66CCFF"/>
      <color rgb="FF66FF99"/>
      <color rgb="FF0033CC"/>
      <color rgb="FFFF00FF"/>
      <color rgb="FF33CC33"/>
      <color rgb="FF66FF33"/>
      <color rgb="FFFF9900"/>
      <color rgb="FFE74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totale!$A$2:$A$13</c:f>
              <c:strCache>
                <c:ptCount val="12"/>
                <c:pt idx="0">
                  <c:v>06 La Vettola</c:v>
                </c:pt>
                <c:pt idx="1">
                  <c:v>11 Ospedaletto</c:v>
                </c:pt>
                <c:pt idx="2">
                  <c:v>10 Zambra</c:v>
                </c:pt>
                <c:pt idx="3">
                  <c:v>04 San Cerbone</c:v>
                </c:pt>
                <c:pt idx="4">
                  <c:v>08 Compito</c:v>
                </c:pt>
                <c:pt idx="5">
                  <c:v>12 Cascina</c:v>
                </c:pt>
                <c:pt idx="6">
                  <c:v>03 Filettole</c:v>
                </c:pt>
                <c:pt idx="7">
                  <c:v>01 Massaciuccoli N</c:v>
                </c:pt>
                <c:pt idx="8">
                  <c:v>02 Massaciuccoli S</c:v>
                </c:pt>
                <c:pt idx="9">
                  <c:v>07 Vorno</c:v>
                </c:pt>
                <c:pt idx="10">
                  <c:v>09 Serra</c:v>
                </c:pt>
                <c:pt idx="11">
                  <c:v>05 Gello</c:v>
                </c:pt>
              </c:strCache>
            </c:strRef>
          </c:cat>
          <c:val>
            <c:numRef>
              <c:f>totale!$D$2:$D$13</c:f>
              <c:numCache>
                <c:formatCode>General</c:formatCode>
                <c:ptCount val="12"/>
                <c:pt idx="0">
                  <c:v>120</c:v>
                </c:pt>
                <c:pt idx="1">
                  <c:v>60</c:v>
                </c:pt>
                <c:pt idx="2">
                  <c:v>90</c:v>
                </c:pt>
                <c:pt idx="3">
                  <c:v>100</c:v>
                </c:pt>
                <c:pt idx="4">
                  <c:v>120</c:v>
                </c:pt>
                <c:pt idx="5">
                  <c:v>100</c:v>
                </c:pt>
                <c:pt idx="6">
                  <c:v>130</c:v>
                </c:pt>
                <c:pt idx="7">
                  <c:v>40</c:v>
                </c:pt>
                <c:pt idx="8">
                  <c:v>70</c:v>
                </c:pt>
                <c:pt idx="9">
                  <c:v>90</c:v>
                </c:pt>
                <c:pt idx="10">
                  <c:v>120</c:v>
                </c:pt>
                <c:pt idx="1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31-4300-BB66-16235DB61B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76164543"/>
        <c:axId val="1172311103"/>
      </c:barChart>
      <c:catAx>
        <c:axId val="11761645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72311103"/>
        <c:crosses val="autoZero"/>
        <c:auto val="1"/>
        <c:lblAlgn val="ctr"/>
        <c:lblOffset val="100"/>
        <c:noMultiLvlLbl val="0"/>
      </c:catAx>
      <c:valAx>
        <c:axId val="117231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76164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8CC-424F-835B-C30540D406FB}"/>
              </c:ext>
            </c:extLst>
          </c:dPt>
          <c:dPt>
            <c:idx val="1"/>
            <c:invertIfNegative val="0"/>
            <c:bubble3D val="0"/>
            <c:spPr>
              <a:solidFill>
                <a:srgbClr val="FF99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8CC-424F-835B-C30540D406FB}"/>
              </c:ext>
            </c:extLst>
          </c:dPt>
          <c:dPt>
            <c:idx val="2"/>
            <c:invertIfNegative val="0"/>
            <c:bubble3D val="0"/>
            <c:spPr>
              <a:solidFill>
                <a:srgbClr val="FF99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8CC-424F-835B-C30540D406FB}"/>
              </c:ext>
            </c:extLst>
          </c:dPt>
          <c:dPt>
            <c:idx val="3"/>
            <c:invertIfNegative val="0"/>
            <c:bubble3D val="0"/>
            <c:spPr>
              <a:solidFill>
                <a:srgbClr val="33CC3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D8CC-424F-835B-C30540D406FB}"/>
              </c:ext>
            </c:extLst>
          </c:dPt>
          <c:dPt>
            <c:idx val="4"/>
            <c:invertIfNegative val="0"/>
            <c:bubble3D val="0"/>
            <c:spPr>
              <a:solidFill>
                <a:srgbClr val="33CC3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8CC-424F-835B-C30540D406FB}"/>
              </c:ext>
            </c:extLst>
          </c:dPt>
          <c:dPt>
            <c:idx val="5"/>
            <c:invertIfNegative val="0"/>
            <c:bubble3D val="0"/>
            <c:spPr>
              <a:solidFill>
                <a:srgbClr val="0033C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D8CC-424F-835B-C30540D406FB}"/>
              </c:ext>
            </c:extLst>
          </c:dPt>
          <c:dPt>
            <c:idx val="6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8CC-424F-835B-C30540D406FB}"/>
              </c:ext>
            </c:extLst>
          </c:dPt>
          <c:dPt>
            <c:idx val="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D8CC-424F-835B-C30540D406FB}"/>
              </c:ext>
            </c:extLst>
          </c:dPt>
          <c:dPt>
            <c:idx val="8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8CC-424F-835B-C30540D406FB}"/>
              </c:ext>
            </c:extLst>
          </c:dPt>
          <c:dPt>
            <c:idx val="9"/>
            <c:invertIfNegative val="0"/>
            <c:bubble3D val="0"/>
            <c:spPr>
              <a:solidFill>
                <a:srgbClr val="66CC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D8CC-424F-835B-C30540D406FB}"/>
              </c:ext>
            </c:extLst>
          </c:dPt>
          <c:dPt>
            <c:idx val="10"/>
            <c:invertIfNegative val="0"/>
            <c:bubble3D val="0"/>
            <c:spPr>
              <a:solidFill>
                <a:srgbClr val="66FFC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8CC-424F-835B-C30540D406FB}"/>
              </c:ext>
            </c:extLst>
          </c:dPt>
          <c:dPt>
            <c:idx val="11"/>
            <c:invertIfNegative val="0"/>
            <c:bubble3D val="0"/>
            <c:spPr>
              <a:solidFill>
                <a:srgbClr val="CCCC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D8CC-424F-835B-C30540D406FB}"/>
              </c:ext>
            </c:extLst>
          </c:dPt>
          <c:cat>
            <c:strRef>
              <c:f>totale!$A$2:$A$13</c:f>
              <c:strCache>
                <c:ptCount val="12"/>
                <c:pt idx="0">
                  <c:v>06 La Vettola</c:v>
                </c:pt>
                <c:pt idx="1">
                  <c:v>11 Ospedaletto</c:v>
                </c:pt>
                <c:pt idx="2">
                  <c:v>10 Zambra</c:v>
                </c:pt>
                <c:pt idx="3">
                  <c:v>04 San Cerbone</c:v>
                </c:pt>
                <c:pt idx="4">
                  <c:v>08 Compito</c:v>
                </c:pt>
                <c:pt idx="5">
                  <c:v>12 Cascina</c:v>
                </c:pt>
                <c:pt idx="6">
                  <c:v>03 Filettole</c:v>
                </c:pt>
                <c:pt idx="7">
                  <c:v>01 Massaciuccoli N</c:v>
                </c:pt>
                <c:pt idx="8">
                  <c:v>02 Massaciuccoli S</c:v>
                </c:pt>
                <c:pt idx="9">
                  <c:v>07 Vorno</c:v>
                </c:pt>
                <c:pt idx="10">
                  <c:v>09 Serra</c:v>
                </c:pt>
                <c:pt idx="11">
                  <c:v>05 Gello</c:v>
                </c:pt>
              </c:strCache>
            </c:strRef>
          </c:cat>
          <c:val>
            <c:numRef>
              <c:f>totale!$B$2:$B$13</c:f>
              <c:numCache>
                <c:formatCode>General</c:formatCode>
                <c:ptCount val="12"/>
                <c:pt idx="0">
                  <c:v>60</c:v>
                </c:pt>
                <c:pt idx="1">
                  <c:v>25</c:v>
                </c:pt>
                <c:pt idx="2">
                  <c:v>25</c:v>
                </c:pt>
                <c:pt idx="3">
                  <c:v>60</c:v>
                </c:pt>
                <c:pt idx="4">
                  <c:v>60</c:v>
                </c:pt>
                <c:pt idx="5">
                  <c:v>40</c:v>
                </c:pt>
                <c:pt idx="6">
                  <c:v>45</c:v>
                </c:pt>
                <c:pt idx="7">
                  <c:v>45</c:v>
                </c:pt>
                <c:pt idx="8">
                  <c:v>45</c:v>
                </c:pt>
                <c:pt idx="9">
                  <c:v>120</c:v>
                </c:pt>
                <c:pt idx="10">
                  <c:v>70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CC-424F-835B-C30540D406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76164543"/>
        <c:axId val="1172311103"/>
      </c:barChart>
      <c:catAx>
        <c:axId val="11761645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72311103"/>
        <c:crosses val="autoZero"/>
        <c:auto val="1"/>
        <c:lblAlgn val="ctr"/>
        <c:lblOffset val="100"/>
        <c:noMultiLvlLbl val="0"/>
      </c:catAx>
      <c:valAx>
        <c:axId val="117231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76164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totale!$A$2:$A$13</c:f>
              <c:strCache>
                <c:ptCount val="12"/>
                <c:pt idx="0">
                  <c:v>06 La Vettola</c:v>
                </c:pt>
                <c:pt idx="1">
                  <c:v>11 Ospedaletto</c:v>
                </c:pt>
                <c:pt idx="2">
                  <c:v>10 Zambra</c:v>
                </c:pt>
                <c:pt idx="3">
                  <c:v>04 San Cerbone</c:v>
                </c:pt>
                <c:pt idx="4">
                  <c:v>08 Compito</c:v>
                </c:pt>
                <c:pt idx="5">
                  <c:v>12 Cascina</c:v>
                </c:pt>
                <c:pt idx="6">
                  <c:v>03 Filettole</c:v>
                </c:pt>
                <c:pt idx="7">
                  <c:v>01 Massaciuccoli N</c:v>
                </c:pt>
                <c:pt idx="8">
                  <c:v>02 Massaciuccoli S</c:v>
                </c:pt>
                <c:pt idx="9">
                  <c:v>07 Vorno</c:v>
                </c:pt>
                <c:pt idx="10">
                  <c:v>09 Serra</c:v>
                </c:pt>
                <c:pt idx="11">
                  <c:v>05 Gello</c:v>
                </c:pt>
              </c:strCache>
            </c:strRef>
          </c:cat>
          <c:val>
            <c:numRef>
              <c:f>totale!$D$2:$D$13</c:f>
              <c:numCache>
                <c:formatCode>General</c:formatCode>
                <c:ptCount val="12"/>
                <c:pt idx="0">
                  <c:v>120</c:v>
                </c:pt>
                <c:pt idx="1">
                  <c:v>60</c:v>
                </c:pt>
                <c:pt idx="2">
                  <c:v>90</c:v>
                </c:pt>
                <c:pt idx="3">
                  <c:v>100</c:v>
                </c:pt>
                <c:pt idx="4">
                  <c:v>120</c:v>
                </c:pt>
                <c:pt idx="5">
                  <c:v>100</c:v>
                </c:pt>
                <c:pt idx="6">
                  <c:v>130</c:v>
                </c:pt>
                <c:pt idx="7">
                  <c:v>40</c:v>
                </c:pt>
                <c:pt idx="8">
                  <c:v>70</c:v>
                </c:pt>
                <c:pt idx="9">
                  <c:v>90</c:v>
                </c:pt>
                <c:pt idx="10">
                  <c:v>120</c:v>
                </c:pt>
                <c:pt idx="1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F9-4CC6-927A-2ECB3594F6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76164543"/>
        <c:axId val="1172311103"/>
      </c:barChart>
      <c:lineChart>
        <c:grouping val="standard"/>
        <c:varyColors val="0"/>
        <c:ser>
          <c:idx val="1"/>
          <c:order val="1"/>
          <c:tx>
            <c:v>n specie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totale!$E$2:$E$13</c:f>
              <c:numCache>
                <c:formatCode>General</c:formatCode>
                <c:ptCount val="12"/>
                <c:pt idx="0">
                  <c:v>24</c:v>
                </c:pt>
                <c:pt idx="1">
                  <c:v>12</c:v>
                </c:pt>
                <c:pt idx="2">
                  <c:v>26</c:v>
                </c:pt>
                <c:pt idx="3">
                  <c:v>21</c:v>
                </c:pt>
                <c:pt idx="4">
                  <c:v>16</c:v>
                </c:pt>
                <c:pt idx="5">
                  <c:v>23</c:v>
                </c:pt>
                <c:pt idx="6">
                  <c:v>37</c:v>
                </c:pt>
                <c:pt idx="7">
                  <c:v>12</c:v>
                </c:pt>
                <c:pt idx="8">
                  <c:v>24</c:v>
                </c:pt>
                <c:pt idx="9">
                  <c:v>9</c:v>
                </c:pt>
                <c:pt idx="10">
                  <c:v>29</c:v>
                </c:pt>
                <c:pt idx="11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F9-4CC6-927A-2ECB3594F6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2695023"/>
        <c:axId val="1512830127"/>
      </c:lineChart>
      <c:catAx>
        <c:axId val="1176164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72311103"/>
        <c:crosses val="autoZero"/>
        <c:auto val="1"/>
        <c:lblAlgn val="ctr"/>
        <c:lblOffset val="100"/>
        <c:noMultiLvlLbl val="0"/>
      </c:catAx>
      <c:valAx>
        <c:axId val="117231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76164543"/>
        <c:crosses val="autoZero"/>
        <c:crossBetween val="between"/>
      </c:valAx>
      <c:valAx>
        <c:axId val="151283012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62695023"/>
        <c:crosses val="max"/>
        <c:crossBetween val="between"/>
      </c:valAx>
      <c:catAx>
        <c:axId val="1662695023"/>
        <c:scaling>
          <c:orientation val="minMax"/>
        </c:scaling>
        <c:delete val="1"/>
        <c:axPos val="b"/>
        <c:majorTickMark val="out"/>
        <c:minorTickMark val="none"/>
        <c:tickLblPos val="nextTo"/>
        <c:crossAx val="151283012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2"/>
            <c:marker>
              <c:symbol val="circle"/>
              <c:size val="5"/>
              <c:spPr>
                <a:noFill/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4D06-4970-89BA-EB3AF28A2994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xVal>
            <c:numRef>
              <c:f>(totale!$D$2:$D$13,totale!$D$28)</c:f>
              <c:numCache>
                <c:formatCode>General</c:formatCode>
                <c:ptCount val="13"/>
                <c:pt idx="0">
                  <c:v>120</c:v>
                </c:pt>
                <c:pt idx="1">
                  <c:v>60</c:v>
                </c:pt>
                <c:pt idx="2">
                  <c:v>90</c:v>
                </c:pt>
                <c:pt idx="3">
                  <c:v>100</c:v>
                </c:pt>
                <c:pt idx="4">
                  <c:v>120</c:v>
                </c:pt>
                <c:pt idx="5">
                  <c:v>100</c:v>
                </c:pt>
                <c:pt idx="6">
                  <c:v>130</c:v>
                </c:pt>
                <c:pt idx="7">
                  <c:v>40</c:v>
                </c:pt>
                <c:pt idx="8">
                  <c:v>70</c:v>
                </c:pt>
                <c:pt idx="9">
                  <c:v>90</c:v>
                </c:pt>
                <c:pt idx="10">
                  <c:v>120</c:v>
                </c:pt>
                <c:pt idx="11">
                  <c:v>100</c:v>
                </c:pt>
                <c:pt idx="12">
                  <c:v>0</c:v>
                </c:pt>
              </c:numCache>
            </c:numRef>
          </c:xVal>
          <c:yVal>
            <c:numRef>
              <c:f>(totale!$E$2:$E$13,totale!$E$28)</c:f>
              <c:numCache>
                <c:formatCode>General</c:formatCode>
                <c:ptCount val="13"/>
                <c:pt idx="0">
                  <c:v>24</c:v>
                </c:pt>
                <c:pt idx="1">
                  <c:v>12</c:v>
                </c:pt>
                <c:pt idx="2">
                  <c:v>26</c:v>
                </c:pt>
                <c:pt idx="3">
                  <c:v>21</c:v>
                </c:pt>
                <c:pt idx="4">
                  <c:v>16</c:v>
                </c:pt>
                <c:pt idx="5">
                  <c:v>23</c:v>
                </c:pt>
                <c:pt idx="6">
                  <c:v>37</c:v>
                </c:pt>
                <c:pt idx="7">
                  <c:v>12</c:v>
                </c:pt>
                <c:pt idx="8">
                  <c:v>24</c:v>
                </c:pt>
                <c:pt idx="9">
                  <c:v>9</c:v>
                </c:pt>
                <c:pt idx="10">
                  <c:v>29</c:v>
                </c:pt>
                <c:pt idx="11">
                  <c:v>26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115-4EA7-8D7B-F0001AC5D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6164543"/>
        <c:axId val="1172311103"/>
      </c:scatterChart>
      <c:valAx>
        <c:axId val="1176164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72311103"/>
        <c:crosses val="autoZero"/>
        <c:crossBetween val="midCat"/>
      </c:valAx>
      <c:valAx>
        <c:axId val="117231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76164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13</xdr:row>
      <xdr:rowOff>12700</xdr:rowOff>
    </xdr:from>
    <xdr:to>
      <xdr:col>14</xdr:col>
      <xdr:colOff>0</xdr:colOff>
      <xdr:row>25</xdr:row>
      <xdr:rowOff>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F09F8EC0-F38B-4F06-9E82-BBEDBDCCE9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6350</xdr:colOff>
      <xdr:row>1</xdr:row>
      <xdr:rowOff>6350</xdr:rowOff>
    </xdr:from>
    <xdr:to>
      <xdr:col>13</xdr:col>
      <xdr:colOff>603250</xdr:colOff>
      <xdr:row>13</xdr:row>
      <xdr:rowOff>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7346D0A6-D8AC-48CF-A771-766CE449BB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6350</xdr:colOff>
      <xdr:row>25</xdr:row>
      <xdr:rowOff>12700</xdr:rowOff>
    </xdr:from>
    <xdr:to>
      <xdr:col>13</xdr:col>
      <xdr:colOff>606426</xdr:colOff>
      <xdr:row>37</xdr:row>
      <xdr:rowOff>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F787B810-8796-43BA-B244-BDEFF08035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37</xdr:row>
      <xdr:rowOff>0</xdr:rowOff>
    </xdr:from>
    <xdr:to>
      <xdr:col>13</xdr:col>
      <xdr:colOff>600076</xdr:colOff>
      <xdr:row>48</xdr:row>
      <xdr:rowOff>171450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D06A33F4-2EEC-417D-AB29-5A0ED87B59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workbookViewId="0">
      <selection activeCell="E13" sqref="E2:E13"/>
    </sheetView>
  </sheetViews>
  <sheetFormatPr defaultRowHeight="14.5" x14ac:dyDescent="0.35"/>
  <cols>
    <col min="1" max="1" width="16.453125" bestFit="1" customWidth="1"/>
    <col min="2" max="2" width="9.81640625" bestFit="1" customWidth="1"/>
    <col min="3" max="3" width="9.54296875" bestFit="1" customWidth="1"/>
    <col min="4" max="4" width="10.36328125" bestFit="1" customWidth="1"/>
  </cols>
  <sheetData>
    <row r="1" spans="1:5" x14ac:dyDescent="0.35">
      <c r="A1" t="s">
        <v>0</v>
      </c>
      <c r="B1" t="s">
        <v>17</v>
      </c>
      <c r="C1" t="s">
        <v>8</v>
      </c>
      <c r="D1" t="s">
        <v>9</v>
      </c>
      <c r="E1" t="s">
        <v>24</v>
      </c>
    </row>
    <row r="2" spans="1:5" x14ac:dyDescent="0.35">
      <c r="A2" t="s">
        <v>1</v>
      </c>
      <c r="B2" s="1">
        <v>60</v>
      </c>
      <c r="C2" t="s">
        <v>4</v>
      </c>
      <c r="D2" s="1">
        <v>120</v>
      </c>
      <c r="E2">
        <v>24</v>
      </c>
    </row>
    <row r="3" spans="1:5" x14ac:dyDescent="0.35">
      <c r="A3" t="s">
        <v>3</v>
      </c>
      <c r="B3" s="1">
        <v>25</v>
      </c>
      <c r="C3" t="s">
        <v>7</v>
      </c>
      <c r="D3" s="1">
        <v>60</v>
      </c>
      <c r="E3">
        <v>12</v>
      </c>
    </row>
    <row r="4" spans="1:5" x14ac:dyDescent="0.35">
      <c r="A4" t="s">
        <v>2</v>
      </c>
      <c r="B4" s="1">
        <v>25</v>
      </c>
      <c r="C4" t="s">
        <v>7</v>
      </c>
      <c r="D4" s="1">
        <v>90</v>
      </c>
      <c r="E4">
        <v>26</v>
      </c>
    </row>
    <row r="5" spans="1:5" x14ac:dyDescent="0.35">
      <c r="A5" t="s">
        <v>5</v>
      </c>
      <c r="B5" s="1">
        <v>60</v>
      </c>
      <c r="C5" t="s">
        <v>7</v>
      </c>
      <c r="D5" s="1">
        <v>100</v>
      </c>
      <c r="E5">
        <v>21</v>
      </c>
    </row>
    <row r="6" spans="1:5" x14ac:dyDescent="0.35">
      <c r="A6" t="s">
        <v>6</v>
      </c>
      <c r="B6" s="1">
        <v>60</v>
      </c>
      <c r="C6" t="s">
        <v>7</v>
      </c>
      <c r="D6" s="1">
        <v>120</v>
      </c>
      <c r="E6">
        <v>16</v>
      </c>
    </row>
    <row r="7" spans="1:5" x14ac:dyDescent="0.35">
      <c r="A7" t="s">
        <v>10</v>
      </c>
      <c r="B7" s="1">
        <v>40</v>
      </c>
      <c r="C7" t="s">
        <v>23</v>
      </c>
      <c r="D7" s="1">
        <v>100</v>
      </c>
      <c r="E7">
        <v>23</v>
      </c>
    </row>
    <row r="8" spans="1:5" x14ac:dyDescent="0.35">
      <c r="A8" t="s">
        <v>14</v>
      </c>
      <c r="B8" s="1">
        <v>45</v>
      </c>
      <c r="C8" t="s">
        <v>7</v>
      </c>
      <c r="D8" s="1">
        <v>130</v>
      </c>
      <c r="E8">
        <v>37</v>
      </c>
    </row>
    <row r="9" spans="1:5" x14ac:dyDescent="0.35">
      <c r="A9" t="s">
        <v>11</v>
      </c>
      <c r="B9" s="1">
        <v>45</v>
      </c>
      <c r="C9" t="s">
        <v>7</v>
      </c>
      <c r="D9">
        <v>40</v>
      </c>
      <c r="E9">
        <v>12</v>
      </c>
    </row>
    <row r="10" spans="1:5" x14ac:dyDescent="0.35">
      <c r="A10" t="s">
        <v>16</v>
      </c>
      <c r="B10" s="1">
        <v>45</v>
      </c>
      <c r="C10" t="s">
        <v>7</v>
      </c>
      <c r="D10" s="1">
        <v>70</v>
      </c>
      <c r="E10">
        <v>24</v>
      </c>
    </row>
    <row r="11" spans="1:5" x14ac:dyDescent="0.35">
      <c r="A11" t="s">
        <v>13</v>
      </c>
      <c r="B11" s="1">
        <v>120</v>
      </c>
      <c r="C11" t="s">
        <v>22</v>
      </c>
      <c r="D11">
        <v>90</v>
      </c>
      <c r="E11">
        <v>9</v>
      </c>
    </row>
    <row r="12" spans="1:5" x14ac:dyDescent="0.35">
      <c r="A12" t="s">
        <v>15</v>
      </c>
      <c r="B12" s="1">
        <v>70</v>
      </c>
      <c r="C12" t="s">
        <v>7</v>
      </c>
      <c r="D12">
        <v>120</v>
      </c>
      <c r="E12">
        <v>29</v>
      </c>
    </row>
    <row r="13" spans="1:5" x14ac:dyDescent="0.35">
      <c r="A13" t="s">
        <v>12</v>
      </c>
      <c r="B13" s="1">
        <v>30</v>
      </c>
      <c r="C13" t="s">
        <v>7</v>
      </c>
      <c r="D13">
        <v>100</v>
      </c>
      <c r="E13">
        <v>26</v>
      </c>
    </row>
    <row r="15" spans="1:5" x14ac:dyDescent="0.35">
      <c r="A15" s="2" t="s">
        <v>18</v>
      </c>
      <c r="B15" s="3">
        <f>AVERAGE(B2:B13)</f>
        <v>52.083333333333336</v>
      </c>
      <c r="C15" s="3"/>
      <c r="D15" s="3">
        <f>AVERAGE(D2:D13)</f>
        <v>95</v>
      </c>
    </row>
    <row r="16" spans="1:5" x14ac:dyDescent="0.35">
      <c r="A16" s="2" t="s">
        <v>19</v>
      </c>
      <c r="B16" s="3">
        <f>STDEV(B2:B13)</f>
        <v>25.889479552805838</v>
      </c>
      <c r="C16" s="3"/>
      <c r="D16" s="3">
        <f>STDEV(D2:D13)</f>
        <v>27.136021011998725</v>
      </c>
    </row>
    <row r="18" spans="1:5" x14ac:dyDescent="0.35">
      <c r="D18" s="4">
        <f>AVERAGE(D2,D4:D8,D11:D13)</f>
        <v>107.77777777777777</v>
      </c>
    </row>
    <row r="19" spans="1:5" x14ac:dyDescent="0.35">
      <c r="D19" s="5">
        <f>STDEV(D2,D4:D8,D11:D13)</f>
        <v>14.813657362192675</v>
      </c>
    </row>
    <row r="20" spans="1:5" x14ac:dyDescent="0.35">
      <c r="A20" s="2" t="s">
        <v>20</v>
      </c>
      <c r="B20" s="7" t="s">
        <v>28</v>
      </c>
      <c r="D20" s="6" t="s">
        <v>21</v>
      </c>
    </row>
    <row r="21" spans="1:5" x14ac:dyDescent="0.35">
      <c r="A21" s="2"/>
      <c r="B21" s="8"/>
    </row>
    <row r="23" spans="1:5" x14ac:dyDescent="0.35">
      <c r="B23" s="3">
        <f>(SUM(B2:B13,D2:D13)/60)+0.1</f>
        <v>29.516666666666669</v>
      </c>
      <c r="C23" t="s">
        <v>25</v>
      </c>
    </row>
    <row r="24" spans="1:5" x14ac:dyDescent="0.35">
      <c r="B24" s="3">
        <f>4+2.5+2+3+4+8+5+6+4+6+6+3+4+1.5+3.5+2+2+4+3+2+3</f>
        <v>78.5</v>
      </c>
      <c r="C24" t="s">
        <v>26</v>
      </c>
    </row>
    <row r="25" spans="1:5" x14ac:dyDescent="0.35">
      <c r="B25" s="3">
        <f>B24+B23</f>
        <v>108.01666666666667</v>
      </c>
    </row>
    <row r="28" spans="1:5" x14ac:dyDescent="0.35">
      <c r="C28" t="s">
        <v>27</v>
      </c>
      <c r="D28">
        <v>0</v>
      </c>
      <c r="E28">
        <v>0</v>
      </c>
    </row>
  </sheetData>
  <sortState xmlns:xlrd2="http://schemas.microsoft.com/office/spreadsheetml/2017/richdata2" ref="A1:C10">
    <sortCondition descending="1" ref="A5:A10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6BE71-6A5F-4BDF-96C8-9ABAC8704ABD}">
  <dimension ref="A1:B13"/>
  <sheetViews>
    <sheetView workbookViewId="0">
      <selection activeCell="B13" sqref="B13"/>
    </sheetView>
  </sheetViews>
  <sheetFormatPr defaultRowHeight="14.5" x14ac:dyDescent="0.35"/>
  <sheetData>
    <row r="1" spans="1:2" x14ac:dyDescent="0.35">
      <c r="A1" t="s">
        <v>29</v>
      </c>
      <c r="B1" t="s">
        <v>30</v>
      </c>
    </row>
    <row r="2" spans="1:2" x14ac:dyDescent="0.35">
      <c r="A2" s="1">
        <v>120</v>
      </c>
      <c r="B2">
        <v>2</v>
      </c>
    </row>
    <row r="3" spans="1:2" x14ac:dyDescent="0.35">
      <c r="A3" s="1">
        <v>60</v>
      </c>
      <c r="B3">
        <v>1</v>
      </c>
    </row>
    <row r="4" spans="1:2" x14ac:dyDescent="0.35">
      <c r="A4" s="1">
        <v>90</v>
      </c>
      <c r="B4">
        <v>8</v>
      </c>
    </row>
    <row r="5" spans="1:2" x14ac:dyDescent="0.35">
      <c r="A5" s="1">
        <v>100</v>
      </c>
      <c r="B5">
        <v>7</v>
      </c>
    </row>
    <row r="6" spans="1:2" x14ac:dyDescent="0.35">
      <c r="A6" s="1">
        <v>120</v>
      </c>
      <c r="B6">
        <v>5</v>
      </c>
    </row>
    <row r="7" spans="1:2" x14ac:dyDescent="0.35">
      <c r="A7" s="1">
        <v>100</v>
      </c>
      <c r="B7">
        <v>5</v>
      </c>
    </row>
    <row r="8" spans="1:2" x14ac:dyDescent="0.35">
      <c r="A8" s="1">
        <v>130</v>
      </c>
      <c r="B8">
        <v>3</v>
      </c>
    </row>
    <row r="9" spans="1:2" x14ac:dyDescent="0.35">
      <c r="A9">
        <v>40</v>
      </c>
      <c r="B9">
        <v>4</v>
      </c>
    </row>
    <row r="10" spans="1:2" x14ac:dyDescent="0.35">
      <c r="A10" s="1">
        <v>70</v>
      </c>
      <c r="B10">
        <v>6</v>
      </c>
    </row>
    <row r="11" spans="1:2" x14ac:dyDescent="0.35">
      <c r="A11">
        <v>90</v>
      </c>
      <c r="B11">
        <v>3</v>
      </c>
    </row>
    <row r="12" spans="1:2" x14ac:dyDescent="0.35">
      <c r="A12">
        <v>120</v>
      </c>
      <c r="B12">
        <v>2</v>
      </c>
    </row>
    <row r="13" spans="1:2" x14ac:dyDescent="0.35">
      <c r="A13">
        <v>100</v>
      </c>
      <c r="B1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D176-E383-4BBD-A8E9-D4BE0E35841E}">
  <dimension ref="A1:F13"/>
  <sheetViews>
    <sheetView tabSelected="1" workbookViewId="0">
      <selection activeCell="B2" sqref="B2"/>
    </sheetView>
  </sheetViews>
  <sheetFormatPr defaultRowHeight="14.5" x14ac:dyDescent="0.35"/>
  <sheetData>
    <row r="1" spans="1:6" x14ac:dyDescent="0.35">
      <c r="A1" t="s">
        <v>36</v>
      </c>
      <c r="B1" t="s">
        <v>33</v>
      </c>
      <c r="C1" t="s">
        <v>31</v>
      </c>
      <c r="D1" t="s">
        <v>32</v>
      </c>
      <c r="E1" t="s">
        <v>34</v>
      </c>
      <c r="F1" t="s">
        <v>35</v>
      </c>
    </row>
    <row r="2" spans="1:6" x14ac:dyDescent="0.35">
      <c r="A2">
        <v>1</v>
      </c>
      <c r="B2">
        <v>23</v>
      </c>
      <c r="C2">
        <v>24</v>
      </c>
      <c r="D2">
        <v>26</v>
      </c>
      <c r="E2">
        <v>24</v>
      </c>
      <c r="F2">
        <v>37</v>
      </c>
    </row>
    <row r="3" spans="1:6" x14ac:dyDescent="0.35">
      <c r="A3">
        <v>2</v>
      </c>
      <c r="B3">
        <v>60</v>
      </c>
      <c r="C3">
        <v>36</v>
      </c>
      <c r="D3">
        <v>55</v>
      </c>
      <c r="E3">
        <v>33</v>
      </c>
      <c r="F3">
        <v>63</v>
      </c>
    </row>
    <row r="4" spans="1:6" x14ac:dyDescent="0.35">
      <c r="A4">
        <v>3</v>
      </c>
      <c r="B4">
        <v>89</v>
      </c>
      <c r="C4">
        <v>62</v>
      </c>
      <c r="D4">
        <v>64</v>
      </c>
      <c r="E4">
        <v>45</v>
      </c>
      <c r="F4">
        <v>86</v>
      </c>
    </row>
    <row r="5" spans="1:6" x14ac:dyDescent="0.35">
      <c r="A5">
        <v>4</v>
      </c>
      <c r="B5">
        <v>115</v>
      </c>
      <c r="C5">
        <v>83</v>
      </c>
      <c r="D5">
        <v>88</v>
      </c>
      <c r="E5">
        <v>57</v>
      </c>
      <c r="F5">
        <v>107</v>
      </c>
    </row>
    <row r="6" spans="1:6" x14ac:dyDescent="0.35">
      <c r="A6">
        <v>5</v>
      </c>
      <c r="B6">
        <v>139</v>
      </c>
      <c r="C6">
        <v>99</v>
      </c>
      <c r="D6">
        <v>100</v>
      </c>
      <c r="E6">
        <v>83</v>
      </c>
      <c r="F6">
        <v>123</v>
      </c>
    </row>
    <row r="7" spans="1:6" x14ac:dyDescent="0.35">
      <c r="A7">
        <v>6</v>
      </c>
      <c r="B7">
        <v>151</v>
      </c>
      <c r="C7">
        <v>122</v>
      </c>
      <c r="D7">
        <v>137</v>
      </c>
      <c r="E7">
        <v>104</v>
      </c>
      <c r="F7">
        <v>147</v>
      </c>
    </row>
    <row r="8" spans="1:6" x14ac:dyDescent="0.35">
      <c r="A8">
        <v>7</v>
      </c>
      <c r="B8">
        <v>177</v>
      </c>
      <c r="C8">
        <v>159</v>
      </c>
      <c r="D8">
        <v>160</v>
      </c>
      <c r="E8">
        <v>120</v>
      </c>
      <c r="F8">
        <v>176</v>
      </c>
    </row>
    <row r="9" spans="1:6" x14ac:dyDescent="0.35">
      <c r="A9">
        <v>8</v>
      </c>
      <c r="B9">
        <v>198</v>
      </c>
      <c r="C9">
        <v>171</v>
      </c>
      <c r="D9">
        <v>176</v>
      </c>
      <c r="E9">
        <v>143</v>
      </c>
      <c r="F9">
        <v>202</v>
      </c>
    </row>
    <row r="10" spans="1:6" x14ac:dyDescent="0.35">
      <c r="A10">
        <v>9</v>
      </c>
      <c r="B10">
        <v>214</v>
      </c>
      <c r="C10">
        <v>195</v>
      </c>
      <c r="D10">
        <v>197</v>
      </c>
      <c r="E10">
        <v>180</v>
      </c>
      <c r="F10">
        <v>211</v>
      </c>
    </row>
    <row r="11" spans="1:6" x14ac:dyDescent="0.35">
      <c r="A11">
        <v>10</v>
      </c>
      <c r="B11">
        <v>226</v>
      </c>
      <c r="C11">
        <v>204</v>
      </c>
      <c r="D11">
        <v>223</v>
      </c>
      <c r="E11">
        <v>204</v>
      </c>
      <c r="F11">
        <v>223</v>
      </c>
    </row>
    <row r="12" spans="1:6" x14ac:dyDescent="0.35">
      <c r="A12">
        <v>11</v>
      </c>
      <c r="B12">
        <v>250</v>
      </c>
      <c r="C12">
        <v>233</v>
      </c>
      <c r="D12">
        <v>235</v>
      </c>
      <c r="E12">
        <v>233</v>
      </c>
      <c r="F12">
        <v>247</v>
      </c>
    </row>
    <row r="13" spans="1:6" x14ac:dyDescent="0.35">
      <c r="A13">
        <v>12</v>
      </c>
      <c r="B13">
        <v>259</v>
      </c>
      <c r="C13">
        <v>259</v>
      </c>
      <c r="D13">
        <v>259</v>
      </c>
      <c r="E13">
        <v>259</v>
      </c>
      <c r="F13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totale</vt:lpstr>
      <vt:lpstr>target</vt:lpstr>
      <vt:lpstr>accumulo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Antonelli</dc:creator>
  <cp:lastModifiedBy>Giuseppe Antonelli</cp:lastModifiedBy>
  <dcterms:created xsi:type="dcterms:W3CDTF">2015-06-05T18:19:34Z</dcterms:created>
  <dcterms:modified xsi:type="dcterms:W3CDTF">2021-07-13T13:13:22Z</dcterms:modified>
</cp:coreProperties>
</file>