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5563E2F2-C598-4FAE-9027-1D1CE696F8C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otale" sheetId="1" r:id="rId1"/>
    <sheet name="target" sheetId="2" r:id="rId2"/>
    <sheet name="accumu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G1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G11" i="3"/>
  <c r="G10" i="3"/>
  <c r="G9" i="3"/>
  <c r="G8" i="3"/>
  <c r="G7" i="3"/>
  <c r="G4" i="3"/>
  <c r="G5" i="3"/>
  <c r="G6" i="3"/>
  <c r="H3" i="3"/>
  <c r="I3" i="3"/>
  <c r="G3" i="3"/>
  <c r="H2" i="3"/>
  <c r="I2" i="3"/>
  <c r="G2" i="3"/>
  <c r="B24" i="1"/>
  <c r="B23" i="1" l="1"/>
  <c r="B25" i="1" l="1"/>
  <c r="D19" i="1" l="1"/>
  <c r="D18" i="1"/>
  <c r="D16" i="1" l="1"/>
  <c r="B16" i="1"/>
  <c r="D15" i="1"/>
  <c r="B15" i="1"/>
</calcChain>
</file>

<file path=xl/sharedStrings.xml><?xml version="1.0" encoding="utf-8"?>
<sst xmlns="http://schemas.openxmlformats.org/spreadsheetml/2006/main" count="46" uniqueCount="34">
  <si>
    <t>plot</t>
  </si>
  <si>
    <t>06 La Vettola</t>
  </si>
  <si>
    <t>10 Zambra</t>
  </si>
  <si>
    <t>11 Ospedaletto</t>
  </si>
  <si>
    <t>bici</t>
  </si>
  <si>
    <t>04 San Cerbone</t>
  </si>
  <si>
    <t>08 Compito</t>
  </si>
  <si>
    <t>auto</t>
  </si>
  <si>
    <t>mezzo</t>
  </si>
  <si>
    <t>t campion</t>
  </si>
  <si>
    <t>12 Cascina</t>
  </si>
  <si>
    <t>01 Massaciuccoli N</t>
  </si>
  <si>
    <t>05 Gello</t>
  </si>
  <si>
    <t>07 Vorno</t>
  </si>
  <si>
    <t>03 Filettole</t>
  </si>
  <si>
    <t>09 Serra</t>
  </si>
  <si>
    <t>02 Massaciuccoli S</t>
  </si>
  <si>
    <t>t spostam</t>
  </si>
  <si>
    <t>media</t>
  </si>
  <si>
    <t>dev st</t>
  </si>
  <si>
    <t>tempo totale</t>
  </si>
  <si>
    <t>no 01 02 11</t>
  </si>
  <si>
    <t>auto/piedi</t>
  </si>
  <si>
    <t>treno/bici</t>
  </si>
  <si>
    <t>n specie</t>
  </si>
  <si>
    <t>campo</t>
  </si>
  <si>
    <t>erbario</t>
  </si>
  <si>
    <t>orig disper</t>
  </si>
  <si>
    <t>108h</t>
  </si>
  <si>
    <t>t</t>
  </si>
  <si>
    <t>n</t>
  </si>
  <si>
    <t>n2</t>
  </si>
  <si>
    <t>n3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</si>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</sst>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5" fontId="1" fillId="2" borderId="0" xfId="0" applyNumberFormat="1" applyFont="1" applyFill="1"/>
    <xf numFmtId="2" fontId="0" fillId="0" borderId="0" xfId="0" quotePrefix="1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CC"/>
      <color rgb="FFCCCC00"/>
      <color rgb="FF66CCFF"/>
      <color rgb="FF66FF99"/>
      <color rgb="FF0033CC"/>
      <color rgb="FFFF00FF"/>
      <color rgb="FF33CC33"/>
      <color rgb="FF66FF33"/>
      <color rgb="FFFF9900"/>
      <color rgb="FFE74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00-BB66-16235DB6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424F-835B-C30540D406F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C-424F-835B-C30540D406FB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424F-835B-C30540D406F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C-424F-835B-C30540D406FB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424F-835B-C30540D406FB}"/>
              </c:ext>
            </c:extLst>
          </c:dPt>
          <c:dPt>
            <c:idx val="5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C-424F-835B-C30540D406F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424F-835B-C30540D406F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C-424F-835B-C30540D406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424F-835B-C30540D406FB}"/>
              </c:ext>
            </c:extLst>
          </c:dPt>
          <c:dPt>
            <c:idx val="9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C-424F-835B-C30540D406FB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CC-424F-835B-C30540D406FB}"/>
              </c:ext>
            </c:extLst>
          </c:dPt>
          <c:dPt>
            <c:idx val="11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424F-835B-C30540D406FB}"/>
              </c:ext>
            </c:extLst>
          </c:dPt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totale!$B$2:$B$13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120</c:v>
                </c:pt>
                <c:pt idx="10">
                  <c:v>70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24F-835B-C30540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lineChart>
        <c:grouping val="standard"/>
        <c:varyColors val="0"/>
        <c:ser>
          <c:idx val="1"/>
          <c:order val="1"/>
          <c:tx>
            <c:v>n specie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totale!$E$2:$E$13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5023"/>
        <c:axId val="1512830127"/>
      </c:lineChart>
      <c:cat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valAx>
        <c:axId val="151283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695023"/>
        <c:crosses val="max"/>
        <c:crossBetween val="between"/>
      </c:valAx>
      <c:catAx>
        <c:axId val="166269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283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06-4970-89BA-EB3AF28A299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(totale!$D$2:$D$13,totale!$D$28)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  <c:pt idx="12">
                  <c:v>0</c:v>
                </c:pt>
              </c:numCache>
            </c:numRef>
          </c:xVal>
          <c:yVal>
            <c:numRef>
              <c:f>(totale!$E$2:$E$13,totale!$E$28)</c:f>
              <c:numCache>
                <c:formatCode>General</c:formatCode>
                <c:ptCount val="13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5-4EA7-8D7B-F0001AC5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4543"/>
        <c:axId val="1172311103"/>
      </c:scatterChart>
      <c:val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crossBetween val="midCat"/>
      </c:val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12700</xdr:rowOff>
    </xdr:from>
    <xdr:to>
      <xdr:col>14</xdr:col>
      <xdr:colOff>0</xdr:colOff>
      <xdr:row>25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9F8EC0-F38B-4F06-9E82-BBEDBDCC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</xdr:row>
      <xdr:rowOff>6350</xdr:rowOff>
    </xdr:from>
    <xdr:to>
      <xdr:col>13</xdr:col>
      <xdr:colOff>603250</xdr:colOff>
      <xdr:row>13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46D0A6-D8AC-48CF-A771-766CE44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25</xdr:row>
      <xdr:rowOff>12700</xdr:rowOff>
    </xdr:from>
    <xdr:to>
      <xdr:col>13</xdr:col>
      <xdr:colOff>606426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87B810-8796-43BA-B244-BDEFF080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600076</xdr:colOff>
      <xdr:row>48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6A33F4-2EEC-417D-AB29-5A0ED87B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6" sqref="E16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54296875" bestFit="1" customWidth="1"/>
    <col min="4" max="4" width="10.36328125" bestFit="1" customWidth="1"/>
  </cols>
  <sheetData>
    <row r="1" spans="1:5" x14ac:dyDescent="0.35">
      <c r="A1" t="s">
        <v>0</v>
      </c>
      <c r="B1" t="s">
        <v>17</v>
      </c>
      <c r="C1" t="s">
        <v>8</v>
      </c>
      <c r="D1" t="s">
        <v>9</v>
      </c>
      <c r="E1" t="s">
        <v>24</v>
      </c>
    </row>
    <row r="2" spans="1:5" x14ac:dyDescent="0.35">
      <c r="A2" t="s">
        <v>1</v>
      </c>
      <c r="B2" s="1">
        <v>60</v>
      </c>
      <c r="C2" t="s">
        <v>4</v>
      </c>
      <c r="D2" s="1">
        <v>120</v>
      </c>
      <c r="E2">
        <v>24</v>
      </c>
    </row>
    <row r="3" spans="1:5" x14ac:dyDescent="0.35">
      <c r="A3" t="s">
        <v>3</v>
      </c>
      <c r="B3" s="1">
        <v>25</v>
      </c>
      <c r="C3" t="s">
        <v>7</v>
      </c>
      <c r="D3" s="1">
        <v>60</v>
      </c>
      <c r="E3">
        <v>12</v>
      </c>
    </row>
    <row r="4" spans="1:5" x14ac:dyDescent="0.35">
      <c r="A4" t="s">
        <v>2</v>
      </c>
      <c r="B4" s="1">
        <v>25</v>
      </c>
      <c r="C4" t="s">
        <v>7</v>
      </c>
      <c r="D4" s="1">
        <v>90</v>
      </c>
      <c r="E4">
        <v>26</v>
      </c>
    </row>
    <row r="5" spans="1:5" x14ac:dyDescent="0.35">
      <c r="A5" t="s">
        <v>5</v>
      </c>
      <c r="B5" s="1">
        <v>60</v>
      </c>
      <c r="C5" t="s">
        <v>7</v>
      </c>
      <c r="D5" s="1">
        <v>100</v>
      </c>
      <c r="E5">
        <v>21</v>
      </c>
    </row>
    <row r="6" spans="1:5" x14ac:dyDescent="0.35">
      <c r="A6" t="s">
        <v>6</v>
      </c>
      <c r="B6" s="1">
        <v>60</v>
      </c>
      <c r="C6" t="s">
        <v>7</v>
      </c>
      <c r="D6" s="1">
        <v>120</v>
      </c>
      <c r="E6">
        <v>16</v>
      </c>
    </row>
    <row r="7" spans="1:5" x14ac:dyDescent="0.35">
      <c r="A7" t="s">
        <v>10</v>
      </c>
      <c r="B7" s="1">
        <v>40</v>
      </c>
      <c r="C7" t="s">
        <v>23</v>
      </c>
      <c r="D7" s="1">
        <v>100</v>
      </c>
      <c r="E7">
        <v>23</v>
      </c>
    </row>
    <row r="8" spans="1:5" x14ac:dyDescent="0.35">
      <c r="A8" t="s">
        <v>14</v>
      </c>
      <c r="B8" s="1">
        <v>45</v>
      </c>
      <c r="C8" t="s">
        <v>7</v>
      </c>
      <c r="D8" s="1">
        <v>130</v>
      </c>
      <c r="E8">
        <v>37</v>
      </c>
    </row>
    <row r="9" spans="1:5" x14ac:dyDescent="0.35">
      <c r="A9" t="s">
        <v>11</v>
      </c>
      <c r="B9" s="1">
        <v>45</v>
      </c>
      <c r="C9" t="s">
        <v>7</v>
      </c>
      <c r="D9">
        <v>40</v>
      </c>
      <c r="E9">
        <v>12</v>
      </c>
    </row>
    <row r="10" spans="1:5" x14ac:dyDescent="0.35">
      <c r="A10" t="s">
        <v>16</v>
      </c>
      <c r="B10" s="1">
        <v>45</v>
      </c>
      <c r="C10" t="s">
        <v>7</v>
      </c>
      <c r="D10" s="1">
        <v>70</v>
      </c>
      <c r="E10">
        <v>24</v>
      </c>
    </row>
    <row r="11" spans="1:5" x14ac:dyDescent="0.35">
      <c r="A11" t="s">
        <v>13</v>
      </c>
      <c r="B11" s="1">
        <v>120</v>
      </c>
      <c r="C11" t="s">
        <v>22</v>
      </c>
      <c r="D11">
        <v>90</v>
      </c>
      <c r="E11">
        <v>9</v>
      </c>
    </row>
    <row r="12" spans="1:5" x14ac:dyDescent="0.35">
      <c r="A12" t="s">
        <v>15</v>
      </c>
      <c r="B12" s="1">
        <v>70</v>
      </c>
      <c r="C12" t="s">
        <v>7</v>
      </c>
      <c r="D12">
        <v>120</v>
      </c>
      <c r="E12">
        <v>29</v>
      </c>
    </row>
    <row r="13" spans="1:5" x14ac:dyDescent="0.35">
      <c r="A13" t="s">
        <v>12</v>
      </c>
      <c r="B13" s="1">
        <v>30</v>
      </c>
      <c r="C13" t="s">
        <v>7</v>
      </c>
      <c r="D13">
        <v>100</v>
      </c>
      <c r="E13">
        <v>26</v>
      </c>
    </row>
    <row r="15" spans="1:5" x14ac:dyDescent="0.35">
      <c r="A15" s="2" t="s">
        <v>18</v>
      </c>
      <c r="B15" s="3">
        <f>AVERAGE(B2:B13)</f>
        <v>52.083333333333336</v>
      </c>
      <c r="C15" s="3"/>
      <c r="D15" s="3">
        <f>AVERAGE(D2:D13)</f>
        <v>95</v>
      </c>
    </row>
    <row r="16" spans="1:5" x14ac:dyDescent="0.35">
      <c r="A16" s="2" t="s">
        <v>19</v>
      </c>
      <c r="B16" s="3">
        <f>STDEV(B2:B13)</f>
        <v>25.889479552805838</v>
      </c>
      <c r="C16" s="3"/>
      <c r="D16" s="3">
        <f>STDEV(D2:D13)</f>
        <v>27.136021011998725</v>
      </c>
    </row>
    <row r="18" spans="1:5" x14ac:dyDescent="0.35">
      <c r="D18" s="4">
        <f>AVERAGE(D2,D4:D8,D11:D13)</f>
        <v>107.77777777777777</v>
      </c>
    </row>
    <row r="19" spans="1:5" x14ac:dyDescent="0.35">
      <c r="D19" s="5">
        <f>STDEV(D2,D4:D8,D11:D13)</f>
        <v>14.813657362192675</v>
      </c>
    </row>
    <row r="20" spans="1:5" x14ac:dyDescent="0.35">
      <c r="A20" s="2" t="s">
        <v>20</v>
      </c>
      <c r="B20" s="7" t="s">
        <v>28</v>
      </c>
      <c r="D20" s="6" t="s">
        <v>21</v>
      </c>
    </row>
    <row r="21" spans="1:5" x14ac:dyDescent="0.35">
      <c r="A21" s="2"/>
      <c r="B21" s="8"/>
    </row>
    <row r="23" spans="1:5" x14ac:dyDescent="0.35">
      <c r="B23" s="3">
        <f>(SUM(B2:B13,D2:D13)/60)+0.1</f>
        <v>29.516666666666669</v>
      </c>
      <c r="C23" t="s">
        <v>25</v>
      </c>
    </row>
    <row r="24" spans="1:5" x14ac:dyDescent="0.35">
      <c r="B24" s="3">
        <f>4+2.5+2+3+4+8+5+6+4+6+6+3+4+1.5+3.5+2+2+4+3+2+3</f>
        <v>78.5</v>
      </c>
      <c r="C24" t="s">
        <v>26</v>
      </c>
    </row>
    <row r="25" spans="1:5" x14ac:dyDescent="0.35">
      <c r="B25" s="3">
        <f>B24+B23</f>
        <v>108.01666666666667</v>
      </c>
    </row>
    <row r="28" spans="1:5" x14ac:dyDescent="0.35">
      <c r="C28" t="s">
        <v>27</v>
      </c>
      <c r="D28">
        <v>0</v>
      </c>
      <c r="E28">
        <v>0</v>
      </c>
    </row>
  </sheetData>
  <sortState xmlns:xlrd2="http://schemas.microsoft.com/office/spreadsheetml/2017/richdata2" ref="A1:C10">
    <sortCondition descending="1" ref="A5: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E71-6A5F-4BDF-96C8-9ABAC8704ABD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</v>
      </c>
    </row>
    <row r="3" spans="1:2" x14ac:dyDescent="0.35">
      <c r="A3" s="1">
        <v>60</v>
      </c>
      <c r="B3">
        <v>1</v>
      </c>
    </row>
    <row r="4" spans="1:2" x14ac:dyDescent="0.35">
      <c r="A4" s="1">
        <v>90</v>
      </c>
      <c r="B4">
        <v>8</v>
      </c>
    </row>
    <row r="5" spans="1:2" x14ac:dyDescent="0.35">
      <c r="A5" s="1">
        <v>100</v>
      </c>
      <c r="B5">
        <v>7</v>
      </c>
    </row>
    <row r="6" spans="1:2" x14ac:dyDescent="0.35">
      <c r="A6" s="1">
        <v>120</v>
      </c>
      <c r="B6">
        <v>5</v>
      </c>
    </row>
    <row r="7" spans="1:2" x14ac:dyDescent="0.35">
      <c r="A7" s="1">
        <v>100</v>
      </c>
      <c r="B7">
        <v>5</v>
      </c>
    </row>
    <row r="8" spans="1:2" x14ac:dyDescent="0.35">
      <c r="A8" s="1">
        <v>130</v>
      </c>
      <c r="B8">
        <v>3</v>
      </c>
    </row>
    <row r="9" spans="1:2" x14ac:dyDescent="0.35">
      <c r="A9">
        <v>40</v>
      </c>
      <c r="B9">
        <v>4</v>
      </c>
    </row>
    <row r="10" spans="1:2" x14ac:dyDescent="0.35">
      <c r="A10" s="1">
        <v>70</v>
      </c>
      <c r="B10">
        <v>6</v>
      </c>
    </row>
    <row r="11" spans="1:2" x14ac:dyDescent="0.35">
      <c r="A11">
        <v>90</v>
      </c>
      <c r="B11">
        <v>3</v>
      </c>
    </row>
    <row r="12" spans="1:2" x14ac:dyDescent="0.35">
      <c r="A12">
        <v>120</v>
      </c>
      <c r="B12">
        <v>2</v>
      </c>
    </row>
    <row r="13" spans="1:2" x14ac:dyDescent="0.35">
      <c r="A13">
        <v>100</v>
      </c>
      <c r="B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D176-E383-4BBD-A8E9-D4BE0E35841E}">
  <dimension ref="A1:I13"/>
  <sheetViews>
    <sheetView tabSelected="1" workbookViewId="0">
      <selection activeCell="I15" sqref="I15"/>
    </sheetView>
  </sheetViews>
  <sheetFormatPr defaultRowHeight="14.5" x14ac:dyDescent="0.35"/>
  <sheetData>
    <row r="1" spans="1:9" x14ac:dyDescent="0.35">
      <c r="A1" t="s">
        <v>0</v>
      </c>
      <c r="B1" t="s">
        <v>33</v>
      </c>
      <c r="C1" t="s">
        <v>31</v>
      </c>
      <c r="D1" t="s">
        <v>32</v>
      </c>
      <c r="G1" t="s">
        <v>33</v>
      </c>
      <c r="H1" t="s">
        <v>31</v>
      </c>
      <c r="I1" t="s">
        <v>32</v>
      </c>
    </row>
    <row r="2" spans="1:9" x14ac:dyDescent="0.35">
      <c r="A2">
        <v>1</v>
      </c>
      <c r="B2">
        <v>23</v>
      </c>
      <c r="C2">
        <v>24</v>
      </c>
      <c r="D2">
        <v>26</v>
      </c>
      <c r="G2">
        <f>B2</f>
        <v>23</v>
      </c>
      <c r="H2">
        <f t="shared" ref="H2:I2" si="0">C2</f>
        <v>24</v>
      </c>
      <c r="I2">
        <f t="shared" si="0"/>
        <v>26</v>
      </c>
    </row>
    <row r="3" spans="1:9" x14ac:dyDescent="0.35">
      <c r="A3">
        <v>2</v>
      </c>
      <c r="B3">
        <v>37</v>
      </c>
      <c r="C3">
        <v>12</v>
      </c>
      <c r="D3">
        <v>29</v>
      </c>
      <c r="G3">
        <f>B2+B3</f>
        <v>60</v>
      </c>
      <c r="H3">
        <f t="shared" ref="H3:I3" si="1">C2+C3</f>
        <v>36</v>
      </c>
      <c r="I3">
        <f t="shared" si="1"/>
        <v>55</v>
      </c>
    </row>
    <row r="4" spans="1:9" x14ac:dyDescent="0.35">
      <c r="A4">
        <v>3</v>
      </c>
      <c r="B4">
        <v>29</v>
      </c>
      <c r="C4">
        <v>26</v>
      </c>
      <c r="D4">
        <v>9</v>
      </c>
      <c r="G4">
        <f>SUM(B2:B4)</f>
        <v>89</v>
      </c>
      <c r="H4">
        <f t="shared" ref="H4:I4" si="2">SUM(C2:C4)</f>
        <v>62</v>
      </c>
      <c r="I4">
        <f t="shared" si="2"/>
        <v>64</v>
      </c>
    </row>
    <row r="5" spans="1:9" x14ac:dyDescent="0.35">
      <c r="A5">
        <v>4</v>
      </c>
      <c r="B5">
        <v>26</v>
      </c>
      <c r="C5">
        <v>21</v>
      </c>
      <c r="D5">
        <v>24</v>
      </c>
      <c r="G5">
        <f>SUM(B2:B5)</f>
        <v>115</v>
      </c>
      <c r="H5">
        <f t="shared" ref="H5:I5" si="3">SUM(C2:C5)</f>
        <v>83</v>
      </c>
      <c r="I5">
        <f t="shared" si="3"/>
        <v>88</v>
      </c>
    </row>
    <row r="6" spans="1:9" x14ac:dyDescent="0.35">
      <c r="A6">
        <v>5</v>
      </c>
      <c r="B6">
        <v>24</v>
      </c>
      <c r="C6">
        <v>16</v>
      </c>
      <c r="D6">
        <v>12</v>
      </c>
      <c r="G6">
        <f>SUM(B2:B6)</f>
        <v>139</v>
      </c>
      <c r="H6">
        <f t="shared" ref="H6:I6" si="4">SUM(C2:C6)</f>
        <v>99</v>
      </c>
      <c r="I6">
        <f t="shared" si="4"/>
        <v>100</v>
      </c>
    </row>
    <row r="7" spans="1:9" x14ac:dyDescent="0.35">
      <c r="A7">
        <v>6</v>
      </c>
      <c r="B7">
        <v>12</v>
      </c>
      <c r="C7">
        <v>23</v>
      </c>
      <c r="D7">
        <v>37</v>
      </c>
      <c r="G7">
        <f>SUM(B2:B7)</f>
        <v>151</v>
      </c>
      <c r="H7">
        <f t="shared" ref="H7:I7" si="5">SUM(C2:C7)</f>
        <v>122</v>
      </c>
      <c r="I7">
        <f t="shared" si="5"/>
        <v>137</v>
      </c>
    </row>
    <row r="8" spans="1:9" x14ac:dyDescent="0.35">
      <c r="A8">
        <v>7</v>
      </c>
      <c r="B8">
        <v>26</v>
      </c>
      <c r="C8">
        <v>37</v>
      </c>
      <c r="D8">
        <v>23</v>
      </c>
      <c r="G8">
        <f>SUM(B2:B8)</f>
        <v>177</v>
      </c>
      <c r="H8">
        <f t="shared" ref="H8:I8" si="6">SUM(C2:C8)</f>
        <v>159</v>
      </c>
      <c r="I8">
        <f t="shared" si="6"/>
        <v>160</v>
      </c>
    </row>
    <row r="9" spans="1:9" x14ac:dyDescent="0.35">
      <c r="A9">
        <v>8</v>
      </c>
      <c r="B9">
        <v>21</v>
      </c>
      <c r="C9">
        <v>12</v>
      </c>
      <c r="D9">
        <v>16</v>
      </c>
      <c r="G9">
        <f>SUM(B2:B9)</f>
        <v>198</v>
      </c>
      <c r="H9">
        <f t="shared" ref="H9:I9" si="7">SUM(C2:C9)</f>
        <v>171</v>
      </c>
      <c r="I9">
        <f t="shared" si="7"/>
        <v>176</v>
      </c>
    </row>
    <row r="10" spans="1:9" x14ac:dyDescent="0.35">
      <c r="A10">
        <v>9</v>
      </c>
      <c r="B10">
        <v>16</v>
      </c>
      <c r="C10">
        <v>24</v>
      </c>
      <c r="D10">
        <v>21</v>
      </c>
      <c r="G10">
        <f>SUM(B2:B10)</f>
        <v>214</v>
      </c>
      <c r="H10">
        <f t="shared" ref="H10:I10" si="8">SUM(C2:C10)</f>
        <v>195</v>
      </c>
      <c r="I10">
        <f t="shared" si="8"/>
        <v>197</v>
      </c>
    </row>
    <row r="11" spans="1:9" x14ac:dyDescent="0.35">
      <c r="A11">
        <v>10</v>
      </c>
      <c r="B11">
        <v>12</v>
      </c>
      <c r="C11">
        <v>9</v>
      </c>
      <c r="D11">
        <v>26</v>
      </c>
      <c r="G11">
        <f>SUM(B2:B11)</f>
        <v>226</v>
      </c>
      <c r="H11">
        <f t="shared" ref="H11:I11" si="9">SUM(C2:C11)</f>
        <v>204</v>
      </c>
      <c r="I11">
        <f t="shared" si="9"/>
        <v>223</v>
      </c>
    </row>
    <row r="12" spans="1:9" x14ac:dyDescent="0.35">
      <c r="A12">
        <v>11</v>
      </c>
      <c r="B12">
        <v>24</v>
      </c>
      <c r="C12">
        <v>29</v>
      </c>
      <c r="D12">
        <v>12</v>
      </c>
      <c r="G12">
        <f>SUM(B2:B12)</f>
        <v>250</v>
      </c>
      <c r="H12">
        <f t="shared" ref="H12:I12" si="10">SUM(C2:C12)</f>
        <v>233</v>
      </c>
      <c r="I12">
        <f t="shared" si="10"/>
        <v>235</v>
      </c>
    </row>
    <row r="13" spans="1:9" x14ac:dyDescent="0.35">
      <c r="A13">
        <v>12</v>
      </c>
      <c r="B13">
        <v>9</v>
      </c>
      <c r="C13">
        <v>26</v>
      </c>
      <c r="D13">
        <v>24</v>
      </c>
      <c r="G13">
        <f>SUM(B2:B13)</f>
        <v>259</v>
      </c>
      <c r="H13">
        <f t="shared" ref="H13:I13" si="11">SUM(C2:C13)</f>
        <v>259</v>
      </c>
      <c r="I13">
        <f t="shared" si="11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totale</vt:lpstr>
      <vt:lpstr>target</vt:lpstr>
      <vt:lpstr>accumulo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2021-07-12T16:18:51Z</dcterms:modified>
</cp:coreProperties>
</file>