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EA363278-8B07-F84E-8F90-3ACC508727D9}" xr6:coauthVersionLast="47" xr6:coauthVersionMax="47" xr10:uidLastSave="{00000000-0000-0000-0000-000000000000}"/>
  <bookViews>
    <workbookView xWindow="-20" yWindow="760" windowWidth="30260" windowHeight="17780" xr2:uid="{D5AB5245-E2D5-0A4D-9F39-36F53832340C}"/>
  </bookViews>
  <sheets>
    <sheet name="Comparison" sheetId="1" r:id="rId1"/>
    <sheet name="Sportident" sheetId="4" r:id="rId2"/>
    <sheet name="Photocell" sheetId="7" r:id="rId3"/>
    <sheet name="Photofinish" sheetId="14" r:id="rId4"/>
  </sheets>
  <definedNames>
    <definedName name="_xlchart.v1.0" hidden="1">Comparison!$K$2:$K$104</definedName>
    <definedName name="_xlchart.v1.1" hidden="1">Comparison!$K$2:$K$104</definedName>
    <definedName name="_xlchart.v1.2" hidden="1">Comparison!$K$2:$K$104</definedName>
    <definedName name="_xlchart.v1.3" hidden="1">Comparison!$J$2:$J$104</definedName>
    <definedName name="_xlchart.v1.4" hidden="1">Comparison!$K$2:$K$104</definedName>
    <definedName name="_xlchart.v1.5" hidden="1">Comparison!$J$2:$J$104</definedName>
    <definedName name="_xlchart.v1.6" hidden="1">Comparison!$K$2:$K$104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" l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21" i="1"/>
  <c r="F3" i="1"/>
  <c r="G3" i="1"/>
  <c r="H3" i="1"/>
  <c r="I3" i="1"/>
  <c r="F4" i="1"/>
  <c r="G4" i="1"/>
  <c r="H4" i="1"/>
  <c r="N4" i="1" s="1"/>
  <c r="I4" i="1"/>
  <c r="F5" i="1"/>
  <c r="G5" i="1"/>
  <c r="H5" i="1"/>
  <c r="I5" i="1"/>
  <c r="F6" i="1"/>
  <c r="G6" i="1"/>
  <c r="H6" i="1"/>
  <c r="N6" i="1" s="1"/>
  <c r="I6" i="1"/>
  <c r="M6" i="1" s="1"/>
  <c r="F7" i="1"/>
  <c r="G7" i="1"/>
  <c r="H7" i="1"/>
  <c r="I7" i="1"/>
  <c r="F8" i="1"/>
  <c r="G8" i="1"/>
  <c r="H8" i="1"/>
  <c r="N8" i="1" s="1"/>
  <c r="I8" i="1"/>
  <c r="F9" i="1"/>
  <c r="G9" i="1"/>
  <c r="H9" i="1"/>
  <c r="I9" i="1"/>
  <c r="F10" i="1"/>
  <c r="G10" i="1"/>
  <c r="H10" i="1"/>
  <c r="N10" i="1" s="1"/>
  <c r="I10" i="1"/>
  <c r="F11" i="1"/>
  <c r="G11" i="1"/>
  <c r="H11" i="1"/>
  <c r="I11" i="1"/>
  <c r="F12" i="1"/>
  <c r="G12" i="1"/>
  <c r="H12" i="1"/>
  <c r="N12" i="1" s="1"/>
  <c r="I12" i="1"/>
  <c r="M12" i="1" s="1"/>
  <c r="F13" i="1"/>
  <c r="G13" i="1"/>
  <c r="H13" i="1"/>
  <c r="I13" i="1"/>
  <c r="F14" i="1"/>
  <c r="G14" i="1"/>
  <c r="H14" i="1"/>
  <c r="I14" i="1"/>
  <c r="M14" i="1" s="1"/>
  <c r="F15" i="1"/>
  <c r="G15" i="1"/>
  <c r="H15" i="1"/>
  <c r="I15" i="1"/>
  <c r="F16" i="1"/>
  <c r="G16" i="1"/>
  <c r="H16" i="1"/>
  <c r="N16" i="1" s="1"/>
  <c r="I16" i="1"/>
  <c r="F17" i="1"/>
  <c r="G17" i="1"/>
  <c r="H17" i="1"/>
  <c r="I17" i="1"/>
  <c r="F18" i="1"/>
  <c r="G18" i="1"/>
  <c r="H18" i="1"/>
  <c r="I18" i="1"/>
  <c r="M18" i="1" s="1"/>
  <c r="F19" i="1"/>
  <c r="G19" i="1"/>
  <c r="H19" i="1"/>
  <c r="I19" i="1"/>
  <c r="F20" i="1"/>
  <c r="G20" i="1"/>
  <c r="H20" i="1"/>
  <c r="N20" i="1" s="1"/>
  <c r="I20" i="1"/>
  <c r="F21" i="1"/>
  <c r="G21" i="1"/>
  <c r="H21" i="1"/>
  <c r="I21" i="1"/>
  <c r="F22" i="1"/>
  <c r="G22" i="1"/>
  <c r="H22" i="1"/>
  <c r="N22" i="1" s="1"/>
  <c r="I22" i="1"/>
  <c r="M22" i="1" s="1"/>
  <c r="F23" i="1"/>
  <c r="G23" i="1"/>
  <c r="H23" i="1"/>
  <c r="I23" i="1"/>
  <c r="F24" i="1"/>
  <c r="G24" i="1"/>
  <c r="H24" i="1"/>
  <c r="I24" i="1"/>
  <c r="M24" i="1" s="1"/>
  <c r="F25" i="1"/>
  <c r="G25" i="1"/>
  <c r="H25" i="1"/>
  <c r="I25" i="1"/>
  <c r="F26" i="1"/>
  <c r="G26" i="1"/>
  <c r="H26" i="1"/>
  <c r="I26" i="1"/>
  <c r="M26" i="1" s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N30" i="1" s="1"/>
  <c r="I30" i="1"/>
  <c r="M30" i="1" s="1"/>
  <c r="F31" i="1"/>
  <c r="G31" i="1"/>
  <c r="H31" i="1"/>
  <c r="I31" i="1"/>
  <c r="F32" i="1"/>
  <c r="G32" i="1"/>
  <c r="H32" i="1"/>
  <c r="I32" i="1"/>
  <c r="M32" i="1" s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N36" i="1" s="1"/>
  <c r="I36" i="1"/>
  <c r="F37" i="1"/>
  <c r="G37" i="1"/>
  <c r="H37" i="1"/>
  <c r="I37" i="1"/>
  <c r="F38" i="1"/>
  <c r="G38" i="1"/>
  <c r="H38" i="1"/>
  <c r="N38" i="1" s="1"/>
  <c r="I38" i="1"/>
  <c r="F39" i="1"/>
  <c r="G39" i="1"/>
  <c r="H39" i="1"/>
  <c r="I39" i="1"/>
  <c r="F40" i="1"/>
  <c r="G40" i="1"/>
  <c r="H40" i="1"/>
  <c r="N40" i="1" s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N46" i="1" s="1"/>
  <c r="I46" i="1"/>
  <c r="M46" i="1" s="1"/>
  <c r="F47" i="1"/>
  <c r="G47" i="1"/>
  <c r="H47" i="1"/>
  <c r="I47" i="1"/>
  <c r="F48" i="1"/>
  <c r="G48" i="1"/>
  <c r="H48" i="1"/>
  <c r="N48" i="1" s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N57" i="1" s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I2" i="1"/>
  <c r="H2" i="1"/>
  <c r="G2" i="1"/>
  <c r="F2" i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2" i="14"/>
  <c r="E16" i="4"/>
  <c r="E17" i="4"/>
  <c r="E24" i="4"/>
  <c r="E33" i="4"/>
  <c r="E49" i="4"/>
  <c r="E65" i="4"/>
  <c r="E81" i="4"/>
  <c r="E97" i="4"/>
  <c r="E113" i="4"/>
  <c r="E129" i="4"/>
  <c r="E145" i="4"/>
  <c r="E161" i="4"/>
  <c r="E177" i="4"/>
  <c r="E193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" i="4"/>
  <c r="E2" i="4" s="1"/>
  <c r="C210" i="4"/>
  <c r="C209" i="4"/>
  <c r="M51" i="1" l="1"/>
  <c r="O16" i="1"/>
  <c r="P16" i="1" s="1"/>
  <c r="O8" i="1"/>
  <c r="P8" i="1" s="1"/>
  <c r="O4" i="1"/>
  <c r="P4" i="1" s="1"/>
  <c r="N101" i="1"/>
  <c r="O12" i="1"/>
  <c r="P12" i="1" s="1"/>
  <c r="O14" i="1"/>
  <c r="P14" i="1" s="1"/>
  <c r="M67" i="1"/>
  <c r="M65" i="1"/>
  <c r="M63" i="1"/>
  <c r="M61" i="1"/>
  <c r="M55" i="1"/>
  <c r="N77" i="1"/>
  <c r="N61" i="1"/>
  <c r="O6" i="1"/>
  <c r="P6" i="1" s="1"/>
  <c r="Q101" i="1"/>
  <c r="Q97" i="1"/>
  <c r="Q93" i="1"/>
  <c r="Q89" i="1"/>
  <c r="Q85" i="1"/>
  <c r="Q77" i="1"/>
  <c r="Q73" i="1"/>
  <c r="Q71" i="1"/>
  <c r="Q65" i="1"/>
  <c r="Q63" i="1"/>
  <c r="Q53" i="1"/>
  <c r="Q51" i="1"/>
  <c r="M89" i="1"/>
  <c r="Q48" i="1"/>
  <c r="Q46" i="1"/>
  <c r="Q44" i="1"/>
  <c r="Q42" i="1"/>
  <c r="Q38" i="1"/>
  <c r="Q36" i="1"/>
  <c r="Q34" i="1"/>
  <c r="Q32" i="1"/>
  <c r="Q30" i="1"/>
  <c r="Q20" i="1"/>
  <c r="Q18" i="1"/>
  <c r="Q16" i="1"/>
  <c r="Q14" i="1"/>
  <c r="Q12" i="1"/>
  <c r="Q8" i="1"/>
  <c r="Q6" i="1"/>
  <c r="Q4" i="1"/>
  <c r="Q23" i="1"/>
  <c r="O17" i="1"/>
  <c r="P17" i="1" s="1"/>
  <c r="O9" i="1"/>
  <c r="P9" i="1" s="1"/>
  <c r="O5" i="1"/>
  <c r="P5" i="1" s="1"/>
  <c r="M3" i="1"/>
  <c r="N89" i="1"/>
  <c r="N71" i="1"/>
  <c r="N51" i="1"/>
  <c r="K104" i="1"/>
  <c r="L104" i="1" s="1"/>
  <c r="K102" i="1"/>
  <c r="L102" i="1" s="1"/>
  <c r="K100" i="1"/>
  <c r="L100" i="1" s="1"/>
  <c r="N98" i="1"/>
  <c r="K96" i="1"/>
  <c r="L96" i="1" s="1"/>
  <c r="K94" i="1"/>
  <c r="L94" i="1" s="1"/>
  <c r="K92" i="1"/>
  <c r="L92" i="1" s="1"/>
  <c r="N90" i="1"/>
  <c r="K86" i="1"/>
  <c r="L86" i="1" s="1"/>
  <c r="K84" i="1"/>
  <c r="L84" i="1" s="1"/>
  <c r="N82" i="1"/>
  <c r="K78" i="1"/>
  <c r="L78" i="1" s="1"/>
  <c r="K76" i="1"/>
  <c r="L76" i="1" s="1"/>
  <c r="K70" i="1"/>
  <c r="L70" i="1" s="1"/>
  <c r="K68" i="1"/>
  <c r="L68" i="1" s="1"/>
  <c r="K60" i="1"/>
  <c r="L60" i="1" s="1"/>
  <c r="K52" i="1"/>
  <c r="L52" i="1" s="1"/>
  <c r="K45" i="1"/>
  <c r="L45" i="1" s="1"/>
  <c r="K37" i="1"/>
  <c r="L37" i="1" s="1"/>
  <c r="K29" i="1"/>
  <c r="L29" i="1" s="1"/>
  <c r="K21" i="1"/>
  <c r="L21" i="1" s="1"/>
  <c r="K13" i="1"/>
  <c r="L13" i="1" s="1"/>
  <c r="N9" i="1"/>
  <c r="K5" i="1"/>
  <c r="L5" i="1" s="1"/>
  <c r="N3" i="1"/>
  <c r="Q61" i="1"/>
  <c r="Q57" i="1"/>
  <c r="Q55" i="1"/>
  <c r="Q40" i="1"/>
  <c r="Q28" i="1"/>
  <c r="Q26" i="1"/>
  <c r="Q24" i="1"/>
  <c r="Q22" i="1"/>
  <c r="Q10" i="1"/>
  <c r="M77" i="1"/>
  <c r="O58" i="1"/>
  <c r="P58" i="1" s="1"/>
  <c r="O3" i="1"/>
  <c r="P3" i="1" s="1"/>
  <c r="N68" i="1"/>
  <c r="M47" i="1"/>
  <c r="M37" i="1"/>
  <c r="M31" i="1"/>
  <c r="M23" i="1"/>
  <c r="Q81" i="1"/>
  <c r="Q67" i="1"/>
  <c r="N78" i="1"/>
  <c r="N5" i="1"/>
  <c r="M101" i="1"/>
  <c r="O103" i="1"/>
  <c r="P103" i="1" s="1"/>
  <c r="O101" i="1"/>
  <c r="P101" i="1" s="1"/>
  <c r="O99" i="1"/>
  <c r="P99" i="1" s="1"/>
  <c r="O97" i="1"/>
  <c r="P97" i="1" s="1"/>
  <c r="O95" i="1"/>
  <c r="P95" i="1" s="1"/>
  <c r="O93" i="1"/>
  <c r="P93" i="1" s="1"/>
  <c r="O91" i="1"/>
  <c r="P91" i="1" s="1"/>
  <c r="O89" i="1"/>
  <c r="P89" i="1" s="1"/>
  <c r="O87" i="1"/>
  <c r="P87" i="1" s="1"/>
  <c r="O85" i="1"/>
  <c r="P85" i="1" s="1"/>
  <c r="O83" i="1"/>
  <c r="P83" i="1" s="1"/>
  <c r="O81" i="1"/>
  <c r="P81" i="1" s="1"/>
  <c r="O79" i="1"/>
  <c r="P79" i="1" s="1"/>
  <c r="O77" i="1"/>
  <c r="P77" i="1" s="1"/>
  <c r="O75" i="1"/>
  <c r="P75" i="1" s="1"/>
  <c r="O73" i="1"/>
  <c r="P73" i="1" s="1"/>
  <c r="O71" i="1"/>
  <c r="P71" i="1" s="1"/>
  <c r="O69" i="1"/>
  <c r="P69" i="1" s="1"/>
  <c r="O67" i="1"/>
  <c r="P67" i="1" s="1"/>
  <c r="O65" i="1"/>
  <c r="P65" i="1" s="1"/>
  <c r="O63" i="1"/>
  <c r="P63" i="1" s="1"/>
  <c r="O61" i="1"/>
  <c r="P61" i="1" s="1"/>
  <c r="O59" i="1"/>
  <c r="P59" i="1" s="1"/>
  <c r="O57" i="1"/>
  <c r="P57" i="1" s="1"/>
  <c r="O55" i="1"/>
  <c r="P55" i="1" s="1"/>
  <c r="O53" i="1"/>
  <c r="P53" i="1" s="1"/>
  <c r="O51" i="1"/>
  <c r="P51" i="1" s="1"/>
  <c r="O48" i="1"/>
  <c r="P48" i="1" s="1"/>
  <c r="O46" i="1"/>
  <c r="P46" i="1" s="1"/>
  <c r="O44" i="1"/>
  <c r="P44" i="1" s="1"/>
  <c r="O42" i="1"/>
  <c r="P42" i="1" s="1"/>
  <c r="O40" i="1"/>
  <c r="P40" i="1" s="1"/>
  <c r="O38" i="1"/>
  <c r="P38" i="1" s="1"/>
  <c r="O36" i="1"/>
  <c r="P36" i="1" s="1"/>
  <c r="O34" i="1"/>
  <c r="P34" i="1" s="1"/>
  <c r="N32" i="1"/>
  <c r="O30" i="1"/>
  <c r="P30" i="1" s="1"/>
  <c r="N24" i="1"/>
  <c r="N14" i="1"/>
  <c r="N86" i="1"/>
  <c r="N37" i="1"/>
  <c r="M2" i="1"/>
  <c r="M53" i="1"/>
  <c r="M44" i="1"/>
  <c r="N52" i="1"/>
  <c r="Q104" i="1"/>
  <c r="Q102" i="1"/>
  <c r="Q98" i="1"/>
  <c r="Q96" i="1"/>
  <c r="Q94" i="1"/>
  <c r="Q90" i="1"/>
  <c r="Q88" i="1"/>
  <c r="Q86" i="1"/>
  <c r="Q82" i="1"/>
  <c r="Q80" i="1"/>
  <c r="Q78" i="1"/>
  <c r="Q76" i="1"/>
  <c r="O74" i="1"/>
  <c r="P74" i="1" s="1"/>
  <c r="Q72" i="1"/>
  <c r="Q70" i="1"/>
  <c r="Q68" i="1"/>
  <c r="Q66" i="1"/>
  <c r="Q64" i="1"/>
  <c r="Q62" i="1"/>
  <c r="Q60" i="1"/>
  <c r="Q58" i="1"/>
  <c r="Q56" i="1"/>
  <c r="Q54" i="1"/>
  <c r="Q52" i="1"/>
  <c r="Q50" i="1"/>
  <c r="M49" i="1"/>
  <c r="Q47" i="1"/>
  <c r="Q45" i="1"/>
  <c r="O43" i="1"/>
  <c r="P43" i="1" s="1"/>
  <c r="Q41" i="1"/>
  <c r="Q39" i="1"/>
  <c r="Q37" i="1"/>
  <c r="Q35" i="1"/>
  <c r="Q33" i="1"/>
  <c r="Q31" i="1"/>
  <c r="Q29" i="1"/>
  <c r="O27" i="1"/>
  <c r="P27" i="1" s="1"/>
  <c r="Q25" i="1"/>
  <c r="Q21" i="1"/>
  <c r="Q19" i="1"/>
  <c r="Q17" i="1"/>
  <c r="Q15" i="1"/>
  <c r="Q13" i="1"/>
  <c r="M11" i="1"/>
  <c r="Q9" i="1"/>
  <c r="M7" i="1"/>
  <c r="Q5" i="1"/>
  <c r="Q3" i="1"/>
  <c r="M33" i="1"/>
  <c r="M103" i="1"/>
  <c r="M99" i="1"/>
  <c r="M95" i="1"/>
  <c r="M91" i="1"/>
  <c r="M87" i="1"/>
  <c r="M83" i="1"/>
  <c r="M79" i="1"/>
  <c r="M75" i="1"/>
  <c r="M69" i="1"/>
  <c r="Q11" i="1"/>
  <c r="O2" i="1"/>
  <c r="P2" i="1" s="1"/>
  <c r="N93" i="1"/>
  <c r="M59" i="1"/>
  <c r="N102" i="1"/>
  <c r="M93" i="1"/>
  <c r="M81" i="1"/>
  <c r="M71" i="1"/>
  <c r="M62" i="1"/>
  <c r="N53" i="1"/>
  <c r="M48" i="1"/>
  <c r="M40" i="1"/>
  <c r="M20" i="1"/>
  <c r="M10" i="1"/>
  <c r="N103" i="1"/>
  <c r="K101" i="1"/>
  <c r="L101" i="1" s="1"/>
  <c r="N99" i="1"/>
  <c r="K97" i="1"/>
  <c r="L97" i="1" s="1"/>
  <c r="N95" i="1"/>
  <c r="K93" i="1"/>
  <c r="L93" i="1" s="1"/>
  <c r="N91" i="1"/>
  <c r="K89" i="1"/>
  <c r="L89" i="1" s="1"/>
  <c r="N87" i="1"/>
  <c r="K85" i="1"/>
  <c r="L85" i="1" s="1"/>
  <c r="N83" i="1"/>
  <c r="K81" i="1"/>
  <c r="L81" i="1" s="1"/>
  <c r="N79" i="1"/>
  <c r="K77" i="1"/>
  <c r="L77" i="1" s="1"/>
  <c r="N75" i="1"/>
  <c r="K73" i="1"/>
  <c r="L73" i="1" s="1"/>
  <c r="K71" i="1"/>
  <c r="L71" i="1" s="1"/>
  <c r="K69" i="1"/>
  <c r="L69" i="1" s="1"/>
  <c r="N67" i="1"/>
  <c r="N65" i="1"/>
  <c r="K63" i="1"/>
  <c r="L63" i="1" s="1"/>
  <c r="K61" i="1"/>
  <c r="L61" i="1" s="1"/>
  <c r="N59" i="1"/>
  <c r="K57" i="1"/>
  <c r="L57" i="1" s="1"/>
  <c r="K55" i="1"/>
  <c r="L55" i="1" s="1"/>
  <c r="K53" i="1"/>
  <c r="L53" i="1" s="1"/>
  <c r="K51" i="1"/>
  <c r="L51" i="1" s="1"/>
  <c r="K48" i="1"/>
  <c r="L48" i="1" s="1"/>
  <c r="K46" i="1"/>
  <c r="L46" i="1" s="1"/>
  <c r="N44" i="1"/>
  <c r="K42" i="1"/>
  <c r="L42" i="1" s="1"/>
  <c r="K40" i="1"/>
  <c r="L40" i="1" s="1"/>
  <c r="K38" i="1"/>
  <c r="L38" i="1" s="1"/>
  <c r="K36" i="1"/>
  <c r="L36" i="1" s="1"/>
  <c r="N34" i="1"/>
  <c r="K32" i="1"/>
  <c r="L32" i="1" s="1"/>
  <c r="K30" i="1"/>
  <c r="L30" i="1" s="1"/>
  <c r="N28" i="1"/>
  <c r="K26" i="1"/>
  <c r="L26" i="1" s="1"/>
  <c r="K24" i="1"/>
  <c r="L24" i="1" s="1"/>
  <c r="K22" i="1"/>
  <c r="L22" i="1" s="1"/>
  <c r="K20" i="1"/>
  <c r="L20" i="1" s="1"/>
  <c r="K18" i="1"/>
  <c r="L18" i="1" s="1"/>
  <c r="K16" i="1"/>
  <c r="L16" i="1" s="1"/>
  <c r="K14" i="1"/>
  <c r="L14" i="1" s="1"/>
  <c r="K12" i="1"/>
  <c r="L12" i="1" s="1"/>
  <c r="K10" i="1"/>
  <c r="L10" i="1" s="1"/>
  <c r="K8" i="1"/>
  <c r="L8" i="1" s="1"/>
  <c r="K6" i="1"/>
  <c r="L6" i="1" s="1"/>
  <c r="K4" i="1"/>
  <c r="L4" i="1" s="1"/>
  <c r="O32" i="1"/>
  <c r="P32" i="1" s="1"/>
  <c r="O28" i="1"/>
  <c r="P28" i="1" s="1"/>
  <c r="O26" i="1"/>
  <c r="P26" i="1" s="1"/>
  <c r="O24" i="1"/>
  <c r="P24" i="1" s="1"/>
  <c r="O22" i="1"/>
  <c r="P22" i="1" s="1"/>
  <c r="O20" i="1"/>
  <c r="P20" i="1" s="1"/>
  <c r="Q49" i="1"/>
  <c r="Q27" i="1"/>
  <c r="Q7" i="1"/>
  <c r="M68" i="1"/>
  <c r="M52" i="1"/>
  <c r="M38" i="1"/>
  <c r="M28" i="1"/>
  <c r="Q74" i="1"/>
  <c r="Q43" i="1"/>
  <c r="N97" i="1"/>
  <c r="M97" i="1"/>
  <c r="N73" i="1"/>
  <c r="M64" i="1"/>
  <c r="M57" i="1"/>
  <c r="N42" i="1"/>
  <c r="M36" i="1"/>
  <c r="N21" i="1"/>
  <c r="M16" i="1"/>
  <c r="M8" i="1"/>
  <c r="N104" i="1"/>
  <c r="O100" i="1"/>
  <c r="P100" i="1" s="1"/>
  <c r="O98" i="1"/>
  <c r="P98" i="1" s="1"/>
  <c r="N96" i="1"/>
  <c r="O94" i="1"/>
  <c r="P94" i="1" s="1"/>
  <c r="N92" i="1"/>
  <c r="O90" i="1"/>
  <c r="P90" i="1" s="1"/>
  <c r="N88" i="1"/>
  <c r="O86" i="1"/>
  <c r="P86" i="1" s="1"/>
  <c r="N84" i="1"/>
  <c r="O82" i="1"/>
  <c r="P82" i="1" s="1"/>
  <c r="O80" i="1"/>
  <c r="P80" i="1" s="1"/>
  <c r="O78" i="1"/>
  <c r="P78" i="1" s="1"/>
  <c r="N76" i="1"/>
  <c r="N74" i="1"/>
  <c r="N72" i="1"/>
  <c r="N70" i="1"/>
  <c r="O68" i="1"/>
  <c r="P68" i="1" s="1"/>
  <c r="N66" i="1"/>
  <c r="N64" i="1"/>
  <c r="N62" i="1"/>
  <c r="O60" i="1"/>
  <c r="P60" i="1" s="1"/>
  <c r="N58" i="1"/>
  <c r="N56" i="1"/>
  <c r="N54" i="1"/>
  <c r="O52" i="1"/>
  <c r="P52" i="1" s="1"/>
  <c r="N50" i="1"/>
  <c r="N49" i="1"/>
  <c r="N47" i="1"/>
  <c r="N45" i="1"/>
  <c r="N43" i="1"/>
  <c r="N41" i="1"/>
  <c r="N39" i="1"/>
  <c r="O37" i="1"/>
  <c r="P37" i="1" s="1"/>
  <c r="N35" i="1"/>
  <c r="O33" i="1"/>
  <c r="P33" i="1" s="1"/>
  <c r="N31" i="1"/>
  <c r="N29" i="1"/>
  <c r="N27" i="1"/>
  <c r="N25" i="1"/>
  <c r="N23" i="1"/>
  <c r="O21" i="1"/>
  <c r="P21" i="1" s="1"/>
  <c r="N19" i="1"/>
  <c r="N17" i="1"/>
  <c r="N15" i="1"/>
  <c r="N13" i="1"/>
  <c r="N11" i="1"/>
  <c r="N7" i="1"/>
  <c r="N85" i="1"/>
  <c r="N2" i="1"/>
  <c r="N94" i="1"/>
  <c r="M85" i="1"/>
  <c r="M73" i="1"/>
  <c r="N63" i="1"/>
  <c r="N55" i="1"/>
  <c r="M42" i="1"/>
  <c r="M34" i="1"/>
  <c r="N26" i="1"/>
  <c r="M21" i="1"/>
  <c r="M15" i="1"/>
  <c r="O10" i="1"/>
  <c r="P10" i="1" s="1"/>
  <c r="M4" i="1"/>
  <c r="K98" i="1"/>
  <c r="L98" i="1" s="1"/>
  <c r="K90" i="1"/>
  <c r="L90" i="1" s="1"/>
  <c r="K88" i="1"/>
  <c r="L88" i="1" s="1"/>
  <c r="K82" i="1"/>
  <c r="L82" i="1" s="1"/>
  <c r="K80" i="1"/>
  <c r="L80" i="1" s="1"/>
  <c r="M76" i="1"/>
  <c r="M74" i="1"/>
  <c r="M72" i="1"/>
  <c r="M70" i="1"/>
  <c r="M66" i="1"/>
  <c r="K64" i="1"/>
  <c r="L64" i="1" s="1"/>
  <c r="K62" i="1"/>
  <c r="L62" i="1" s="1"/>
  <c r="M60" i="1"/>
  <c r="M58" i="1"/>
  <c r="M56" i="1"/>
  <c r="K54" i="1"/>
  <c r="L54" i="1" s="1"/>
  <c r="M50" i="1"/>
  <c r="K49" i="1"/>
  <c r="L49" i="1" s="1"/>
  <c r="K47" i="1"/>
  <c r="L47" i="1" s="1"/>
  <c r="M45" i="1"/>
  <c r="M43" i="1"/>
  <c r="M41" i="1"/>
  <c r="K39" i="1"/>
  <c r="L39" i="1" s="1"/>
  <c r="M35" i="1"/>
  <c r="K33" i="1"/>
  <c r="L33" i="1" s="1"/>
  <c r="K31" i="1"/>
  <c r="L31" i="1" s="1"/>
  <c r="M29" i="1"/>
  <c r="M27" i="1"/>
  <c r="M25" i="1"/>
  <c r="K23" i="1"/>
  <c r="L23" i="1" s="1"/>
  <c r="M19" i="1"/>
  <c r="K17" i="1"/>
  <c r="L17" i="1" s="1"/>
  <c r="K15" i="1"/>
  <c r="L15" i="1" s="1"/>
  <c r="M13" i="1"/>
  <c r="K11" i="1"/>
  <c r="L11" i="1" s="1"/>
  <c r="K9" i="1"/>
  <c r="L9" i="1" s="1"/>
  <c r="K7" i="1"/>
  <c r="L7" i="1" s="1"/>
  <c r="M5" i="1"/>
  <c r="K3" i="1"/>
  <c r="L3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44" i="1"/>
  <c r="L44" i="1" s="1"/>
  <c r="K28" i="1"/>
  <c r="L28" i="1" s="1"/>
  <c r="Q99" i="1"/>
  <c r="Q91" i="1"/>
  <c r="Q83" i="1"/>
  <c r="Q75" i="1"/>
  <c r="Q59" i="1"/>
  <c r="K74" i="1"/>
  <c r="L74" i="1" s="1"/>
  <c r="K66" i="1"/>
  <c r="L66" i="1" s="1"/>
  <c r="K58" i="1"/>
  <c r="L58" i="1" s="1"/>
  <c r="K50" i="1"/>
  <c r="L50" i="1" s="1"/>
  <c r="K43" i="1"/>
  <c r="L43" i="1" s="1"/>
  <c r="K35" i="1"/>
  <c r="L35" i="1" s="1"/>
  <c r="K27" i="1"/>
  <c r="L27" i="1" s="1"/>
  <c r="K19" i="1"/>
  <c r="L19" i="1" s="1"/>
  <c r="N81" i="1"/>
  <c r="O64" i="1"/>
  <c r="P64" i="1" s="1"/>
  <c r="O49" i="1"/>
  <c r="P49" i="1" s="1"/>
  <c r="O70" i="1"/>
  <c r="P70" i="1" s="1"/>
  <c r="O54" i="1"/>
  <c r="P54" i="1" s="1"/>
  <c r="O39" i="1"/>
  <c r="P39" i="1" s="1"/>
  <c r="N33" i="1"/>
  <c r="O23" i="1"/>
  <c r="P23" i="1" s="1"/>
  <c r="M17" i="1"/>
  <c r="O11" i="1"/>
  <c r="P11" i="1" s="1"/>
  <c r="M9" i="1"/>
  <c r="K2" i="1"/>
  <c r="L2" i="1" s="1"/>
  <c r="K65" i="1"/>
  <c r="L65" i="1" s="1"/>
  <c r="K34" i="1"/>
  <c r="L34" i="1" s="1"/>
  <c r="Q2" i="1"/>
  <c r="O88" i="1"/>
  <c r="P88" i="1" s="1"/>
  <c r="O29" i="1"/>
  <c r="P29" i="1" s="1"/>
  <c r="K72" i="1"/>
  <c r="L72" i="1" s="1"/>
  <c r="K56" i="1"/>
  <c r="L56" i="1" s="1"/>
  <c r="K41" i="1"/>
  <c r="L41" i="1" s="1"/>
  <c r="K25" i="1"/>
  <c r="L25" i="1" s="1"/>
  <c r="O104" i="1"/>
  <c r="P104" i="1" s="1"/>
  <c r="O96" i="1"/>
  <c r="P96" i="1" s="1"/>
  <c r="O84" i="1"/>
  <c r="P84" i="1" s="1"/>
  <c r="O45" i="1"/>
  <c r="P45" i="1" s="1"/>
  <c r="N80" i="1"/>
  <c r="O50" i="1"/>
  <c r="P50" i="1" s="1"/>
  <c r="M39" i="1"/>
  <c r="O19" i="1"/>
  <c r="P19" i="1" s="1"/>
  <c r="O13" i="1"/>
  <c r="P13" i="1" s="1"/>
  <c r="N18" i="1"/>
  <c r="K103" i="1"/>
  <c r="L103" i="1" s="1"/>
  <c r="K95" i="1"/>
  <c r="L95" i="1" s="1"/>
  <c r="K87" i="1"/>
  <c r="L87" i="1" s="1"/>
  <c r="K79" i="1"/>
  <c r="L79" i="1" s="1"/>
  <c r="Q103" i="1"/>
  <c r="Q95" i="1"/>
  <c r="Q87" i="1"/>
  <c r="Q79" i="1"/>
  <c r="O92" i="1"/>
  <c r="P92" i="1" s="1"/>
  <c r="O76" i="1"/>
  <c r="P76" i="1" s="1"/>
  <c r="N100" i="1"/>
  <c r="O66" i="1"/>
  <c r="P66" i="1" s="1"/>
  <c r="N60" i="1"/>
  <c r="M54" i="1"/>
  <c r="O35" i="1"/>
  <c r="P35" i="1" s="1"/>
  <c r="O72" i="1"/>
  <c r="P72" i="1" s="1"/>
  <c r="N69" i="1"/>
  <c r="O56" i="1"/>
  <c r="P56" i="1" s="1"/>
  <c r="O25" i="1"/>
  <c r="P25" i="1" s="1"/>
  <c r="O41" i="1"/>
  <c r="P41" i="1" s="1"/>
  <c r="O62" i="1"/>
  <c r="P62" i="1" s="1"/>
  <c r="O31" i="1"/>
  <c r="P31" i="1" s="1"/>
  <c r="O15" i="1"/>
  <c r="P15" i="1" s="1"/>
  <c r="O7" i="1"/>
  <c r="P7" i="1" s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Q69" i="1"/>
  <c r="O47" i="1"/>
  <c r="P47" i="1" s="1"/>
  <c r="O102" i="1"/>
  <c r="P102" i="1" s="1"/>
  <c r="Q100" i="1"/>
  <c r="Q92" i="1"/>
  <c r="Q84" i="1"/>
  <c r="O18" i="1"/>
  <c r="P18" i="1" s="1"/>
  <c r="C107" i="14"/>
  <c r="C108" i="14"/>
  <c r="K130" i="1" l="1"/>
  <c r="K134" i="1"/>
  <c r="K135" i="1"/>
  <c r="K132" i="1"/>
  <c r="K127" i="1"/>
  <c r="K140" i="1"/>
  <c r="K138" i="1"/>
  <c r="K137" i="1"/>
  <c r="K136" i="1"/>
  <c r="K122" i="1"/>
  <c r="M127" i="1" a="1"/>
  <c r="M127" i="1" s="1"/>
  <c r="M135" i="1" a="1"/>
  <c r="M135" i="1" s="1"/>
  <c r="M128" i="1" a="1"/>
  <c r="M128" i="1" s="1"/>
  <c r="M136" i="1" a="1"/>
  <c r="M136" i="1" s="1"/>
  <c r="M139" i="1" a="1"/>
  <c r="M139" i="1" s="1"/>
  <c r="M129" i="1" a="1"/>
  <c r="M129" i="1" s="1"/>
  <c r="M137" i="1" a="1"/>
  <c r="M137" i="1" s="1"/>
  <c r="K121" i="1"/>
  <c r="M131" i="1" a="1"/>
  <c r="M131" i="1" s="1"/>
  <c r="M122" i="1" a="1"/>
  <c r="M122" i="1" s="1"/>
  <c r="M130" i="1" a="1"/>
  <c r="M130" i="1" s="1"/>
  <c r="M138" i="1" a="1"/>
  <c r="M138" i="1" s="1"/>
  <c r="M140" i="1" a="1"/>
  <c r="M140" i="1" s="1"/>
  <c r="M123" i="1" a="1"/>
  <c r="M123" i="1" s="1"/>
  <c r="M124" i="1" a="1"/>
  <c r="M124" i="1" s="1"/>
  <c r="M132" i="1" a="1"/>
  <c r="M132" i="1" s="1"/>
  <c r="M125" i="1" a="1"/>
  <c r="M125" i="1" s="1"/>
  <c r="M133" i="1" a="1"/>
  <c r="M133" i="1" s="1"/>
  <c r="M121" i="1" a="1"/>
  <c r="M121" i="1" s="1"/>
  <c r="M126" i="1" a="1"/>
  <c r="M126" i="1" s="1"/>
  <c r="M134" i="1" a="1"/>
  <c r="M134" i="1" s="1"/>
  <c r="K139" i="1"/>
  <c r="K123" i="1"/>
  <c r="K126" i="1"/>
  <c r="K128" i="1"/>
  <c r="K131" i="1"/>
  <c r="K129" i="1"/>
  <c r="K124" i="1"/>
  <c r="K133" i="1"/>
  <c r="K1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0D0D5-1A7B-6645-AA22-1CE5570A6976}" keepAlive="1" name="Query - timing_mode_photofinish" description="Connessione alla query 'timing_mode_photofinish' nella cartella di lavoro." type="5" refreshedVersion="8" background="1" saveData="1">
    <dbPr connection="Provider=Microsoft.Mashup.OleDb.1;Data Source=$Workbook$;Location=timing_mode_photofinish;Extended Properties=&quot;&quot;" command="SELECT * FROM [timing_mode_photofinish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<sst xmlns="http://schemas.openxmlformats.org/spreadsheetml/2006/main" count="1773" uniqueCount="601">
  <si>
    <t>SIID</t>
  </si>
  <si>
    <t>15:40:13.691</t>
  </si>
  <si>
    <t>15:40:09.855</t>
  </si>
  <si>
    <t>15:39:23.765</t>
  </si>
  <si>
    <t>15:39:15.312</t>
  </si>
  <si>
    <t>15:38:53.046</t>
  </si>
  <si>
    <t>15:38:47.886</t>
  </si>
  <si>
    <t>15:38:36.015</t>
  </si>
  <si>
    <t>15:38:11.765</t>
  </si>
  <si>
    <t>15:38:05.058</t>
  </si>
  <si>
    <t>15:38:00.183</t>
  </si>
  <si>
    <t>15:37:28.691</t>
  </si>
  <si>
    <t>15:37:26.128</t>
  </si>
  <si>
    <t>15:37:21.199</t>
  </si>
  <si>
    <t>15:36:42.792</t>
  </si>
  <si>
    <t>15:36:38.726</t>
  </si>
  <si>
    <t>15:36:26.660</t>
  </si>
  <si>
    <t>15:36:03.265</t>
  </si>
  <si>
    <t>15:35:56.394</t>
  </si>
  <si>
    <t>15:35:24.558</t>
  </si>
  <si>
    <t>15:35:20.968</t>
  </si>
  <si>
    <t>15:35:12.429</t>
  </si>
  <si>
    <t>15:34:39.835</t>
  </si>
  <si>
    <t>15:34:34.816</t>
  </si>
  <si>
    <t>15:34:18.203</t>
  </si>
  <si>
    <t>15:33:57.101</t>
  </si>
  <si>
    <t>15:33:53.039</t>
  </si>
  <si>
    <t>15:33:16.796</t>
  </si>
  <si>
    <t>15:33:10.753</t>
  </si>
  <si>
    <t>15:33:03.886</t>
  </si>
  <si>
    <t>15:32:29.660</t>
  </si>
  <si>
    <t>15:32:27.285</t>
  </si>
  <si>
    <t>15:32:23.773</t>
  </si>
  <si>
    <t>15:31:44.476</t>
  </si>
  <si>
    <t>15:31:26.843</t>
  </si>
  <si>
    <t>15:31:17.945</t>
  </si>
  <si>
    <t>15:31:03.066</t>
  </si>
  <si>
    <t>15:30:50.855</t>
  </si>
  <si>
    <t>15:30:37.007</t>
  </si>
  <si>
    <t>15:30:22.039</t>
  </si>
  <si>
    <t>15:30:14.703</t>
  </si>
  <si>
    <t>15:29:47.855</t>
  </si>
  <si>
    <t>15:29:40.531</t>
  </si>
  <si>
    <t>15:29:37.171</t>
  </si>
  <si>
    <t>15:29:00.375</t>
  </si>
  <si>
    <t>15:28:53.574</t>
  </si>
  <si>
    <t>15:28:46.121</t>
  </si>
  <si>
    <t>15:28:11.742</t>
  </si>
  <si>
    <t>15:28:01.691</t>
  </si>
  <si>
    <t>15:27:33.179</t>
  </si>
  <si>
    <t>15:27:28.046</t>
  </si>
  <si>
    <t>15:27:00.878</t>
  </si>
  <si>
    <t>15:26:37.730</t>
  </si>
  <si>
    <t>15:26:33.101</t>
  </si>
  <si>
    <t>15:26:03.957</t>
  </si>
  <si>
    <t>15:25:50.988</t>
  </si>
  <si>
    <t>15:25:43.015</t>
  </si>
  <si>
    <t>15:25:23.019</t>
  </si>
  <si>
    <t>15:25:11.886</t>
  </si>
  <si>
    <t>15:24:43.558</t>
  </si>
  <si>
    <t>15:24:36.406</t>
  </si>
  <si>
    <t>15:24:19.507</t>
  </si>
  <si>
    <t>15:23:59.406</t>
  </si>
  <si>
    <t>15:23:47.027</t>
  </si>
  <si>
    <t>15:23:37.417</t>
  </si>
  <si>
    <t>15:23:23.417</t>
  </si>
  <si>
    <t>15:23:01.132</t>
  </si>
  <si>
    <t>15:22:53.171</t>
  </si>
  <si>
    <t>15:22:45.000</t>
  </si>
  <si>
    <t>15:22:10.078</t>
  </si>
  <si>
    <t>15:22:07.773</t>
  </si>
  <si>
    <t>15:22:02.210</t>
  </si>
  <si>
    <t>15:21:32.964</t>
  </si>
  <si>
    <t>15:21:23.777</t>
  </si>
  <si>
    <t>15:21:18.777</t>
  </si>
  <si>
    <t>15:21:00.429</t>
  </si>
  <si>
    <t>15:20:35.109</t>
  </si>
  <si>
    <t>15:20:28.773</t>
  </si>
  <si>
    <t>15:19:47.007</t>
  </si>
  <si>
    <t>15:19:20.328</t>
  </si>
  <si>
    <t>15:19:08.226</t>
  </si>
  <si>
    <t>15:18:39.878</t>
  </si>
  <si>
    <t>15:18:29.632</t>
  </si>
  <si>
    <t>15:17:59.070</t>
  </si>
  <si>
    <t>15:17:46.859</t>
  </si>
  <si>
    <t>15:17:11.078</t>
  </si>
  <si>
    <t>15:17:04.804</t>
  </si>
  <si>
    <t>15:16:25.152</t>
  </si>
  <si>
    <t>15:15:52.304</t>
  </si>
  <si>
    <t>15:15:44.640</t>
  </si>
  <si>
    <t>15:15:12.937</t>
  </si>
  <si>
    <t>15:15:04.101</t>
  </si>
  <si>
    <t>15:14:35.988</t>
  </si>
  <si>
    <t>15:14:24.671</t>
  </si>
  <si>
    <t>15:14:05.863</t>
  </si>
  <si>
    <t>15:13:41.964</t>
  </si>
  <si>
    <t>15:13:27.281</t>
  </si>
  <si>
    <t>15:12:51.859</t>
  </si>
  <si>
    <t>15:12:38.710</t>
  </si>
  <si>
    <t>15:09:45.304</t>
  </si>
  <si>
    <t>14:54:47.304</t>
  </si>
  <si>
    <t>READOUT</t>
  </si>
  <si>
    <t>Source</t>
  </si>
  <si>
    <t>Time</t>
  </si>
  <si>
    <t>SRR</t>
  </si>
  <si>
    <t>15:16:32.152</t>
  </si>
  <si>
    <t>15:19:57.335</t>
  </si>
  <si>
    <t>15:20:39.683</t>
  </si>
  <si>
    <t>15:25:01.179</t>
  </si>
  <si>
    <t>15:28:07.242</t>
  </si>
  <si>
    <t>Check SRR Miss</t>
  </si>
  <si>
    <t>Check time differences</t>
  </si>
  <si>
    <t>All the SRR times equals the Readout times</t>
  </si>
  <si>
    <t>Sportident Time (readout)</t>
  </si>
  <si>
    <t>The SRR lost 5 punches (over 105). We had only one received (channel Red) not in the best position (connected directly to the pc with source of interferences in the nearby)</t>
  </si>
  <si>
    <t>14:56:37.3473</t>
  </si>
  <si>
    <t>LAP  2</t>
  </si>
  <si>
    <t>14:56:37.3494</t>
  </si>
  <si>
    <t>LAP  1</t>
  </si>
  <si>
    <t>STOP</t>
  </si>
  <si>
    <t>14:56:38.6624</t>
  </si>
  <si>
    <t>14:56:38.6729</t>
  </si>
  <si>
    <t>14:56:42.1429</t>
  </si>
  <si>
    <t>14:56:42.1524</t>
  </si>
  <si>
    <t>14:57:11.8755</t>
  </si>
  <si>
    <t>14:57:14.6092</t>
  </si>
  <si>
    <t>14:57:20.9933</t>
  </si>
  <si>
    <t>14:57:21.0166</t>
  </si>
  <si>
    <t>14:57:36.7397</t>
  </si>
  <si>
    <t>14:57:36.7599</t>
  </si>
  <si>
    <t>14:59:11.5320</t>
  </si>
  <si>
    <t>14:59:11.6866</t>
  </si>
  <si>
    <t>14:59:11.8367</t>
  </si>
  <si>
    <t>14:59:13.1443</t>
  </si>
  <si>
    <t>14:59:28.4144</t>
  </si>
  <si>
    <t>15:00:28.2023</t>
  </si>
  <si>
    <t>15:08:40.1616</t>
  </si>
  <si>
    <t>15:08:40.2086</t>
  </si>
  <si>
    <t>15:08:40.3764</t>
  </si>
  <si>
    <t>15:08:41.3602</t>
  </si>
  <si>
    <t>15:09:45.5013</t>
  </si>
  <si>
    <t>15:09:45.5202</t>
  </si>
  <si>
    <t>15:12:08.5968</t>
  </si>
  <si>
    <t>15:12:08.5980</t>
  </si>
  <si>
    <t>15:12:38.8499</t>
  </si>
  <si>
    <t>15:12:38.8529</t>
  </si>
  <si>
    <t>15:12:52.0350</t>
  </si>
  <si>
    <t>15:12:52.0495</t>
  </si>
  <si>
    <t>15:12:52.0496</t>
  </si>
  <si>
    <t>15:13:27.4571</t>
  </si>
  <si>
    <t>15:13:27.4666</t>
  </si>
  <si>
    <t>15:13:41.8511</t>
  </si>
  <si>
    <t>15:13:41.8530</t>
  </si>
  <si>
    <t>15:14:06.0778</t>
  </si>
  <si>
    <t>15:14:06.0809</t>
  </si>
  <si>
    <t>15:14:24.5648</t>
  </si>
  <si>
    <t>15:14:24.5800</t>
  </si>
  <si>
    <t>15:14:36.1342</t>
  </si>
  <si>
    <t>15:14:36.1483</t>
  </si>
  <si>
    <t>15:15:04.1568</t>
  </si>
  <si>
    <t>15:15:04.1653</t>
  </si>
  <si>
    <t>15:15:13.1772</t>
  </si>
  <si>
    <t>15:15:13.1856</t>
  </si>
  <si>
    <t>15:15:44.8179</t>
  </si>
  <si>
    <t>15:15:44.8213</t>
  </si>
  <si>
    <t>15:15:52.4117</t>
  </si>
  <si>
    <t>15:15:52.4208</t>
  </si>
  <si>
    <t>15:16:25.4644</t>
  </si>
  <si>
    <t>15:16:25.4829</t>
  </si>
  <si>
    <t>15:16:32.2764</t>
  </si>
  <si>
    <t>15:16:32.2816</t>
  </si>
  <si>
    <t>15:17:05.0003</t>
  </si>
  <si>
    <t>15:17:05.0090</t>
  </si>
  <si>
    <t>15:17:11.2381</t>
  </si>
  <si>
    <t>15:17:11.2440</t>
  </si>
  <si>
    <t>15:17:47.0639</t>
  </si>
  <si>
    <t>15:17:47.0820</t>
  </si>
  <si>
    <t>15:17:59.1998</t>
  </si>
  <si>
    <t>15:17:59.2026</t>
  </si>
  <si>
    <t>15:18:29.7558</t>
  </si>
  <si>
    <t>15:18:29.7640</t>
  </si>
  <si>
    <t>15:18:40.0092</t>
  </si>
  <si>
    <t>15:18:40.0124</t>
  </si>
  <si>
    <t>15:19:08.4913</t>
  </si>
  <si>
    <t>15:19:08.5132</t>
  </si>
  <si>
    <t>15:19:20.5108</t>
  </si>
  <si>
    <t>15:19:20.5135</t>
  </si>
  <si>
    <t>15:19:47.2976</t>
  </si>
  <si>
    <t>15:19:47.3066</t>
  </si>
  <si>
    <t>15:19:57.4298</t>
  </si>
  <si>
    <t>15:19:57.4354</t>
  </si>
  <si>
    <t>15:19:57.4355</t>
  </si>
  <si>
    <t>15:20:29.0735</t>
  </si>
  <si>
    <t>15:20:29.0988</t>
  </si>
  <si>
    <t>15:20:35.2569</t>
  </si>
  <si>
    <t>15:20:35.2742</t>
  </si>
  <si>
    <t>15:20:39.8052</t>
  </si>
  <si>
    <t>15:20:39.8122</t>
  </si>
  <si>
    <t>15:20:39.8123</t>
  </si>
  <si>
    <t>15:21:00.7900</t>
  </si>
  <si>
    <t>15:21:00.7964</t>
  </si>
  <si>
    <t>15:21:18.5632</t>
  </si>
  <si>
    <t>15:21:18.5817</t>
  </si>
  <si>
    <t>15:21:23.9013</t>
  </si>
  <si>
    <t>15:21:23.9052</t>
  </si>
  <si>
    <t>15:21:33.2067</t>
  </si>
  <si>
    <t>15:21:33.2188</t>
  </si>
  <si>
    <t>15:22:02.3978</t>
  </si>
  <si>
    <t>15:22:02.4120</t>
  </si>
  <si>
    <t>15:22:07.9822</t>
  </si>
  <si>
    <t>15:22:08.0421</t>
  </si>
  <si>
    <t>15:22:10.1835</t>
  </si>
  <si>
    <t>15:22:10.1912</t>
  </si>
  <si>
    <t>15:22:45.2489</t>
  </si>
  <si>
    <t>15:22:45.2575</t>
  </si>
  <si>
    <t>15:22:53.2614</t>
  </si>
  <si>
    <t>15:22:53.2622</t>
  </si>
  <si>
    <t>15:23:01.2778</t>
  </si>
  <si>
    <t>15:23:01.2941</t>
  </si>
  <si>
    <t>15:23:23.6106</t>
  </si>
  <si>
    <t>15:23:23.6152</t>
  </si>
  <si>
    <t>15:23:37.5181</t>
  </si>
  <si>
    <t>15:23:37.5190</t>
  </si>
  <si>
    <t>15:23:46.8995</t>
  </si>
  <si>
    <t>15:23:46.9193</t>
  </si>
  <si>
    <t>15:23:59.6168</t>
  </si>
  <si>
    <t>15:23:59.6234</t>
  </si>
  <si>
    <t>15:24:19.6227</t>
  </si>
  <si>
    <t>15:24:19.6239</t>
  </si>
  <si>
    <t>15:24:36.6138</t>
  </si>
  <si>
    <t>15:24:36.6143</t>
  </si>
  <si>
    <t>15:24:43.7315</t>
  </si>
  <si>
    <t>15:24:43.7761</t>
  </si>
  <si>
    <t>15:25:01.2851</t>
  </si>
  <si>
    <t>15:25:01.2862</t>
  </si>
  <si>
    <t>15:25:12.0377</t>
  </si>
  <si>
    <t>15:25:12.0476</t>
  </si>
  <si>
    <t>15:25:22.8463</t>
  </si>
  <si>
    <t>15:25:22.8927</t>
  </si>
  <si>
    <t>15:25:43.1360</t>
  </si>
  <si>
    <t>15:25:43.1464</t>
  </si>
  <si>
    <t>15:25:50.9976</t>
  </si>
  <si>
    <t>15:25:51.0108</t>
  </si>
  <si>
    <t>15:26:04.0774</t>
  </si>
  <si>
    <t>15:26:04.0867</t>
  </si>
  <si>
    <t>15:26:33.2439</t>
  </si>
  <si>
    <t>15:26:33.2548</t>
  </si>
  <si>
    <t>15:26:37.8413</t>
  </si>
  <si>
    <t>15:26:37.8445</t>
  </si>
  <si>
    <t>15:27:01.0774</t>
  </si>
  <si>
    <t>15:27:01.0889</t>
  </si>
  <si>
    <t>15:27:28.1768</t>
  </si>
  <si>
    <t>15:27:28.1782</t>
  </si>
  <si>
    <t>15:27:33.3248</t>
  </si>
  <si>
    <t>15:27:33.3298</t>
  </si>
  <si>
    <t>15:28:01.9008</t>
  </si>
  <si>
    <t>15:28:01.9159</t>
  </si>
  <si>
    <t>15:28:07.3751</t>
  </si>
  <si>
    <t>15:28:07.3857</t>
  </si>
  <si>
    <t>15:28:11.7319</t>
  </si>
  <si>
    <t>15:28:11.9165</t>
  </si>
  <si>
    <t>15:28:46.2161</t>
  </si>
  <si>
    <t>15:28:46.2221</t>
  </si>
  <si>
    <t>15:28:53.9375</t>
  </si>
  <si>
    <t>15:28:53.9403</t>
  </si>
  <si>
    <t>15:29:00.5275</t>
  </si>
  <si>
    <t>15:29:00.5304</t>
  </si>
  <si>
    <t>15:29:37.4063</t>
  </si>
  <si>
    <t>15:29:37.4070</t>
  </si>
  <si>
    <t>15:29:40.6621</t>
  </si>
  <si>
    <t>15:29:40.6719</t>
  </si>
  <si>
    <t>15:29:48.0207</t>
  </si>
  <si>
    <t>15:29:48.0340</t>
  </si>
  <si>
    <t>15:29:48.0341</t>
  </si>
  <si>
    <t>15:30:14.9307</t>
  </si>
  <si>
    <t>15:30:14.9385</t>
  </si>
  <si>
    <t>15:30:22.1305</t>
  </si>
  <si>
    <t>15:30:22.1412</t>
  </si>
  <si>
    <t>15:30:37.0300</t>
  </si>
  <si>
    <t>15:30:37.0412</t>
  </si>
  <si>
    <t>15:30:51.2067</t>
  </si>
  <si>
    <t>15:30:51.2202</t>
  </si>
  <si>
    <t>15:31:03.1660</t>
  </si>
  <si>
    <t>15:31:03.1679</t>
  </si>
  <si>
    <t>15:31:18.1265</t>
  </si>
  <si>
    <t>15:31:18.1323</t>
  </si>
  <si>
    <t>15:31:26.9947</t>
  </si>
  <si>
    <t>15:31:26.9968</t>
  </si>
  <si>
    <t>15:31:44.5983</t>
  </si>
  <si>
    <t>15:31:44.6011</t>
  </si>
  <si>
    <t>15:32:23.8852</t>
  </si>
  <si>
    <t>15:32:23.8919</t>
  </si>
  <si>
    <t>15:32:27.5523</t>
  </si>
  <si>
    <t>15:32:27.5567</t>
  </si>
  <si>
    <t>15:32:29.7089</t>
  </si>
  <si>
    <t>15:32:29.7171</t>
  </si>
  <si>
    <t>15:33:04.0173</t>
  </si>
  <si>
    <t>15:33:04.0179</t>
  </si>
  <si>
    <t>15:33:11.0350</t>
  </si>
  <si>
    <t>15:33:11.0364</t>
  </si>
  <si>
    <t>15:33:16.4919</t>
  </si>
  <si>
    <t>15:33:16.4995</t>
  </si>
  <si>
    <t>15:33:53.1502</t>
  </si>
  <si>
    <t>15:33:53.1512</t>
  </si>
  <si>
    <t>15:33:57.3930</t>
  </si>
  <si>
    <t>15:33:57.3979</t>
  </si>
  <si>
    <t>15:34:18.4406</t>
  </si>
  <si>
    <t>15:34:18.4469</t>
  </si>
  <si>
    <t>15:34:34.9075</t>
  </si>
  <si>
    <t>15:34:34.9084</t>
  </si>
  <si>
    <t>15:34:39.8395</t>
  </si>
  <si>
    <t>15:34:39.8414</t>
  </si>
  <si>
    <t>15:35:12.6412</t>
  </si>
  <si>
    <t>15:35:12.6448</t>
  </si>
  <si>
    <t>15:35:21.2908</t>
  </si>
  <si>
    <t>15:35:21.2921</t>
  </si>
  <si>
    <t>15:35:24.2038</t>
  </si>
  <si>
    <t>15:35:24.2191</t>
  </si>
  <si>
    <t>15:35:56.4908</t>
  </si>
  <si>
    <t>15:35:56.4986</t>
  </si>
  <si>
    <t>15:35:56.4987</t>
  </si>
  <si>
    <t>15:36:03.5802</t>
  </si>
  <si>
    <t>15:36:03.5826</t>
  </si>
  <si>
    <t>15:36:26.9520</t>
  </si>
  <si>
    <t>15:36:26.9628</t>
  </si>
  <si>
    <t>15:36:38.8824</t>
  </si>
  <si>
    <t>15:36:38.8906</t>
  </si>
  <si>
    <t>15:36:43.1255</t>
  </si>
  <si>
    <t>15:36:43.1301</t>
  </si>
  <si>
    <t>15:37:21.2804</t>
  </si>
  <si>
    <t>15:37:21.2807</t>
  </si>
  <si>
    <t>15:37:26.3459</t>
  </si>
  <si>
    <t>15:37:26.3511</t>
  </si>
  <si>
    <t>15:37:28.5541</t>
  </si>
  <si>
    <t>15:37:28.5722</t>
  </si>
  <si>
    <t>15:38:00.2991</t>
  </si>
  <si>
    <t>15:38:00.2996</t>
  </si>
  <si>
    <t>15:38:05.2944</t>
  </si>
  <si>
    <t>15:38:05.3054</t>
  </si>
  <si>
    <t>15:38:11.3252</t>
  </si>
  <si>
    <t>15:38:11.3333</t>
  </si>
  <si>
    <t>15:38:36.1443</t>
  </si>
  <si>
    <t>15:38:36.1448</t>
  </si>
  <si>
    <t>15:38:36.1449</t>
  </si>
  <si>
    <t>15:38:48.1219</t>
  </si>
  <si>
    <t>15:38:48.1302</t>
  </si>
  <si>
    <t>15:38:52.9808</t>
  </si>
  <si>
    <t>15:38:52.9985</t>
  </si>
  <si>
    <t>15:38:52.9986</t>
  </si>
  <si>
    <t>15:39:15.4135</t>
  </si>
  <si>
    <t>15:39:15.4144</t>
  </si>
  <si>
    <t>15:39:24.0475</t>
  </si>
  <si>
    <t>15:39:24.0625</t>
  </si>
  <si>
    <t>15:40:10.1399</t>
  </si>
  <si>
    <t>15:40:10.1588</t>
  </si>
  <si>
    <t>15:40:13.7599</t>
  </si>
  <si>
    <t>15:40:13.7636</t>
  </si>
  <si>
    <t>STOP = logical AND 1 &amp; 2</t>
  </si>
  <si>
    <t>Photocell time</t>
  </si>
  <si>
    <t>Photocell time (s)</t>
  </si>
  <si>
    <t>Sportident time (s)</t>
  </si>
  <si>
    <t>15:09:45.3373</t>
  </si>
  <si>
    <t>Average</t>
  </si>
  <si>
    <t>StDev</t>
  </si>
  <si>
    <t>Time Card</t>
  </si>
  <si>
    <t>Time Chest</t>
  </si>
  <si>
    <t>Photofinish card</t>
  </si>
  <si>
    <t>Photofinish chest</t>
  </si>
  <si>
    <t>15:09:45.4957</t>
  </si>
  <si>
    <t>15:12:38.7037</t>
  </si>
  <si>
    <t>15:12:38.8477</t>
  </si>
  <si>
    <t>15:12:51.8842</t>
  </si>
  <si>
    <t>15:12:52.0382</t>
  </si>
  <si>
    <t>15:13:27.2972</t>
  </si>
  <si>
    <t>15:13:27.4572</t>
  </si>
  <si>
    <t>15:13:41.6602</t>
  </si>
  <si>
    <t>15:13:41.8592</t>
  </si>
  <si>
    <t>15:14:05.9332</t>
  </si>
  <si>
    <t>15:14:06.0752</t>
  </si>
  <si>
    <t>15:14:24.3707</t>
  </si>
  <si>
    <t>15:14:24.5697</t>
  </si>
  <si>
    <t>15:14:35.9782</t>
  </si>
  <si>
    <t>15:14:36.1492</t>
  </si>
  <si>
    <t>15:15:03.9667</t>
  </si>
  <si>
    <t>15:15:04.1577</t>
  </si>
  <si>
    <t>15:15:13.0082</t>
  </si>
  <si>
    <t>15:15:13.1762</t>
  </si>
  <si>
    <t>15:15:44.6107</t>
  </si>
  <si>
    <t>15:15:44.8257</t>
  </si>
  <si>
    <t>15:15:52.2712</t>
  </si>
  <si>
    <t>15:15:52.4202</t>
  </si>
  <si>
    <t>15:16:25.2747</t>
  </si>
  <si>
    <t>15:16:25.4677</t>
  </si>
  <si>
    <t>15:16:32.1552</t>
  </si>
  <si>
    <t>15:16:32.2882</t>
  </si>
  <si>
    <t>15:17:04.8092</t>
  </si>
  <si>
    <t>15:17:05.0102</t>
  </si>
  <si>
    <t>15:17:11.0767</t>
  </si>
  <si>
    <t>15:17:11.2407</t>
  </si>
  <si>
    <t>15:17:46.8662</t>
  </si>
  <si>
    <t>15:17:47.0582</t>
  </si>
  <si>
    <t>15:17:59.0587</t>
  </si>
  <si>
    <t>15:17:59.2057</t>
  </si>
  <si>
    <t>15:18:29.5522</t>
  </si>
  <si>
    <t>15:18:29.7642</t>
  </si>
  <si>
    <t>15:18:39.8642</t>
  </si>
  <si>
    <t>15:19:08.2752</t>
  </si>
  <si>
    <t>15:19:08.4982</t>
  </si>
  <si>
    <t>15:19:20.3657</t>
  </si>
  <si>
    <t>15:19:20.5177</t>
  </si>
  <si>
    <t>15:19:47.1202</t>
  </si>
  <si>
    <t>15:19:47.3092</t>
  </si>
  <si>
    <t>15:19:57.2777</t>
  </si>
  <si>
    <t>15:19:57.4317</t>
  </si>
  <si>
    <t>15:20:28.9167</t>
  </si>
  <si>
    <t>15:20:29.0667</t>
  </si>
  <si>
    <t>15:20:35.0487</t>
  </si>
  <si>
    <t>15:20:35.2657</t>
  </si>
  <si>
    <t>15:20:39.6767</t>
  </si>
  <si>
    <t>15:20:39.8107</t>
  </si>
  <si>
    <t>15:21:00.5922</t>
  </si>
  <si>
    <t>15:21:00.8132</t>
  </si>
  <si>
    <t>15:21:18.3772</t>
  </si>
  <si>
    <t>15:21:18.5712</t>
  </si>
  <si>
    <t>15:21:23.7542</t>
  </si>
  <si>
    <t>15:21:33.0072</t>
  </si>
  <si>
    <t>15:21:33.2042</t>
  </si>
  <si>
    <t>15:22:02.2062</t>
  </si>
  <si>
    <t>15:22:02.4002</t>
  </si>
  <si>
    <t>15:22:07.8567</t>
  </si>
  <si>
    <t>15:22:08.0137</t>
  </si>
  <si>
    <t>15:22:10.0612</t>
  </si>
  <si>
    <t>15:22:10.1782</t>
  </si>
  <si>
    <t>15:22:45.0512</t>
  </si>
  <si>
    <t>15:22:45.2442</t>
  </si>
  <si>
    <t>15:22:53.1202</t>
  </si>
  <si>
    <t>15:22:53.2542</t>
  </si>
  <si>
    <t>15:23:01.0782</t>
  </si>
  <si>
    <t>15:23:01.2942</t>
  </si>
  <si>
    <t>15:23:23.4252</t>
  </si>
  <si>
    <t>15:23:23.6272</t>
  </si>
  <si>
    <t>15:23:37.3832</t>
  </si>
  <si>
    <t>15:23:37.5222</t>
  </si>
  <si>
    <t>15:23:46.7137</t>
  </si>
  <si>
    <t>15:23:46.8997</t>
  </si>
  <si>
    <t>15:23:59.4237</t>
  </si>
  <si>
    <t>15:23:59.6167</t>
  </si>
  <si>
    <t>15:24:19.4837</t>
  </si>
  <si>
    <t>15:24:19.6217</t>
  </si>
  <si>
    <t>15:24:36.4332</t>
  </si>
  <si>
    <t>15:24:36.6262</t>
  </si>
  <si>
    <t>15:24:43.5742</t>
  </si>
  <si>
    <t>15:24:43.7812</t>
  </si>
  <si>
    <t>15:25:01.1567</t>
  </si>
  <si>
    <t>15:25:01.2887</t>
  </si>
  <si>
    <t>15:25:11.8377</t>
  </si>
  <si>
    <t>15:25:12.0457</t>
  </si>
  <si>
    <t>15:25:22.6962</t>
  </si>
  <si>
    <t>15:25:22.8922</t>
  </si>
  <si>
    <t>15:25:43.0052</t>
  </si>
  <si>
    <t>15:25:43.1452</t>
  </si>
  <si>
    <t>15:25:50.7792</t>
  </si>
  <si>
    <t>15:25:50.9932</t>
  </si>
  <si>
    <t>15:26:03.8872</t>
  </si>
  <si>
    <t>15:26:04.0872</t>
  </si>
  <si>
    <t>15:26:33.1057</t>
  </si>
  <si>
    <t>15:26:33.2417</t>
  </si>
  <si>
    <t>15:26:37.8597</t>
  </si>
  <si>
    <t>15:26:37.8797</t>
  </si>
  <si>
    <t>15:27:00.8647</t>
  </si>
  <si>
    <t>15:27:01.0847</t>
  </si>
  <si>
    <t>15:27:28.0317</t>
  </si>
  <si>
    <t>15:27:28.1807</t>
  </si>
  <si>
    <t>15:27:33.1217</t>
  </si>
  <si>
    <t>15:27:33.3277</t>
  </si>
  <si>
    <t>15:28:01.6847</t>
  </si>
  <si>
    <t>15:28:01.9087</t>
  </si>
  <si>
    <t>15:28:07.2557</t>
  </si>
  <si>
    <t>15:28:07.3777</t>
  </si>
  <si>
    <t>15:28:11.7312</t>
  </si>
  <si>
    <t>15:28:11.9162</t>
  </si>
  <si>
    <t>15:28:46.0672</t>
  </si>
  <si>
    <t>15:28:46.2262</t>
  </si>
  <si>
    <t>15:28:53.7422</t>
  </si>
  <si>
    <t>15:28:53.9242</t>
  </si>
  <si>
    <t>15:29:00.3837</t>
  </si>
  <si>
    <t>15:29:00.5347</t>
  </si>
  <si>
    <t>15:29:37.1722</t>
  </si>
  <si>
    <t>15:29:37.3992</t>
  </si>
  <si>
    <t>15:29:40.5172</t>
  </si>
  <si>
    <t>15:29:40.6582</t>
  </si>
  <si>
    <t>15:29:47.8342</t>
  </si>
  <si>
    <t>15:29:48.0312</t>
  </si>
  <si>
    <t>15:30:14.7472</t>
  </si>
  <si>
    <t>15:30:14.9512</t>
  </si>
  <si>
    <t>15:30:21.9922</t>
  </si>
  <si>
    <t>15:30:22.1222</t>
  </si>
  <si>
    <t>15:30:36.8402</t>
  </si>
  <si>
    <t>15:30:37.0402</t>
  </si>
  <si>
    <t>15:30:51.0127</t>
  </si>
  <si>
    <t>15:30:51.2197</t>
  </si>
  <si>
    <t>15:31:03.0137</t>
  </si>
  <si>
    <t>15:31:03.1667</t>
  </si>
  <si>
    <t>15:31:17.9327</t>
  </si>
  <si>
    <t>15:31:18.1347</t>
  </si>
  <si>
    <t>15:31:26.7837</t>
  </si>
  <si>
    <t>15:31:27.0057</t>
  </si>
  <si>
    <t>15:31:44.4597</t>
  </si>
  <si>
    <t>15:31:44.5987</t>
  </si>
  <si>
    <t>15:32:23.7397</t>
  </si>
  <si>
    <t>15:32:23.8847</t>
  </si>
  <si>
    <t>15:32:27.3277</t>
  </si>
  <si>
    <t>15:32:27.5597</t>
  </si>
  <si>
    <t>15:32:29.5187</t>
  </si>
  <si>
    <t>15:32:29.7227</t>
  </si>
  <si>
    <t>15:33:03.8882</t>
  </si>
  <si>
    <t>15:33:04.0192</t>
  </si>
  <si>
    <t>15:33:10.8332</t>
  </si>
  <si>
    <t>15:33:11.0352</t>
  </si>
  <si>
    <t>15:33:16.2862</t>
  </si>
  <si>
    <t>15:33:16.5042</t>
  </si>
  <si>
    <t>15:33:53.0082</t>
  </si>
  <si>
    <t>15:33:53.1452</t>
  </si>
  <si>
    <t>15:33:57.1802</t>
  </si>
  <si>
    <t>15:33:57.3952</t>
  </si>
  <si>
    <t>15:34:18.2597</t>
  </si>
  <si>
    <t>15:34:18.4487</t>
  </si>
  <si>
    <t>15:34:34.7882</t>
  </si>
  <si>
    <t>15:34:34.9142</t>
  </si>
  <si>
    <t>15:34:39.6257</t>
  </si>
  <si>
    <t>15:34:39.8377</t>
  </si>
  <si>
    <t>15:35:12.4982</t>
  </si>
  <si>
    <t>15:35:12.6422</t>
  </si>
  <si>
    <t>15:35:21.0837</t>
  </si>
  <si>
    <t>15:35:21.2757</t>
  </si>
  <si>
    <t>15:35:23.9737</t>
  </si>
  <si>
    <t>15:35:24.2137</t>
  </si>
  <si>
    <t>15:35:56.3622</t>
  </si>
  <si>
    <t>15:35:56.4922</t>
  </si>
  <si>
    <t>15:36:03.3507</t>
  </si>
  <si>
    <t>15:36:03.5897</t>
  </si>
  <si>
    <t>15:36:26.7397</t>
  </si>
  <si>
    <t>15:36:26.9717</t>
  </si>
  <si>
    <t>15:36:38.7317</t>
  </si>
  <si>
    <t>15:36:38.8657</t>
  </si>
  <si>
    <t>15:36:42.8897</t>
  </si>
  <si>
    <t>15:36:43.1137</t>
  </si>
  <si>
    <t>15:37:21.1267</t>
  </si>
  <si>
    <t>15:37:21.2837</t>
  </si>
  <si>
    <t>15:37:26.1627</t>
  </si>
  <si>
    <t>15:37:26.3427</t>
  </si>
  <si>
    <t>15:37:28.3757</t>
  </si>
  <si>
    <t>15:37:28.5647</t>
  </si>
  <si>
    <t>15:38:00.1512</t>
  </si>
  <si>
    <t>15:38:00.3032</t>
  </si>
  <si>
    <t>15:38:05.0922</t>
  </si>
  <si>
    <t>15:38:05.3142</t>
  </si>
  <si>
    <t>15:38:11.1667</t>
  </si>
  <si>
    <t>15:38:11.3397</t>
  </si>
  <si>
    <t>15:38:35.9777</t>
  </si>
  <si>
    <t>15:38:36.1407</t>
  </si>
  <si>
    <t>15:38:47.9007</t>
  </si>
  <si>
    <t>15:38:48.1317</t>
  </si>
  <si>
    <t>15:38:52.7452</t>
  </si>
  <si>
    <t>15:38:52.9902</t>
  </si>
  <si>
    <t>15:39:15.2612</t>
  </si>
  <si>
    <t>15:39:15.4192</t>
  </si>
  <si>
    <t>15:39:23.8392</t>
  </si>
  <si>
    <t>15:39:24.0642</t>
  </si>
  <si>
    <t>15:40:09.9257</t>
  </si>
  <si>
    <t>15:40:10.1557</t>
  </si>
  <si>
    <t>15:40:13.6052</t>
  </si>
  <si>
    <t>15:40:13.7642</t>
  </si>
  <si>
    <t>Photocell-PFcard</t>
  </si>
  <si>
    <t>Photocell-PFchest</t>
  </si>
  <si>
    <t>Sportident-PFchest</t>
  </si>
  <si>
    <t>Sportident-PFcard</t>
  </si>
  <si>
    <t>Photofinish card (s)</t>
  </si>
  <si>
    <t>Photofinish chest (s)</t>
  </si>
  <si>
    <t>PFchest-PFcard</t>
  </si>
  <si>
    <t>LAP1 = photocell 1 at 120cm</t>
  </si>
  <si>
    <t>LAP2 = photocell 2 at 90cm</t>
  </si>
  <si>
    <t>Count</t>
  </si>
  <si>
    <t>Standard Error</t>
  </si>
  <si>
    <t>Median</t>
  </si>
  <si>
    <t>Mean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</si>
  <si>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</si>
  <si>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</si>
  <si>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</si>
  <si>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</si>
  <si>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</si>
  <si>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</si>
  <si>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</si>
  <si>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</si>
  <si>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</si>
  <si>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By Card</t>
  </si>
  <si>
    <t>Photocell-Pfchest normal distribution</t>
  </si>
  <si>
    <t>Sportident-Pfcard normal distribution</t>
  </si>
  <si>
    <t>*** excluded: the card was out off the frame</t>
  </si>
  <si>
    <t>Diff chest - card</t>
  </si>
  <si>
    <t>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</si>
</sst>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"/>
    <numFmt numFmtId="167" formatCode="0.0000"/>
    <numFmt numFmtId="168" formatCode="0.00000"/>
    <numFmt numFmtId="175" formatCode="hh:mm:ss.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75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167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167" fontId="0" fillId="5" borderId="0" xfId="0" applyNumberFormat="1" applyFill="1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0" borderId="0" xfId="0" applyFill="1" applyBorder="1" applyAlignment="1"/>
    <xf numFmtId="1" fontId="0" fillId="0" borderId="0" xfId="0" applyNumberFormat="1"/>
    <xf numFmtId="0" fontId="0" fillId="6" borderId="0" xfId="0" applyFill="1" applyAlignment="1">
      <alignment horizontal="center" textRotation="90"/>
    </xf>
    <xf numFmtId="167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0" fontId="1" fillId="6" borderId="0" xfId="0" applyFont="1" applyFill="1" applyAlignment="1">
      <alignment horizontal="center" textRotation="90"/>
    </xf>
    <xf numFmtId="167" fontId="1" fillId="6" borderId="0" xfId="0" applyNumberFormat="1" applyFont="1" applyFill="1"/>
    <xf numFmtId="1" fontId="1" fillId="6" borderId="0" xfId="0" applyNumberFormat="1" applyFont="1" applyFill="1"/>
    <xf numFmtId="0" fontId="1" fillId="6" borderId="0" xfId="0" applyFont="1" applyFill="1"/>
    <xf numFmtId="49" fontId="0" fillId="7" borderId="0" xfId="0" applyNumberFormat="1" applyFill="1"/>
    <xf numFmtId="167" fontId="0" fillId="7" borderId="0" xfId="0" applyNumberFormat="1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Comparison!$O$1</c:f>
              <c:strCache>
                <c:ptCount val="1"/>
                <c:pt idx="0">
                  <c:v>Photocell-PFchest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-2.4499999999534339E-2</c:v>
                </c:pt>
                <c:pt idx="1">
                  <c:v>-5.1999999996041879E-3</c:v>
                </c:pt>
                <c:pt idx="2">
                  <c:v>-1.1299999998300336E-2</c:v>
                </c:pt>
                <c:pt idx="3">
                  <c:v>-9.4000000026426278E-3</c:v>
                </c:pt>
                <c:pt idx="4">
                  <c:v>6.1999999961699359E-3</c:v>
                </c:pt>
                <c:pt idx="5">
                  <c:v>-5.7000000015250407E-3</c:v>
                </c:pt>
                <c:pt idx="6">
                  <c:v>-1.0300000001734588E-2</c:v>
                </c:pt>
                <c:pt idx="7">
                  <c:v>8.9999999909196049E-4</c:v>
                </c:pt>
                <c:pt idx="8">
                  <c:v>-7.5999999971827492E-3</c:v>
                </c:pt>
                <c:pt idx="9">
                  <c:v>-9.3999999953666702E-3</c:v>
                </c:pt>
                <c:pt idx="10">
                  <c:v>4.3999999979860149E-3</c:v>
                </c:pt>
                <c:pt idx="11">
                  <c:v>-5.9999999939464033E-4</c:v>
                </c:pt>
                <c:pt idx="12">
                  <c:v>-1.5200000001641456E-2</c:v>
                </c:pt>
                <c:pt idx="13">
                  <c:v>6.6000000006170012E-3</c:v>
                </c:pt>
                <c:pt idx="14">
                  <c:v>1.1999999987892807E-3</c:v>
                </c:pt>
                <c:pt idx="15">
                  <c:v>-3.2999999966705218E-3</c:v>
                </c:pt>
                <c:pt idx="16">
                  <c:v>-2.3800000002665911E-2</c:v>
                </c:pt>
                <c:pt idx="17">
                  <c:v>3.1000000017229468E-3</c:v>
                </c:pt>
                <c:pt idx="18">
                  <c:v>1.9999999494757503E-4</c:v>
                </c:pt>
                <c:pt idx="19">
                  <c:v>-3.1999999991967343E-3</c:v>
                </c:pt>
                <c:pt idx="20">
                  <c:v>-1.4999999999417923E-2</c:v>
                </c:pt>
                <c:pt idx="21">
                  <c:v>4.1999999957624823E-3</c:v>
                </c:pt>
                <c:pt idx="22">
                  <c:v>2.599999999802094E-3</c:v>
                </c:pt>
                <c:pt idx="23">
                  <c:v>-3.7000000011175871E-3</c:v>
                </c:pt>
                <c:pt idx="24">
                  <c:v>-3.2099999996717088E-2</c:v>
                </c:pt>
                <c:pt idx="25">
                  <c:v>-8.4999999962747097E-3</c:v>
                </c:pt>
                <c:pt idx="26">
                  <c:v>-1.4999999984866008E-3</c:v>
                </c:pt>
                <c:pt idx="27">
                  <c:v>1.6799999997601844E-2</c:v>
                </c:pt>
                <c:pt idx="28">
                  <c:v>-1.0500000003958121E-2</c:v>
                </c:pt>
                <c:pt idx="29">
                  <c:v>0</c:v>
                </c:pt>
                <c:pt idx="30">
                  <c:v>-1.4600000002246816E-2</c:v>
                </c:pt>
                <c:pt idx="31">
                  <c:v>-1.1800000000221189E-2</c:v>
                </c:pt>
                <c:pt idx="32">
                  <c:v>-2.8399999995599501E-2</c:v>
                </c:pt>
                <c:pt idx="33">
                  <c:v>-1.299999999901047E-2</c:v>
                </c:pt>
                <c:pt idx="34">
                  <c:v>-1.329999999870779E-2</c:v>
                </c:pt>
                <c:pt idx="35">
                  <c:v>-7.9999999943538569E-3</c:v>
                </c:pt>
                <c:pt idx="36">
                  <c:v>9.9999997473787516E-5</c:v>
                </c:pt>
                <c:pt idx="37">
                  <c:v>1.2000000002444722E-2</c:v>
                </c:pt>
                <c:pt idx="38">
                  <c:v>3.1999999991967343E-3</c:v>
                </c:pt>
                <c:pt idx="39">
                  <c:v>-1.9599999999627471E-2</c:v>
                </c:pt>
                <c:pt idx="40">
                  <c:v>-6.6999999980907887E-3</c:v>
                </c:pt>
                <c:pt idx="41">
                  <c:v>-2.1999999953550287E-3</c:v>
                </c:pt>
                <c:pt idx="42">
                  <c:v>1.1899999997694977E-2</c:v>
                </c:pt>
                <c:pt idx="43">
                  <c:v>5.0999999948544428E-3</c:v>
                </c:pt>
                <c:pt idx="44">
                  <c:v>2.4999999950523488E-3</c:v>
                </c:pt>
                <c:pt idx="45">
                  <c:v>-1.8999999956577085E-3</c:v>
                </c:pt>
                <c:pt idx="46">
                  <c:v>-4.999999946448952E-4</c:v>
                </c:pt>
                <c:pt idx="47">
                  <c:v>-1.1999999987892807E-3</c:v>
                </c:pt>
                <c:pt idx="48">
                  <c:v>5.0000000192085281E-4</c:v>
                </c:pt>
                <c:pt idx="49">
                  <c:v>-1.3100000003760215E-2</c:v>
                </c:pt>
                <c:pt idx="50">
                  <c:v>3.5199999998440035E-2</c:v>
                </c:pt>
                <c:pt idx="51">
                  <c:v>-4.2000000030384399E-3</c:v>
                </c:pt>
                <c:pt idx="52">
                  <c:v>2.4999999950523488E-3</c:v>
                </c:pt>
                <c:pt idx="53">
                  <c:v>-2.0999999978812411E-3</c:v>
                </c:pt>
                <c:pt idx="54">
                  <c:v>-7.2000000000116415E-3</c:v>
                </c:pt>
                <c:pt idx="55">
                  <c:v>-8.0000000016298145E-3</c:v>
                </c:pt>
                <c:pt idx="56">
                  <c:v>-2.9999999969732016E-4</c:v>
                </c:pt>
                <c:pt idx="57">
                  <c:v>4.0999999982886948E-3</c:v>
                </c:pt>
                <c:pt idx="58">
                  <c:v>-1.6100000000733417E-2</c:v>
                </c:pt>
                <c:pt idx="59">
                  <c:v>4.2999999932362698E-3</c:v>
                </c:pt>
                <c:pt idx="60">
                  <c:v>-7.7999999994062819E-3</c:v>
                </c:pt>
                <c:pt idx="61">
                  <c:v>-1.3700000003154855E-2</c:v>
                </c:pt>
                <c:pt idx="62">
                  <c:v>-2.8000000020256266E-3</c:v>
                </c:pt>
                <c:pt idx="63">
                  <c:v>1.2700000006589107E-2</c:v>
                </c:pt>
                <c:pt idx="64">
                  <c:v>-1.9000000000232831E-2</c:v>
                </c:pt>
                <c:pt idx="65">
                  <c:v>-9.9999999656574801E-4</c:v>
                </c:pt>
                <c:pt idx="66">
                  <c:v>-5.0000000192085281E-4</c:v>
                </c:pt>
                <c:pt idx="67">
                  <c:v>-1.1999999987892807E-3</c:v>
                </c:pt>
                <c:pt idx="68">
                  <c:v>2.4000000048545189E-3</c:v>
                </c:pt>
                <c:pt idx="69">
                  <c:v>8.900000000721775E-3</c:v>
                </c:pt>
                <c:pt idx="70">
                  <c:v>-2.3999999975785613E-3</c:v>
                </c:pt>
                <c:pt idx="71">
                  <c:v>-7.2000000000116415E-3</c:v>
                </c:pt>
                <c:pt idx="72">
                  <c:v>2.9999999969732016E-3</c:v>
                </c:pt>
                <c:pt idx="73">
                  <c:v>5.5999999967752956E-3</c:v>
                </c:pt>
                <c:pt idx="74">
                  <c:v>1.3000000035390258E-3</c:v>
                </c:pt>
                <c:pt idx="75">
                  <c:v>-1.1999999987892807E-3</c:v>
                </c:pt>
                <c:pt idx="76">
                  <c:v>4.7000000049592927E-3</c:v>
                </c:pt>
                <c:pt idx="77">
                  <c:v>-6.0000000012223609E-3</c:v>
                </c:pt>
                <c:pt idx="78">
                  <c:v>-2.7000000045518391E-3</c:v>
                </c:pt>
                <c:pt idx="79">
                  <c:v>1.799999998183921E-3</c:v>
                </c:pt>
                <c:pt idx="80">
                  <c:v>5.7999999989988282E-3</c:v>
                </c:pt>
                <c:pt idx="81">
                  <c:v>-3.7000000011175871E-3</c:v>
                </c:pt>
                <c:pt idx="82">
                  <c:v>-2.599999999802094E-3</c:v>
                </c:pt>
                <c:pt idx="83">
                  <c:v>-1.6400000000430737E-2</c:v>
                </c:pt>
                <c:pt idx="84">
                  <c:v>-5.4000000018277206E-3</c:v>
                </c:pt>
                <c:pt idx="85">
                  <c:v>-6.3999999983934686E-3</c:v>
                </c:pt>
                <c:pt idx="86">
                  <c:v>7.0999999952618964E-3</c:v>
                </c:pt>
                <c:pt idx="87">
                  <c:v>8.900000000721775E-3</c:v>
                </c:pt>
                <c:pt idx="88">
                  <c:v>-2.4899999996705446E-2</c:v>
                </c:pt>
                <c:pt idx="89">
                  <c:v>-1.6400000000430737E-2</c:v>
                </c:pt>
                <c:pt idx="90">
                  <c:v>2.9999999969732016E-3</c:v>
                </c:pt>
                <c:pt idx="91">
                  <c:v>-8.3999999988009222E-3</c:v>
                </c:pt>
                <c:pt idx="92">
                  <c:v>-7.4999999997089617E-3</c:v>
                </c:pt>
                <c:pt idx="93">
                  <c:v>3.6000000036437996E-3</c:v>
                </c:pt>
                <c:pt idx="94">
                  <c:v>8.8000000032479875E-3</c:v>
                </c:pt>
                <c:pt idx="95">
                  <c:v>6.3999999983934686E-3</c:v>
                </c:pt>
                <c:pt idx="96">
                  <c:v>-4.0999999982886948E-3</c:v>
                </c:pt>
                <c:pt idx="97">
                  <c:v>1.4999999984866008E-3</c:v>
                </c:pt>
                <c:pt idx="98">
                  <c:v>-8.3000000013271347E-3</c:v>
                </c:pt>
                <c:pt idx="99">
                  <c:v>4.7999999951571226E-3</c:v>
                </c:pt>
                <c:pt idx="100">
                  <c:v>1.7000000007101335E-3</c:v>
                </c:pt>
                <c:pt idx="101">
                  <c:v>-3.0999999944469891E-3</c:v>
                </c:pt>
                <c:pt idx="102">
                  <c:v>5.9999999939464033E-4</c:v>
                </c:pt>
              </c:numCache>
            </c:numRef>
          </c:xVal>
          <c:yVal>
            <c:numRef>
              <c:f>Comparison!$P$2:$P$104</c:f>
              <c:numCache>
                <c:formatCode>0.0000</c:formatCode>
                <c:ptCount val="103"/>
                <c:pt idx="0">
                  <c:v>3.8173136199295854</c:v>
                </c:pt>
                <c:pt idx="1">
                  <c:v>39.795958074049814</c:v>
                </c:pt>
                <c:pt idx="2">
                  <c:v>28.822756668297632</c:v>
                </c:pt>
                <c:pt idx="3">
                  <c:v>33.21843690489986</c:v>
                </c:pt>
                <c:pt idx="4">
                  <c:v>25.79581072141178</c:v>
                </c:pt>
                <c:pt idx="5">
                  <c:v>39.325348818653694</c:v>
                </c:pt>
                <c:pt idx="6">
                  <c:v>31.20399385471886</c:v>
                </c:pt>
                <c:pt idx="7">
                  <c:v>37.327772207212234</c:v>
                </c:pt>
                <c:pt idx="8">
                  <c:v>36.707247670270021</c:v>
                </c:pt>
                <c:pt idx="9">
                  <c:v>33.218436920570042</c:v>
                </c:pt>
                <c:pt idx="10">
                  <c:v>30.21810304902484</c:v>
                </c:pt>
                <c:pt idx="11">
                  <c:v>39.304110947265983</c:v>
                </c:pt>
                <c:pt idx="12">
                  <c:v>19.149935450986529</c:v>
                </c:pt>
                <c:pt idx="13">
                  <c:v>24.79094081532515</c:v>
                </c:pt>
                <c:pt idx="14">
                  <c:v>36.841093600145385</c:v>
                </c:pt>
                <c:pt idx="15">
                  <c:v>40.661434815496236</c:v>
                </c:pt>
                <c:pt idx="16">
                  <c:v>4.4469216401705856</c:v>
                </c:pt>
                <c:pt idx="17">
                  <c:v>33.174484033295975</c:v>
                </c:pt>
                <c:pt idx="18">
                  <c:v>38.348789723415926</c:v>
                </c:pt>
                <c:pt idx="19">
                  <c:v>40.665229196314101</c:v>
                </c:pt>
                <c:pt idx="20">
                  <c:v>19.631026227631725</c:v>
                </c:pt>
                <c:pt idx="21">
                  <c:v>30.690222140868425</c:v>
                </c:pt>
                <c:pt idx="22">
                  <c:v>34.226673754438522</c:v>
                </c:pt>
                <c:pt idx="23">
                  <c:v>40.604049557043666</c:v>
                </c:pt>
                <c:pt idx="24">
                  <c:v>0.52430872219184643</c:v>
                </c:pt>
                <c:pt idx="25">
                  <c:v>35.066552602990981</c:v>
                </c:pt>
                <c:pt idx="26">
                  <c:v>40.08741150968843</c:v>
                </c:pt>
                <c:pt idx="27">
                  <c:v>5.1323295360316035</c:v>
                </c:pt>
                <c:pt idx="28">
                  <c:v>30.738045589364813</c:v>
                </c:pt>
                <c:pt idx="29">
                  <c:v>38.609483447471803</c:v>
                </c:pt>
                <c:pt idx="30">
                  <c:v>20.604063511856584</c:v>
                </c:pt>
                <c:pt idx="31">
                  <c:v>27.59344921779671</c:v>
                </c:pt>
                <c:pt idx="32">
                  <c:v>1.4855450963017798</c:v>
                </c:pt>
                <c:pt idx="33">
                  <c:v>24.590784156168397</c:v>
                </c:pt>
                <c:pt idx="34">
                  <c:v>23.836838863268092</c:v>
                </c:pt>
                <c:pt idx="35">
                  <c:v>36.006172829588763</c:v>
                </c:pt>
                <c:pt idx="36">
                  <c:v>38.480914925854641</c:v>
                </c:pt>
                <c:pt idx="37">
                  <c:v>12.321648990712252</c:v>
                </c:pt>
                <c:pt idx="38">
                  <c:v>32.957684973131933</c:v>
                </c:pt>
                <c:pt idx="39">
                  <c:v>9.9870127184285398</c:v>
                </c:pt>
                <c:pt idx="40">
                  <c:v>38.102672858017456</c:v>
                </c:pt>
                <c:pt idx="41">
                  <c:v>40.471247875465366</c:v>
                </c:pt>
                <c:pt idx="42">
                  <c:v>12.516627196026747</c:v>
                </c:pt>
                <c:pt idx="43">
                  <c:v>28.528624957300458</c:v>
                </c:pt>
                <c:pt idx="44">
                  <c:v>34.430348911950503</c:v>
                </c:pt>
                <c:pt idx="45">
                  <c:v>40.33143440496184</c:v>
                </c:pt>
                <c:pt idx="46">
                  <c:v>39.1976585395185</c:v>
                </c:pt>
                <c:pt idx="47">
                  <c:v>39.861850931846234</c:v>
                </c:pt>
                <c:pt idx="48">
                  <c:v>37.931474972638291</c:v>
                </c:pt>
                <c:pt idx="49">
                  <c:v>24.339384805896231</c:v>
                </c:pt>
                <c:pt idx="50">
                  <c:v>1.9459893952171969E-2</c:v>
                </c:pt>
                <c:pt idx="51">
                  <c:v>40.437783935611236</c:v>
                </c:pt>
                <c:pt idx="52">
                  <c:v>34.430348911950503</c:v>
                </c:pt>
                <c:pt idx="53">
                  <c:v>40.428790122321793</c:v>
                </c:pt>
                <c:pt idx="54">
                  <c:v>37.359811943518686</c:v>
                </c:pt>
                <c:pt idx="55">
                  <c:v>36.006172816414434</c:v>
                </c:pt>
                <c:pt idx="56">
                  <c:v>38.97346749061721</c:v>
                </c:pt>
                <c:pt idx="57">
                  <c:v>30.924220498706465</c:v>
                </c:pt>
                <c:pt idx="58">
                  <c:v>17.038957698785399</c:v>
                </c:pt>
                <c:pt idx="59">
                  <c:v>30.454829857485592</c:v>
                </c:pt>
                <c:pt idx="60">
                  <c:v>36.362576000646769</c:v>
                </c:pt>
                <c:pt idx="61">
                  <c:v>22.834172979686603</c:v>
                </c:pt>
                <c:pt idx="62">
                  <c:v>40.638163523312429</c:v>
                </c:pt>
                <c:pt idx="63">
                  <c:v>11.007176819893401</c:v>
                </c:pt>
                <c:pt idx="64">
                  <c:v>11.044197995820548</c:v>
                </c:pt>
                <c:pt idx="65">
                  <c:v>39.691556773038528</c:v>
                </c:pt>
                <c:pt idx="66">
                  <c:v>39.197658547401602</c:v>
                </c:pt>
                <c:pt idx="67">
                  <c:v>39.861850931846234</c:v>
                </c:pt>
                <c:pt idx="68">
                  <c:v>34.631637502021896</c:v>
                </c:pt>
                <c:pt idx="69">
                  <c:v>19.101113437735162</c:v>
                </c:pt>
                <c:pt idx="70">
                  <c:v>40.543657247842226</c:v>
                </c:pt>
                <c:pt idx="71">
                  <c:v>37.359811943518686</c:v>
                </c:pt>
                <c:pt idx="72">
                  <c:v>33.389239770424851</c:v>
                </c:pt>
                <c:pt idx="73">
                  <c:v>27.294785716872298</c:v>
                </c:pt>
                <c:pt idx="74">
                  <c:v>36.672659879853455</c:v>
                </c:pt>
                <c:pt idx="75">
                  <c:v>39.861850931846234</c:v>
                </c:pt>
                <c:pt idx="76">
                  <c:v>29.500508959025318</c:v>
                </c:pt>
                <c:pt idx="77">
                  <c:v>38.997005001702242</c:v>
                </c:pt>
                <c:pt idx="78">
                  <c:v>40.620846849830748</c:v>
                </c:pt>
                <c:pt idx="79">
                  <c:v>35.786153572945985</c:v>
                </c:pt>
                <c:pt idx="80">
                  <c:v>26.796825825829789</c:v>
                </c:pt>
                <c:pt idx="81">
                  <c:v>40.604049557043666</c:v>
                </c:pt>
                <c:pt idx="82">
                  <c:v>40.599318891343913</c:v>
                </c:pt>
                <c:pt idx="83">
                  <c:v>16.357716502641587</c:v>
                </c:pt>
                <c:pt idx="84">
                  <c:v>39.619390249111888</c:v>
                </c:pt>
                <c:pt idx="85">
                  <c:v>38.507417849355988</c:v>
                </c:pt>
                <c:pt idx="86">
                  <c:v>23.534635632498819</c:v>
                </c:pt>
                <c:pt idx="87">
                  <c:v>19.101113437735162</c:v>
                </c:pt>
                <c:pt idx="88">
                  <c:v>3.4904260572769479</c:v>
                </c:pt>
                <c:pt idx="89">
                  <c:v>16.357716502641587</c:v>
                </c:pt>
                <c:pt idx="90">
                  <c:v>33.389239770424851</c:v>
                </c:pt>
                <c:pt idx="91">
                  <c:v>35.259820766398882</c:v>
                </c:pt>
                <c:pt idx="92">
                  <c:v>36.875059053168535</c:v>
                </c:pt>
                <c:pt idx="93">
                  <c:v>32.071223786253356</c:v>
                </c:pt>
                <c:pt idx="94">
                  <c:v>19.340971759415783</c:v>
                </c:pt>
                <c:pt idx="95">
                  <c:v>25.293640708596111</c:v>
                </c:pt>
                <c:pt idx="96">
                  <c:v>40.479393597360463</c:v>
                </c:pt>
                <c:pt idx="97">
                  <c:v>36.326773840845277</c:v>
                </c:pt>
                <c:pt idx="98">
                  <c:v>35.450470473951022</c:v>
                </c:pt>
                <c:pt idx="99">
                  <c:v>29.259037080592158</c:v>
                </c:pt>
                <c:pt idx="100">
                  <c:v>35.96919756518249</c:v>
                </c:pt>
                <c:pt idx="101">
                  <c:v>40.664798464822944</c:v>
                </c:pt>
                <c:pt idx="102">
                  <c:v>37.785528708862266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46287"/>
        <c:axId val="1793912447"/>
      </c:scatterChart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Sportident-PFcard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3.3300000002782326E-2</c:v>
                </c:pt>
                <c:pt idx="1">
                  <c:v>-6.300000000919681E-3</c:v>
                </c:pt>
                <c:pt idx="2">
                  <c:v>2.5200000003678724E-2</c:v>
                </c:pt>
                <c:pt idx="3">
                  <c:v>1.6199999998207204E-2</c:v>
                </c:pt>
                <c:pt idx="4">
                  <c:v>-0.30380000000150176</c:v>
                </c:pt>
                <c:pt idx="5">
                  <c:v>7.0200000001932494E-2</c:v>
                </c:pt>
                <c:pt idx="6">
                  <c:v>-0.3003000000026077</c:v>
                </c:pt>
                <c:pt idx="7">
                  <c:v>-9.7999999998137355E-3</c:v>
                </c:pt>
                <c:pt idx="8">
                  <c:v>-0.13430000000516884</c:v>
                </c:pt>
                <c:pt idx="9">
                  <c:v>7.1199999998498242E-2</c:v>
                </c:pt>
                <c:pt idx="10">
                  <c:v>-2.9300000001967419E-2</c:v>
                </c:pt>
                <c:pt idx="11">
                  <c:v>-3.2799999993585516E-2</c:v>
                </c:pt>
                <c:pt idx="12">
                  <c:v>0.12269999999989523</c:v>
                </c:pt>
                <c:pt idx="13">
                  <c:v>3.1999999991967343E-3</c:v>
                </c:pt>
                <c:pt idx="14">
                  <c:v>5.2000000068801455E-3</c:v>
                </c:pt>
                <c:pt idx="15">
                  <c:v>-1.3000000035390258E-3</c:v>
                </c:pt>
                <c:pt idx="16">
                  <c:v>7.2000000000116415E-3</c:v>
                </c:pt>
                <c:pt idx="17">
                  <c:v>-1.1299999998300336E-2</c:v>
                </c:pt>
                <c:pt idx="18">
                  <c:v>-7.9799999999522697E-2</c:v>
                </c:pt>
                <c:pt idx="19">
                  <c:v>-1.3799999993352685E-2</c:v>
                </c:pt>
                <c:pt idx="20">
                  <c:v>4.9199999994016252E-2</c:v>
                </c:pt>
                <c:pt idx="21">
                  <c:v>3.7700000000768341E-2</c:v>
                </c:pt>
                <c:pt idx="22">
                  <c:v>0.11319999999977881</c:v>
                </c:pt>
                <c:pt idx="23">
                  <c:v>-5.7300000000395812E-2</c:v>
                </c:pt>
                <c:pt idx="24">
                  <c:v>0.14370000000053551</c:v>
                </c:pt>
                <c:pt idx="25">
                  <c:v>-6.0299999997369014E-2</c:v>
                </c:pt>
                <c:pt idx="26">
                  <c:v>-6.2999999936437234E-3</c:v>
                </c:pt>
                <c:pt idx="27">
                  <c:v>0.16320000000268919</c:v>
                </c:pt>
                <c:pt idx="28">
                  <c:v>-0.39979999999923166</c:v>
                </c:pt>
                <c:pt idx="29">
                  <c:v>-2.2799999998824205E-2</c:v>
                </c:pt>
                <c:pt idx="30">
                  <c:v>4.3200000000069849E-2</c:v>
                </c:pt>
                <c:pt idx="31">
                  <c:v>-3.7999999985913746E-3</c:v>
                </c:pt>
                <c:pt idx="32">
                  <c:v>8.3699999995587859E-2</c:v>
                </c:pt>
                <c:pt idx="33">
                  <c:v>-1.6800000004877802E-2</c:v>
                </c:pt>
                <c:pt idx="34">
                  <c:v>5.1200000001699664E-2</c:v>
                </c:pt>
                <c:pt idx="35">
                  <c:v>-5.0800000004528556E-2</c:v>
                </c:pt>
                <c:pt idx="36">
                  <c:v>-5.37999999942258E-2</c:v>
                </c:pt>
                <c:pt idx="37">
                  <c:v>8.1999999965773895E-3</c:v>
                </c:pt>
                <c:pt idx="38">
                  <c:v>-3.3800000004703179E-2</c:v>
                </c:pt>
                <c:pt idx="39">
                  <c:v>-0.31330000000161817</c:v>
                </c:pt>
                <c:pt idx="40">
                  <c:v>1.7699999996693805E-2</c:v>
                </c:pt>
                <c:pt idx="41">
                  <c:v>-2.3300000000745058E-2</c:v>
                </c:pt>
                <c:pt idx="42">
                  <c:v>2.719999999681022E-2</c:v>
                </c:pt>
                <c:pt idx="43">
                  <c:v>1.6200000005483162E-2</c:v>
                </c:pt>
                <c:pt idx="44">
                  <c:v>-2.2299999996903352E-2</c:v>
                </c:pt>
                <c:pt idx="45">
                  <c:v>-4.830000000220025E-2</c:v>
                </c:pt>
                <c:pt idx="46">
                  <c:v>-0.32280000000173459</c:v>
                </c:pt>
                <c:pt idx="47">
                  <c:v>-9.7999999998137355E-3</c:v>
                </c:pt>
                <c:pt idx="48">
                  <c:v>-6.9800000004761387E-2</c:v>
                </c:pt>
                <c:pt idx="49">
                  <c:v>4.6999999976833351E-3</c:v>
                </c:pt>
                <c:pt idx="50">
                  <c:v>0.12969999999768334</c:v>
                </c:pt>
                <c:pt idx="51">
                  <c:v>-1.329999999870779E-2</c:v>
                </c:pt>
                <c:pt idx="52">
                  <c:v>-1.4300000002549496E-2</c:v>
                </c:pt>
                <c:pt idx="53">
                  <c:v>-5.7299999993119854E-2</c:v>
                </c:pt>
                <c:pt idx="54">
                  <c:v>-6.300000000919681E-3</c:v>
                </c:pt>
                <c:pt idx="55">
                  <c:v>1.3700000003154855E-2</c:v>
                </c:pt>
                <c:pt idx="56">
                  <c:v>-1.0799999996379483E-2</c:v>
                </c:pt>
                <c:pt idx="57">
                  <c:v>-5.3800000001501758E-2</c:v>
                </c:pt>
                <c:pt idx="58">
                  <c:v>0.16820000000006985</c:v>
                </c:pt>
                <c:pt idx="59">
                  <c:v>8.6999999984982423E-3</c:v>
                </c:pt>
                <c:pt idx="60">
                  <c:v>1.1999999987892807E-3</c:v>
                </c:pt>
                <c:pt idx="61">
                  <c:v>-1.3800000000628643E-2</c:v>
                </c:pt>
                <c:pt idx="62">
                  <c:v>-2.0800000005692709E-2</c:v>
                </c:pt>
                <c:pt idx="63">
                  <c:v>4.4199999996635597E-2</c:v>
                </c:pt>
                <c:pt idx="64">
                  <c:v>-4.6799999996437691E-2</c:v>
                </c:pt>
                <c:pt idx="65">
                  <c:v>-0.16679999999905704</c:v>
                </c:pt>
                <c:pt idx="66">
                  <c:v>0.15769999999611173</c:v>
                </c:pt>
                <c:pt idx="67">
                  <c:v>-5.2299999995739199E-2</c:v>
                </c:pt>
                <c:pt idx="68">
                  <c:v>-1.2300000002142042E-2</c:v>
                </c:pt>
                <c:pt idx="69">
                  <c:v>-5.9300000000803266E-2</c:v>
                </c:pt>
                <c:pt idx="70">
                  <c:v>-1.6300000002956949E-2</c:v>
                </c:pt>
                <c:pt idx="71">
                  <c:v>-3.3300000002782326E-2</c:v>
                </c:pt>
                <c:pt idx="72">
                  <c:v>4.2699999998148996E-2</c:v>
                </c:pt>
                <c:pt idx="73">
                  <c:v>-0.14130000000295695</c:v>
                </c:pt>
                <c:pt idx="74">
                  <c:v>2.2000000026309863E-3</c:v>
                </c:pt>
                <c:pt idx="75">
                  <c:v>8.0200000003969762E-2</c:v>
                </c:pt>
                <c:pt idx="76">
                  <c:v>-0.50979999999981374</c:v>
                </c:pt>
                <c:pt idx="77">
                  <c:v>-3.080000000045402E-2</c:v>
                </c:pt>
                <c:pt idx="78">
                  <c:v>7.9200000000128057E-2</c:v>
                </c:pt>
                <c:pt idx="79">
                  <c:v>5.6700000001001172E-2</c:v>
                </c:pt>
                <c:pt idx="80">
                  <c:v>-2.7799999996204861E-2</c:v>
                </c:pt>
                <c:pt idx="81">
                  <c:v>-0.20930000000225846</c:v>
                </c:pt>
                <c:pt idx="82">
                  <c:v>6.9200000005366746E-2</c:v>
                </c:pt>
                <c:pt idx="83">
                  <c:v>0.11570000000210712</c:v>
                </c:pt>
                <c:pt idx="84">
                  <c:v>-0.5842999999949825</c:v>
                </c:pt>
                <c:pt idx="85">
                  <c:v>-3.1799999997019768E-2</c:v>
                </c:pt>
                <c:pt idx="86">
                  <c:v>8.5700000003271271E-2</c:v>
                </c:pt>
                <c:pt idx="87">
                  <c:v>7.9699999994772952E-2</c:v>
                </c:pt>
                <c:pt idx="88">
                  <c:v>5.6999999942490831E-3</c:v>
                </c:pt>
                <c:pt idx="89">
                  <c:v>9.7699999998440035E-2</c:v>
                </c:pt>
                <c:pt idx="90">
                  <c:v>-7.2299999999813735E-2</c:v>
                </c:pt>
                <c:pt idx="91">
                  <c:v>3.4700000003795139E-2</c:v>
                </c:pt>
                <c:pt idx="92">
                  <c:v>-0.31530000000202563</c:v>
                </c:pt>
                <c:pt idx="93">
                  <c:v>-3.1799999997019768E-2</c:v>
                </c:pt>
                <c:pt idx="94">
                  <c:v>3.4200000001874287E-2</c:v>
                </c:pt>
                <c:pt idx="95">
                  <c:v>-0.59829999999783468</c:v>
                </c:pt>
                <c:pt idx="96">
                  <c:v>-3.7299999996321276E-2</c:v>
                </c:pt>
                <c:pt idx="97">
                  <c:v>1.4699999999720603E-2</c:v>
                </c:pt>
                <c:pt idx="98">
                  <c:v>-0.30080000000452856</c:v>
                </c:pt>
                <c:pt idx="99">
                  <c:v>-5.0799999997252598E-2</c:v>
                </c:pt>
                <c:pt idx="100">
                  <c:v>7.4200000002747402E-2</c:v>
                </c:pt>
                <c:pt idx="101">
                  <c:v>7.069999999657739E-2</c:v>
                </c:pt>
                <c:pt idx="102">
                  <c:v>-8.5800000000745058E-2</c:v>
                </c:pt>
              </c:numCache>
            </c:numRef>
          </c:xVal>
          <c:yVal>
            <c:numRef>
              <c:f>Comparison!$L$2:$L$104</c:f>
              <c:numCache>
                <c:formatCode>0.0000</c:formatCode>
                <c:ptCount val="103"/>
                <c:pt idx="0">
                  <c:v>2.539299040954329</c:v>
                </c:pt>
                <c:pt idx="1">
                  <c:v>2.7922027099122415</c:v>
                </c:pt>
                <c:pt idx="2">
                  <c:v>2.6059557049708442</c:v>
                </c:pt>
                <c:pt idx="3">
                  <c:v>2.6715919793415077</c:v>
                </c:pt>
                <c:pt idx="4">
                  <c:v>0.44427040383746169</c:v>
                </c:pt>
                <c:pt idx="5">
                  <c:v>2.1632294341653564</c:v>
                </c:pt>
                <c:pt idx="6">
                  <c:v>0.4660242406466672</c:v>
                </c:pt>
                <c:pt idx="7">
                  <c:v>2.8049462923164361</c:v>
                </c:pt>
                <c:pt idx="8">
                  <c:v>2.1988459842394183</c:v>
                </c:pt>
                <c:pt idx="9">
                  <c:v>2.1517774126148224</c:v>
                </c:pt>
                <c:pt idx="10">
                  <c:v>2.8443771890409613</c:v>
                </c:pt>
                <c:pt idx="11">
                  <c:v>2.8456790236168015</c:v>
                </c:pt>
                <c:pt idx="12">
                  <c:v>1.5282835490646594</c:v>
                </c:pt>
                <c:pt idx="13">
                  <c:v>2.749252396792214</c:v>
                </c:pt>
                <c:pt idx="14">
                  <c:v>2.7386917500734733</c:v>
                </c:pt>
                <c:pt idx="15">
                  <c:v>2.7711000932252072</c:v>
                </c:pt>
                <c:pt idx="16">
                  <c:v>2.727616463992657</c:v>
                </c:pt>
                <c:pt idx="17">
                  <c:v>2.8098894147022242</c:v>
                </c:pt>
                <c:pt idx="18">
                  <c:v>2.6954410543709417</c:v>
                </c:pt>
                <c:pt idx="19">
                  <c:v>2.8174304402610311</c:v>
                </c:pt>
                <c:pt idx="20">
                  <c:v>2.3900555430307509</c:v>
                </c:pt>
                <c:pt idx="21">
                  <c:v>2.500306890013599</c:v>
                </c:pt>
                <c:pt idx="22">
                  <c:v>1.6444584387206793</c:v>
                </c:pt>
                <c:pt idx="23">
                  <c:v>2.8054169335127046</c:v>
                </c:pt>
                <c:pt idx="24">
                  <c:v>1.2787640904202884</c:v>
                </c:pt>
                <c:pt idx="25">
                  <c:v>2.7946543488003432</c:v>
                </c:pt>
                <c:pt idx="26">
                  <c:v>2.7922027098840005</c:v>
                </c:pt>
                <c:pt idx="27">
                  <c:v>1.0621370470116391</c:v>
                </c:pt>
                <c:pt idx="28">
                  <c:v>9.3898759565732709E-2</c:v>
                </c:pt>
                <c:pt idx="29">
                  <c:v>2.8372652827544256</c:v>
                </c:pt>
                <c:pt idx="30">
                  <c:v>2.4490127086594997</c:v>
                </c:pt>
                <c:pt idx="31">
                  <c:v>2.7820737243109224</c:v>
                </c:pt>
                <c:pt idx="32">
                  <c:v>2.0050137016231808</c:v>
                </c:pt>
                <c:pt idx="33">
                  <c:v>2.8253201317623597</c:v>
                </c:pt>
                <c:pt idx="34">
                  <c:v>2.3697554398885359</c:v>
                </c:pt>
                <c:pt idx="35">
                  <c:v>2.8244376189759524</c:v>
                </c:pt>
                <c:pt idx="36">
                  <c:v>2.8163951178329785</c:v>
                </c:pt>
                <c:pt idx="37">
                  <c:v>2.7218878762836902</c:v>
                </c:pt>
                <c:pt idx="38">
                  <c:v>2.8457252739272221</c:v>
                </c:pt>
                <c:pt idx="39">
                  <c:v>0.38898352995943747</c:v>
                </c:pt>
                <c:pt idx="40">
                  <c:v>2.6613004946378691</c:v>
                </c:pt>
                <c:pt idx="41">
                  <c:v>2.8380283203296375</c:v>
                </c:pt>
                <c:pt idx="42">
                  <c:v>2.5901401468766889</c:v>
                </c:pt>
                <c:pt idx="43">
                  <c:v>2.6715919792922329</c:v>
                </c:pt>
                <c:pt idx="44">
                  <c:v>2.8364663686348552</c:v>
                </c:pt>
                <c:pt idx="45">
                  <c:v>2.8301670342143672</c:v>
                </c:pt>
                <c:pt idx="46">
                  <c:v>0.33901640089717083</c:v>
                </c:pt>
                <c:pt idx="47">
                  <c:v>2.8049462923164361</c:v>
                </c:pt>
                <c:pt idx="48">
                  <c:v>2.7525161726970868</c:v>
                </c:pt>
                <c:pt idx="49">
                  <c:v>2.7413804099718839</c:v>
                </c:pt>
                <c:pt idx="50">
                  <c:v>1.4437175402920994</c:v>
                </c:pt>
                <c:pt idx="51">
                  <c:v>2.8159922589788722</c:v>
                </c:pt>
                <c:pt idx="52">
                  <c:v>2.8188334986968417</c:v>
                </c:pt>
                <c:pt idx="53">
                  <c:v>2.8054169335372996</c:v>
                </c:pt>
                <c:pt idx="54">
                  <c:v>2.7922027099122415</c:v>
                </c:pt>
                <c:pt idx="55">
                  <c:v>2.688148987295206</c:v>
                </c:pt>
                <c:pt idx="56">
                  <c:v>2.8082764627255479</c:v>
                </c:pt>
                <c:pt idx="57">
                  <c:v>2.8163951178119362</c:v>
                </c:pt>
                <c:pt idx="58">
                  <c:v>1.0096198081561725</c:v>
                </c:pt>
                <c:pt idx="59">
                  <c:v>2.7189762148367542</c:v>
                </c:pt>
                <c:pt idx="60">
                  <c:v>2.7592921128859649</c:v>
                </c:pt>
                <c:pt idx="61">
                  <c:v>2.8174304402817039</c:v>
                </c:pt>
                <c:pt idx="62">
                  <c:v>2.8338546780735081</c:v>
                </c:pt>
                <c:pt idx="63">
                  <c:v>2.4393967602696689</c:v>
                </c:pt>
                <c:pt idx="64">
                  <c:v>2.833177751908222</c:v>
                </c:pt>
                <c:pt idx="65">
                  <c:v>1.8122471758040994</c:v>
                </c:pt>
                <c:pt idx="66">
                  <c:v>1.121417798277627</c:v>
                </c:pt>
                <c:pt idx="67">
                  <c:v>2.820574954044802</c:v>
                </c:pt>
                <c:pt idx="68">
                  <c:v>2.8130107470747689</c:v>
                </c:pt>
                <c:pt idx="69">
                  <c:v>2.7983796658121527</c:v>
                </c:pt>
                <c:pt idx="70">
                  <c:v>2.8240934593303701</c:v>
                </c:pt>
                <c:pt idx="71">
                  <c:v>2.8457202482115158</c:v>
                </c:pt>
                <c:pt idx="72">
                  <c:v>2.4537880672954677</c:v>
                </c:pt>
                <c:pt idx="73">
                  <c:v>2.1187494952431991</c:v>
                </c:pt>
                <c:pt idx="74">
                  <c:v>2.754337752887781</c:v>
                </c:pt>
                <c:pt idx="75">
                  <c:v>2.0467075256838552</c:v>
                </c:pt>
                <c:pt idx="76">
                  <c:v>8.8892993754969129E-3</c:v>
                </c:pt>
                <c:pt idx="77">
                  <c:v>2.8451521886456037</c:v>
                </c:pt>
                <c:pt idx="78">
                  <c:v>2.0585428268652808</c:v>
                </c:pt>
                <c:pt idx="79">
                  <c:v>2.312386799947034</c:v>
                </c:pt>
                <c:pt idx="80">
                  <c:v>2.8432768690038186</c:v>
                </c:pt>
                <c:pt idx="81">
                  <c:v>1.2977240219947492</c:v>
                </c:pt>
                <c:pt idx="82">
                  <c:v>2.1746317517420706</c:v>
                </c:pt>
                <c:pt idx="83">
                  <c:v>1.6137744932720823</c:v>
                </c:pt>
                <c:pt idx="84">
                  <c:v>1.269434774045875E-3</c:v>
                </c:pt>
                <c:pt idx="85">
                  <c:v>2.8454879854695467</c:v>
                </c:pt>
                <c:pt idx="86">
                  <c:v>1.9810166486754333</c:v>
                </c:pt>
                <c:pt idx="87">
                  <c:v>2.0526297014148573</c:v>
                </c:pt>
                <c:pt idx="88">
                  <c:v>2.7359709239181296</c:v>
                </c:pt>
                <c:pt idx="89">
                  <c:v>1.8350866944861799</c:v>
                </c:pt>
                <c:pt idx="90">
                  <c:v>2.7394415401168102</c:v>
                </c:pt>
                <c:pt idx="91">
                  <c:v>2.5270969491531599</c:v>
                </c:pt>
                <c:pt idx="92">
                  <c:v>0.37803004229664849</c:v>
                </c:pt>
                <c:pt idx="93">
                  <c:v>2.8454879854695467</c:v>
                </c:pt>
                <c:pt idx="94">
                  <c:v>2.5314770748777575</c:v>
                </c:pt>
                <c:pt idx="95">
                  <c:v>8.5325821575804052E-4</c:v>
                </c:pt>
                <c:pt idx="96">
                  <c:v>2.8447470432906861</c:v>
                </c:pt>
                <c:pt idx="97">
                  <c:v>2.6816162393933194</c:v>
                </c:pt>
                <c:pt idx="98">
                  <c:v>0.46287018346621278</c:v>
                </c:pt>
                <c:pt idx="99">
                  <c:v>2.8244376189939175</c:v>
                </c:pt>
                <c:pt idx="100">
                  <c:v>2.1171373767579111</c:v>
                </c:pt>
                <c:pt idx="101">
                  <c:v>2.1575095473373165</c:v>
                </c:pt>
                <c:pt idx="102">
                  <c:v>2.6552726105768896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D-8741-9A7F-F172FD1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8528"/>
        <c:axId val="70301295"/>
      </c:scatterChart>
      <c:valAx>
        <c:axId val="1829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12447"/>
        <c:crosses val="autoZero"/>
        <c:crossBetween val="midCat"/>
      </c:valAx>
      <c:valAx>
        <c:axId val="179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9646287"/>
        <c:crosses val="autoZero"/>
        <c:crossBetween val="midCat"/>
      </c:valAx>
      <c:valAx>
        <c:axId val="70301295"/>
        <c:scaling>
          <c:orientation val="minMax"/>
          <c:max val="5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918528"/>
        <c:crosses val="max"/>
        <c:crossBetween val="midCat"/>
      </c:valAx>
      <c:valAx>
        <c:axId val="21439185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703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Sportident-PFcard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Comparison!$K$2:$K$104</c:f>
              <c:numCache>
                <c:formatCode>0.0000</c:formatCode>
                <c:ptCount val="103"/>
                <c:pt idx="0">
                  <c:v>3.3300000002782326E-2</c:v>
                </c:pt>
                <c:pt idx="1">
                  <c:v>-6.300000000919681E-3</c:v>
                </c:pt>
                <c:pt idx="2">
                  <c:v>2.5200000003678724E-2</c:v>
                </c:pt>
                <c:pt idx="3">
                  <c:v>1.6199999998207204E-2</c:v>
                </c:pt>
                <c:pt idx="4">
                  <c:v>-0.30380000000150176</c:v>
                </c:pt>
                <c:pt idx="5">
                  <c:v>7.0200000001932494E-2</c:v>
                </c:pt>
                <c:pt idx="6">
                  <c:v>-0.3003000000026077</c:v>
                </c:pt>
                <c:pt idx="7">
                  <c:v>-9.7999999998137355E-3</c:v>
                </c:pt>
                <c:pt idx="8">
                  <c:v>-0.13430000000516884</c:v>
                </c:pt>
                <c:pt idx="9">
                  <c:v>7.1199999998498242E-2</c:v>
                </c:pt>
                <c:pt idx="10">
                  <c:v>-2.9300000001967419E-2</c:v>
                </c:pt>
                <c:pt idx="11">
                  <c:v>-3.2799999993585516E-2</c:v>
                </c:pt>
                <c:pt idx="12">
                  <c:v>0.12269999999989523</c:v>
                </c:pt>
                <c:pt idx="13">
                  <c:v>3.1999999991967343E-3</c:v>
                </c:pt>
                <c:pt idx="14">
                  <c:v>5.2000000068801455E-3</c:v>
                </c:pt>
                <c:pt idx="15">
                  <c:v>-1.3000000035390258E-3</c:v>
                </c:pt>
                <c:pt idx="16">
                  <c:v>7.2000000000116415E-3</c:v>
                </c:pt>
                <c:pt idx="17">
                  <c:v>-1.1299999998300336E-2</c:v>
                </c:pt>
                <c:pt idx="18">
                  <c:v>-7.9799999999522697E-2</c:v>
                </c:pt>
                <c:pt idx="19">
                  <c:v>-1.3799999993352685E-2</c:v>
                </c:pt>
                <c:pt idx="20">
                  <c:v>4.9199999994016252E-2</c:v>
                </c:pt>
                <c:pt idx="21">
                  <c:v>3.7700000000768341E-2</c:v>
                </c:pt>
                <c:pt idx="22">
                  <c:v>0.11319999999977881</c:v>
                </c:pt>
                <c:pt idx="23">
                  <c:v>-5.7300000000395812E-2</c:v>
                </c:pt>
                <c:pt idx="24">
                  <c:v>0.14370000000053551</c:v>
                </c:pt>
                <c:pt idx="25">
                  <c:v>-6.0299999997369014E-2</c:v>
                </c:pt>
                <c:pt idx="26">
                  <c:v>-6.2999999936437234E-3</c:v>
                </c:pt>
                <c:pt idx="27">
                  <c:v>0.16320000000268919</c:v>
                </c:pt>
                <c:pt idx="28">
                  <c:v>-0.39979999999923166</c:v>
                </c:pt>
                <c:pt idx="29">
                  <c:v>-2.2799999998824205E-2</c:v>
                </c:pt>
                <c:pt idx="30">
                  <c:v>4.3200000000069849E-2</c:v>
                </c:pt>
                <c:pt idx="31">
                  <c:v>-3.7999999985913746E-3</c:v>
                </c:pt>
                <c:pt idx="32">
                  <c:v>8.3699999995587859E-2</c:v>
                </c:pt>
                <c:pt idx="33">
                  <c:v>-1.6800000004877802E-2</c:v>
                </c:pt>
                <c:pt idx="34">
                  <c:v>5.1200000001699664E-2</c:v>
                </c:pt>
                <c:pt idx="35">
                  <c:v>-5.0800000004528556E-2</c:v>
                </c:pt>
                <c:pt idx="36">
                  <c:v>-5.37999999942258E-2</c:v>
                </c:pt>
                <c:pt idx="37">
                  <c:v>8.1999999965773895E-3</c:v>
                </c:pt>
                <c:pt idx="38">
                  <c:v>-3.3800000004703179E-2</c:v>
                </c:pt>
                <c:pt idx="39">
                  <c:v>-0.31330000000161817</c:v>
                </c:pt>
                <c:pt idx="40">
                  <c:v>1.7699999996693805E-2</c:v>
                </c:pt>
                <c:pt idx="41">
                  <c:v>-2.3300000000745058E-2</c:v>
                </c:pt>
                <c:pt idx="42">
                  <c:v>2.719999999681022E-2</c:v>
                </c:pt>
                <c:pt idx="43">
                  <c:v>1.6200000005483162E-2</c:v>
                </c:pt>
                <c:pt idx="44">
                  <c:v>-2.2299999996903352E-2</c:v>
                </c:pt>
                <c:pt idx="45">
                  <c:v>-4.830000000220025E-2</c:v>
                </c:pt>
                <c:pt idx="46">
                  <c:v>-0.32280000000173459</c:v>
                </c:pt>
                <c:pt idx="47">
                  <c:v>-9.7999999998137355E-3</c:v>
                </c:pt>
                <c:pt idx="48">
                  <c:v>-6.9800000004761387E-2</c:v>
                </c:pt>
                <c:pt idx="49">
                  <c:v>4.6999999976833351E-3</c:v>
                </c:pt>
                <c:pt idx="50">
                  <c:v>0.12969999999768334</c:v>
                </c:pt>
                <c:pt idx="51">
                  <c:v>-1.329999999870779E-2</c:v>
                </c:pt>
                <c:pt idx="52">
                  <c:v>-1.4300000002549496E-2</c:v>
                </c:pt>
                <c:pt idx="53">
                  <c:v>-5.7299999993119854E-2</c:v>
                </c:pt>
                <c:pt idx="54">
                  <c:v>-6.300000000919681E-3</c:v>
                </c:pt>
                <c:pt idx="55">
                  <c:v>1.3700000003154855E-2</c:v>
                </c:pt>
                <c:pt idx="56">
                  <c:v>-1.0799999996379483E-2</c:v>
                </c:pt>
                <c:pt idx="57">
                  <c:v>-5.3800000001501758E-2</c:v>
                </c:pt>
                <c:pt idx="58">
                  <c:v>0.16820000000006985</c:v>
                </c:pt>
                <c:pt idx="59">
                  <c:v>8.6999999984982423E-3</c:v>
                </c:pt>
                <c:pt idx="60">
                  <c:v>1.1999999987892807E-3</c:v>
                </c:pt>
                <c:pt idx="61">
                  <c:v>-1.3800000000628643E-2</c:v>
                </c:pt>
                <c:pt idx="62">
                  <c:v>-2.0800000005692709E-2</c:v>
                </c:pt>
                <c:pt idx="63">
                  <c:v>4.4199999996635597E-2</c:v>
                </c:pt>
                <c:pt idx="64">
                  <c:v>-4.6799999996437691E-2</c:v>
                </c:pt>
                <c:pt idx="65">
                  <c:v>-0.16679999999905704</c:v>
                </c:pt>
                <c:pt idx="66">
                  <c:v>0.15769999999611173</c:v>
                </c:pt>
                <c:pt idx="67">
                  <c:v>-5.2299999995739199E-2</c:v>
                </c:pt>
                <c:pt idx="68">
                  <c:v>-1.2300000002142042E-2</c:v>
                </c:pt>
                <c:pt idx="69">
                  <c:v>-5.9300000000803266E-2</c:v>
                </c:pt>
                <c:pt idx="70">
                  <c:v>-1.6300000002956949E-2</c:v>
                </c:pt>
                <c:pt idx="71">
                  <c:v>-3.3300000002782326E-2</c:v>
                </c:pt>
                <c:pt idx="72">
                  <c:v>4.2699999998148996E-2</c:v>
                </c:pt>
                <c:pt idx="73">
                  <c:v>-0.14130000000295695</c:v>
                </c:pt>
                <c:pt idx="74">
                  <c:v>2.2000000026309863E-3</c:v>
                </c:pt>
                <c:pt idx="75">
                  <c:v>8.0200000003969762E-2</c:v>
                </c:pt>
                <c:pt idx="76">
                  <c:v>-0.50979999999981374</c:v>
                </c:pt>
                <c:pt idx="77">
                  <c:v>-3.080000000045402E-2</c:v>
                </c:pt>
                <c:pt idx="78">
                  <c:v>7.9200000000128057E-2</c:v>
                </c:pt>
                <c:pt idx="79">
                  <c:v>5.6700000001001172E-2</c:v>
                </c:pt>
                <c:pt idx="80">
                  <c:v>-2.7799999996204861E-2</c:v>
                </c:pt>
                <c:pt idx="81">
                  <c:v>-0.20930000000225846</c:v>
                </c:pt>
                <c:pt idx="82">
                  <c:v>6.9200000005366746E-2</c:v>
                </c:pt>
                <c:pt idx="83">
                  <c:v>0.11570000000210712</c:v>
                </c:pt>
                <c:pt idx="84">
                  <c:v>-0.5842999999949825</c:v>
                </c:pt>
                <c:pt idx="85">
                  <c:v>-3.1799999997019768E-2</c:v>
                </c:pt>
                <c:pt idx="86">
                  <c:v>8.5700000003271271E-2</c:v>
                </c:pt>
                <c:pt idx="87">
                  <c:v>7.9699999994772952E-2</c:v>
                </c:pt>
                <c:pt idx="88">
                  <c:v>5.6999999942490831E-3</c:v>
                </c:pt>
                <c:pt idx="89">
                  <c:v>9.7699999998440035E-2</c:v>
                </c:pt>
                <c:pt idx="90">
                  <c:v>-7.2299999999813735E-2</c:v>
                </c:pt>
                <c:pt idx="91">
                  <c:v>3.4700000003795139E-2</c:v>
                </c:pt>
                <c:pt idx="92">
                  <c:v>-0.31530000000202563</c:v>
                </c:pt>
                <c:pt idx="93">
                  <c:v>-3.1799999997019768E-2</c:v>
                </c:pt>
                <c:pt idx="94">
                  <c:v>3.4200000001874287E-2</c:v>
                </c:pt>
                <c:pt idx="95">
                  <c:v>-0.59829999999783468</c:v>
                </c:pt>
                <c:pt idx="96">
                  <c:v>-3.7299999996321276E-2</c:v>
                </c:pt>
                <c:pt idx="97">
                  <c:v>1.4699999999720603E-2</c:v>
                </c:pt>
                <c:pt idx="98">
                  <c:v>-0.30080000000452856</c:v>
                </c:pt>
                <c:pt idx="99">
                  <c:v>-5.0799999997252598E-2</c:v>
                </c:pt>
                <c:pt idx="100">
                  <c:v>7.4200000002747402E-2</c:v>
                </c:pt>
                <c:pt idx="101">
                  <c:v>7.069999999657739E-2</c:v>
                </c:pt>
                <c:pt idx="102">
                  <c:v>-8.5800000000745058E-2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EA41-A02E-F65078F3BCCC}"/>
            </c:ext>
          </c:extLst>
        </c:ser>
        <c:ser>
          <c:idx val="1"/>
          <c:order val="1"/>
          <c:tx>
            <c:strRef>
              <c:f>Comparison!$O$1</c:f>
              <c:strCache>
                <c:ptCount val="1"/>
                <c:pt idx="0">
                  <c:v>Photocell-PFchest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Comparison!$O$2:$O$104</c:f>
              <c:numCache>
                <c:formatCode>0.0000</c:formatCode>
                <c:ptCount val="103"/>
                <c:pt idx="0">
                  <c:v>-2.4499999999534339E-2</c:v>
                </c:pt>
                <c:pt idx="1">
                  <c:v>-5.1999999996041879E-3</c:v>
                </c:pt>
                <c:pt idx="2">
                  <c:v>-1.1299999998300336E-2</c:v>
                </c:pt>
                <c:pt idx="3">
                  <c:v>-9.4000000026426278E-3</c:v>
                </c:pt>
                <c:pt idx="4">
                  <c:v>6.1999999961699359E-3</c:v>
                </c:pt>
                <c:pt idx="5">
                  <c:v>-5.7000000015250407E-3</c:v>
                </c:pt>
                <c:pt idx="6">
                  <c:v>-1.0300000001734588E-2</c:v>
                </c:pt>
                <c:pt idx="7">
                  <c:v>8.9999999909196049E-4</c:v>
                </c:pt>
                <c:pt idx="8">
                  <c:v>-7.5999999971827492E-3</c:v>
                </c:pt>
                <c:pt idx="9">
                  <c:v>-9.3999999953666702E-3</c:v>
                </c:pt>
                <c:pt idx="10">
                  <c:v>4.3999999979860149E-3</c:v>
                </c:pt>
                <c:pt idx="11">
                  <c:v>-5.9999999939464033E-4</c:v>
                </c:pt>
                <c:pt idx="12">
                  <c:v>-1.5200000001641456E-2</c:v>
                </c:pt>
                <c:pt idx="13">
                  <c:v>6.6000000006170012E-3</c:v>
                </c:pt>
                <c:pt idx="14">
                  <c:v>1.1999999987892807E-3</c:v>
                </c:pt>
                <c:pt idx="15">
                  <c:v>-3.2999999966705218E-3</c:v>
                </c:pt>
                <c:pt idx="16">
                  <c:v>-2.3800000002665911E-2</c:v>
                </c:pt>
                <c:pt idx="17">
                  <c:v>3.1000000017229468E-3</c:v>
                </c:pt>
                <c:pt idx="18">
                  <c:v>1.9999999494757503E-4</c:v>
                </c:pt>
                <c:pt idx="19">
                  <c:v>-3.1999999991967343E-3</c:v>
                </c:pt>
                <c:pt idx="20">
                  <c:v>-1.4999999999417923E-2</c:v>
                </c:pt>
                <c:pt idx="21">
                  <c:v>4.1999999957624823E-3</c:v>
                </c:pt>
                <c:pt idx="22">
                  <c:v>2.599999999802094E-3</c:v>
                </c:pt>
                <c:pt idx="23">
                  <c:v>-3.7000000011175871E-3</c:v>
                </c:pt>
                <c:pt idx="24">
                  <c:v>-3.2099999996717088E-2</c:v>
                </c:pt>
                <c:pt idx="25">
                  <c:v>-8.4999999962747097E-3</c:v>
                </c:pt>
                <c:pt idx="26">
                  <c:v>-1.4999999984866008E-3</c:v>
                </c:pt>
                <c:pt idx="27">
                  <c:v>1.6799999997601844E-2</c:v>
                </c:pt>
                <c:pt idx="28">
                  <c:v>-1.0500000003958121E-2</c:v>
                </c:pt>
                <c:pt idx="29">
                  <c:v>0</c:v>
                </c:pt>
                <c:pt idx="30">
                  <c:v>-1.4600000002246816E-2</c:v>
                </c:pt>
                <c:pt idx="31">
                  <c:v>-1.1800000000221189E-2</c:v>
                </c:pt>
                <c:pt idx="32">
                  <c:v>-2.8399999995599501E-2</c:v>
                </c:pt>
                <c:pt idx="33">
                  <c:v>-1.299999999901047E-2</c:v>
                </c:pt>
                <c:pt idx="34">
                  <c:v>-1.329999999870779E-2</c:v>
                </c:pt>
                <c:pt idx="35">
                  <c:v>-7.9999999943538569E-3</c:v>
                </c:pt>
                <c:pt idx="36">
                  <c:v>9.9999997473787516E-5</c:v>
                </c:pt>
                <c:pt idx="37">
                  <c:v>1.2000000002444722E-2</c:v>
                </c:pt>
                <c:pt idx="38">
                  <c:v>3.1999999991967343E-3</c:v>
                </c:pt>
                <c:pt idx="39">
                  <c:v>-1.9599999999627471E-2</c:v>
                </c:pt>
                <c:pt idx="40">
                  <c:v>-6.6999999980907887E-3</c:v>
                </c:pt>
                <c:pt idx="41">
                  <c:v>-2.1999999953550287E-3</c:v>
                </c:pt>
                <c:pt idx="42">
                  <c:v>1.1899999997694977E-2</c:v>
                </c:pt>
                <c:pt idx="43">
                  <c:v>5.0999999948544428E-3</c:v>
                </c:pt>
                <c:pt idx="44">
                  <c:v>2.4999999950523488E-3</c:v>
                </c:pt>
                <c:pt idx="45">
                  <c:v>-1.8999999956577085E-3</c:v>
                </c:pt>
                <c:pt idx="46">
                  <c:v>-4.999999946448952E-4</c:v>
                </c:pt>
                <c:pt idx="47">
                  <c:v>-1.1999999987892807E-3</c:v>
                </c:pt>
                <c:pt idx="48">
                  <c:v>5.0000000192085281E-4</c:v>
                </c:pt>
                <c:pt idx="49">
                  <c:v>-1.3100000003760215E-2</c:v>
                </c:pt>
                <c:pt idx="50">
                  <c:v>3.5199999998440035E-2</c:v>
                </c:pt>
                <c:pt idx="51">
                  <c:v>-4.2000000030384399E-3</c:v>
                </c:pt>
                <c:pt idx="52">
                  <c:v>2.4999999950523488E-3</c:v>
                </c:pt>
                <c:pt idx="53">
                  <c:v>-2.0999999978812411E-3</c:v>
                </c:pt>
                <c:pt idx="54">
                  <c:v>-7.2000000000116415E-3</c:v>
                </c:pt>
                <c:pt idx="55">
                  <c:v>-8.0000000016298145E-3</c:v>
                </c:pt>
                <c:pt idx="56">
                  <c:v>-2.9999999969732016E-4</c:v>
                </c:pt>
                <c:pt idx="57">
                  <c:v>4.0999999982886948E-3</c:v>
                </c:pt>
                <c:pt idx="58">
                  <c:v>-1.6100000000733417E-2</c:v>
                </c:pt>
                <c:pt idx="59">
                  <c:v>4.2999999932362698E-3</c:v>
                </c:pt>
                <c:pt idx="60">
                  <c:v>-7.7999999994062819E-3</c:v>
                </c:pt>
                <c:pt idx="61">
                  <c:v>-1.3700000003154855E-2</c:v>
                </c:pt>
                <c:pt idx="62">
                  <c:v>-2.8000000020256266E-3</c:v>
                </c:pt>
                <c:pt idx="63">
                  <c:v>1.2700000006589107E-2</c:v>
                </c:pt>
                <c:pt idx="64">
                  <c:v>-1.9000000000232831E-2</c:v>
                </c:pt>
                <c:pt idx="65">
                  <c:v>-9.9999999656574801E-4</c:v>
                </c:pt>
                <c:pt idx="66">
                  <c:v>-5.0000000192085281E-4</c:v>
                </c:pt>
                <c:pt idx="67">
                  <c:v>-1.1999999987892807E-3</c:v>
                </c:pt>
                <c:pt idx="68">
                  <c:v>2.4000000048545189E-3</c:v>
                </c:pt>
                <c:pt idx="69">
                  <c:v>8.900000000721775E-3</c:v>
                </c:pt>
                <c:pt idx="70">
                  <c:v>-2.3999999975785613E-3</c:v>
                </c:pt>
                <c:pt idx="71">
                  <c:v>-7.2000000000116415E-3</c:v>
                </c:pt>
                <c:pt idx="72">
                  <c:v>2.9999999969732016E-3</c:v>
                </c:pt>
                <c:pt idx="73">
                  <c:v>5.5999999967752956E-3</c:v>
                </c:pt>
                <c:pt idx="74">
                  <c:v>1.3000000035390258E-3</c:v>
                </c:pt>
                <c:pt idx="75">
                  <c:v>-1.1999999987892807E-3</c:v>
                </c:pt>
                <c:pt idx="76">
                  <c:v>4.7000000049592927E-3</c:v>
                </c:pt>
                <c:pt idx="77">
                  <c:v>-6.0000000012223609E-3</c:v>
                </c:pt>
                <c:pt idx="78">
                  <c:v>-2.7000000045518391E-3</c:v>
                </c:pt>
                <c:pt idx="79">
                  <c:v>1.799999998183921E-3</c:v>
                </c:pt>
                <c:pt idx="80">
                  <c:v>5.7999999989988282E-3</c:v>
                </c:pt>
                <c:pt idx="81">
                  <c:v>-3.7000000011175871E-3</c:v>
                </c:pt>
                <c:pt idx="82">
                  <c:v>-2.599999999802094E-3</c:v>
                </c:pt>
                <c:pt idx="83">
                  <c:v>-1.6400000000430737E-2</c:v>
                </c:pt>
                <c:pt idx="84">
                  <c:v>-5.4000000018277206E-3</c:v>
                </c:pt>
                <c:pt idx="85">
                  <c:v>-6.3999999983934686E-3</c:v>
                </c:pt>
                <c:pt idx="86">
                  <c:v>7.0999999952618964E-3</c:v>
                </c:pt>
                <c:pt idx="87">
                  <c:v>8.900000000721775E-3</c:v>
                </c:pt>
                <c:pt idx="88">
                  <c:v>-2.4899999996705446E-2</c:v>
                </c:pt>
                <c:pt idx="89">
                  <c:v>-1.6400000000430737E-2</c:v>
                </c:pt>
                <c:pt idx="90">
                  <c:v>2.9999999969732016E-3</c:v>
                </c:pt>
                <c:pt idx="91">
                  <c:v>-8.3999999988009222E-3</c:v>
                </c:pt>
                <c:pt idx="92">
                  <c:v>-7.4999999997089617E-3</c:v>
                </c:pt>
                <c:pt idx="93">
                  <c:v>3.6000000036437996E-3</c:v>
                </c:pt>
                <c:pt idx="94">
                  <c:v>8.8000000032479875E-3</c:v>
                </c:pt>
                <c:pt idx="95">
                  <c:v>6.3999999983934686E-3</c:v>
                </c:pt>
                <c:pt idx="96">
                  <c:v>-4.0999999982886948E-3</c:v>
                </c:pt>
                <c:pt idx="97">
                  <c:v>1.4999999984866008E-3</c:v>
                </c:pt>
                <c:pt idx="98">
                  <c:v>-8.3000000013271347E-3</c:v>
                </c:pt>
                <c:pt idx="99">
                  <c:v>4.7999999951571226E-3</c:v>
                </c:pt>
                <c:pt idx="100">
                  <c:v>1.7000000007101335E-3</c:v>
                </c:pt>
                <c:pt idx="101">
                  <c:v>-3.0999999944469891E-3</c:v>
                </c:pt>
                <c:pt idx="102">
                  <c:v>5.9999999939464033E-4</c:v>
                </c:pt>
              </c:numCache>
            </c:numRef>
          </c:xVal>
          <c:yVal>
            <c:numRef>
              <c:f>Comparison!$J$2:$J$104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D-EA41-A02E-F65078F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663290</xdr:colOff>
      <xdr:row>18</xdr:row>
      <xdr:rowOff>143405</xdr:rowOff>
    </xdr:from>
    <xdr:to>
      <xdr:col>23</xdr:col>
      <xdr:colOff>512136</xdr:colOff>
      <xdr:row>30</xdr:row>
      <xdr:rowOff>12701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1E48669-36CA-07F5-D560-50312B81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663830</xdr:colOff>
      <xdr:row>2</xdr:row>
      <xdr:rowOff>24647</xdr:rowOff>
    </xdr:from>
    <xdr:to>
      <xdr:col>23</xdr:col>
      <xdr:colOff>273683</xdr:colOff>
      <xdr:row>15</xdr:row>
      <xdr:rowOff>120016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6A5D94-31A2-26AC-7297-27263AA7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3F2B-0907-8247-BC13-0B3BE1C82C97}">
  <dimension ref="A1:S152"/>
  <sheetViews>
    <sheetView tabSelected="1" topLeftCell="C1" zoomScale="90" zoomScaleNormal="254" workbookViewId="0">
      <selection activeCell="A2" sqref="A2"/>
    </sheetView>
  </sheetViews>
  <sheetFormatPr baseColWidth="10" defaultRowHeight="16" x14ac:dyDescent="0.2"/>
  <cols>
    <col min="2" max="2" width="11.6640625" style="6" bestFit="1" customWidth="1"/>
    <col min="3" max="3" width="12.6640625" style="6" bestFit="1" customWidth="1"/>
    <col min="4" max="5" width="12.6640625" style="9" bestFit="1" customWidth="1"/>
    <col min="6" max="7" width="9.6640625" style="7" customWidth="1"/>
    <col min="8" max="9" width="9.6640625" style="11" customWidth="1"/>
    <col min="10" max="10" width="24" bestFit="1" customWidth="1"/>
    <col min="11" max="11" width="9" style="22" customWidth="1"/>
    <col min="12" max="12" width="9" style="27" customWidth="1"/>
    <col min="13" max="14" width="9" customWidth="1"/>
    <col min="15" max="15" width="9" style="22" customWidth="1"/>
    <col min="16" max="16" width="9" style="27" customWidth="1"/>
    <col min="17" max="17" width="9" customWidth="1"/>
  </cols>
  <sheetData>
    <row r="1" spans="1:17" s="13" customFormat="1" ht="191" x14ac:dyDescent="0.2">
      <c r="A1" s="13" t="s">
        <v>600</v>
      </c>
      <c r="B1" s="14" t="s">
        <v>113</v>
      </c>
      <c r="C1" s="14" t="s">
        <v>358</v>
      </c>
      <c r="D1" s="15" t="s">
        <v>366</v>
      </c>
      <c r="E1" s="15" t="s">
        <v>367</v>
      </c>
      <c r="F1" s="16" t="s">
        <v>360</v>
      </c>
      <c r="G1" s="16" t="s">
        <v>359</v>
      </c>
      <c r="H1" s="17" t="s">
        <v>577</v>
      </c>
      <c r="I1" s="17" t="s">
        <v>578</v>
      </c>
      <c r="K1" s="20" t="s">
        <v>576</v>
      </c>
      <c r="L1" s="24" t="s">
        <v>597</v>
      </c>
      <c r="M1" s="13" t="s">
        <v>575</v>
      </c>
      <c r="N1" s="13" t="s">
        <v>573</v>
      </c>
      <c r="O1" s="20" t="s">
        <v>574</v>
      </c>
      <c r="P1" s="24" t="s">
        <v>596</v>
      </c>
      <c r="Q1" s="13" t="s">
        <v>579</v>
      </c>
    </row>
    <row r="2" spans="1:17" x14ac:dyDescent="0.2">
      <c r="A2">
        <v>8509875</v>
      </c>
      <c r="B2" s="6" t="s">
        <v>99</v>
      </c>
      <c r="C2" s="6" t="s">
        <v>141</v>
      </c>
      <c r="D2" s="10" t="s">
        <v>361</v>
      </c>
      <c r="E2" s="10" t="s">
        <v>368</v>
      </c>
      <c r="F2" s="8">
        <f>MID(B2,1,2)*3600+MID(B2,4,2)*60+MID(B2,7,2)+MID(B2,10,3)/1000-15*3600</f>
        <v>585.30399999999645</v>
      </c>
      <c r="G2" s="8">
        <f>MID(C2,1,2)*3600+MID(C2,4,2)*60+MID(C2,7,2)+MID(C2,10,4)/10000-15*3600</f>
        <v>585.52019999999902</v>
      </c>
      <c r="H2" s="12">
        <f>MID(D2,1,2)*3600+MID(D2,4,2)*60+MID(D2,7,2)+MID(D2,10,4)/10000-15*3600</f>
        <v>585.33729999999923</v>
      </c>
      <c r="I2" s="12">
        <f>MID(E2,1,2)*3600+MID(E2,4,2)*60+MID(E2,7,2)+MID(E2,10,4)/10000-15*3600</f>
        <v>585.49569999999949</v>
      </c>
      <c r="J2">
        <v>1</v>
      </c>
      <c r="K2" s="21">
        <f>H2-F2</f>
        <v>3.3300000002782326E-2</v>
      </c>
      <c r="L2" s="25">
        <f>NORMDIST(K2,K$106,K$110,FALSE)</f>
        <v>2.539299040954329</v>
      </c>
      <c r="M2" s="2">
        <f>I2-F2</f>
        <v>0.19170000000303844</v>
      </c>
      <c r="N2" s="2">
        <f>H2-G2</f>
        <v>-0.18289999999979045</v>
      </c>
      <c r="O2" s="21">
        <f>I2-G2</f>
        <v>-2.4499999999534339E-2</v>
      </c>
      <c r="P2" s="25">
        <f>NORMDIST(O2,O$106,O$110,FALSE)</f>
        <v>3.8173136199295854</v>
      </c>
      <c r="Q2" s="2">
        <f>I2-H2</f>
        <v>0.15840000000025611</v>
      </c>
    </row>
    <row r="3" spans="1:17" x14ac:dyDescent="0.2">
      <c r="A3">
        <v>8509803</v>
      </c>
      <c r="B3" s="6" t="s">
        <v>98</v>
      </c>
      <c r="C3" s="6" t="s">
        <v>145</v>
      </c>
      <c r="D3" s="10" t="s">
        <v>369</v>
      </c>
      <c r="E3" s="10" t="s">
        <v>370</v>
      </c>
      <c r="F3" s="8">
        <f t="shared" ref="F3:F65" si="0">MID(B3,1,2)*3600+MID(B3,4,2)*60+MID(B3,7,2)+MID(B3,10,3)/1000-15*3600</f>
        <v>758.70999999999913</v>
      </c>
      <c r="G3" s="8">
        <f t="shared" ref="G3:G65" si="1">MID(C3,1,2)*3600+MID(C3,4,2)*60+MID(C3,7,2)+MID(C3,10,4)/10000-15*3600</f>
        <v>758.85289999999804</v>
      </c>
      <c r="H3" s="12">
        <f t="shared" ref="H3:H65" si="2">MID(D3,1,2)*3600+MID(D3,4,2)*60+MID(D3,7,2)+MID(D3,10,4)/10000-15*3600</f>
        <v>758.70369999999821</v>
      </c>
      <c r="I3" s="12">
        <f t="shared" ref="I3:I65" si="3">MID(E3,1,2)*3600+MID(E3,4,2)*60+MID(E3,7,2)+MID(E3,10,4)/10000-15*3600</f>
        <v>758.84769999999844</v>
      </c>
      <c r="J3">
        <v>2</v>
      </c>
      <c r="K3" s="21">
        <f t="shared" ref="K3:K65" si="4">H3-F3</f>
        <v>-6.300000000919681E-3</v>
      </c>
      <c r="L3" s="25">
        <f t="shared" ref="L3:L66" si="5">NORMDIST(K3,K$106,K$110,FALSE)</f>
        <v>2.7922027099122415</v>
      </c>
      <c r="M3" s="2">
        <f t="shared" ref="M3:M65" si="6">I3-F3</f>
        <v>0.13769999999931315</v>
      </c>
      <c r="N3" s="2">
        <f t="shared" ref="N3:N65" si="7">H3-G3</f>
        <v>-0.14919999999983702</v>
      </c>
      <c r="O3" s="21">
        <f t="shared" ref="O3:O65" si="8">I3-G3</f>
        <v>-5.1999999996041879E-3</v>
      </c>
      <c r="P3" s="25">
        <f t="shared" ref="P3:P66" si="9">NORMDIST(O3,O$106,O$110,FALSE)</f>
        <v>39.795958074049814</v>
      </c>
      <c r="Q3" s="2">
        <f t="shared" ref="Q3:Q65" si="10">I3-H3</f>
        <v>0.14400000000023283</v>
      </c>
    </row>
    <row r="4" spans="1:17" x14ac:dyDescent="0.2">
      <c r="A4">
        <v>8509875</v>
      </c>
      <c r="B4" s="6" t="s">
        <v>97</v>
      </c>
      <c r="C4" s="6" t="s">
        <v>147</v>
      </c>
      <c r="D4" s="10" t="s">
        <v>371</v>
      </c>
      <c r="E4" s="10" t="s">
        <v>372</v>
      </c>
      <c r="F4" s="8">
        <f t="shared" si="0"/>
        <v>771.85899999999674</v>
      </c>
      <c r="G4" s="8">
        <f t="shared" si="1"/>
        <v>772.04950000000099</v>
      </c>
      <c r="H4" s="12">
        <f t="shared" si="2"/>
        <v>771.88420000000042</v>
      </c>
      <c r="I4" s="12">
        <f t="shared" si="3"/>
        <v>772.03820000000269</v>
      </c>
      <c r="J4">
        <v>3</v>
      </c>
      <c r="K4" s="21">
        <f t="shared" si="4"/>
        <v>2.5200000003678724E-2</v>
      </c>
      <c r="L4" s="25">
        <f t="shared" si="5"/>
        <v>2.6059557049708442</v>
      </c>
      <c r="M4" s="2">
        <f t="shared" si="6"/>
        <v>0.17920000000594882</v>
      </c>
      <c r="N4" s="2">
        <f t="shared" si="7"/>
        <v>-0.16530000000057044</v>
      </c>
      <c r="O4" s="21">
        <f t="shared" si="8"/>
        <v>-1.1299999998300336E-2</v>
      </c>
      <c r="P4" s="25">
        <f t="shared" si="9"/>
        <v>28.822756668297632</v>
      </c>
      <c r="Q4" s="2">
        <f t="shared" si="10"/>
        <v>0.1540000000022701</v>
      </c>
    </row>
    <row r="5" spans="1:17" x14ac:dyDescent="0.2">
      <c r="A5">
        <v>8509836</v>
      </c>
      <c r="B5" s="6" t="s">
        <v>96</v>
      </c>
      <c r="C5" s="6" t="s">
        <v>150</v>
      </c>
      <c r="D5" s="10" t="s">
        <v>373</v>
      </c>
      <c r="E5" s="10" t="s">
        <v>374</v>
      </c>
      <c r="F5" s="8">
        <f t="shared" si="0"/>
        <v>807.28100000000268</v>
      </c>
      <c r="G5" s="8">
        <f t="shared" si="1"/>
        <v>807.46659999999974</v>
      </c>
      <c r="H5" s="12">
        <f t="shared" si="2"/>
        <v>807.29720000000088</v>
      </c>
      <c r="I5" s="12">
        <f t="shared" si="3"/>
        <v>807.4571999999971</v>
      </c>
      <c r="J5">
        <v>4</v>
      </c>
      <c r="K5" s="21">
        <f t="shared" si="4"/>
        <v>1.6199999998207204E-2</v>
      </c>
      <c r="L5" s="25">
        <f t="shared" si="5"/>
        <v>2.6715919793415077</v>
      </c>
      <c r="M5" s="2">
        <f t="shared" si="6"/>
        <v>0.17619999999442371</v>
      </c>
      <c r="N5" s="2">
        <f t="shared" si="7"/>
        <v>-0.16939999999885913</v>
      </c>
      <c r="O5" s="21">
        <f t="shared" si="8"/>
        <v>-9.4000000026426278E-3</v>
      </c>
      <c r="P5" s="25">
        <f t="shared" si="9"/>
        <v>33.21843690489986</v>
      </c>
      <c r="Q5" s="2">
        <f t="shared" si="10"/>
        <v>0.1599999999962165</v>
      </c>
    </row>
    <row r="6" spans="1:17" x14ac:dyDescent="0.2">
      <c r="A6">
        <v>8509850</v>
      </c>
      <c r="B6" s="6" t="s">
        <v>95</v>
      </c>
      <c r="C6" s="6" t="s">
        <v>152</v>
      </c>
      <c r="D6" s="10" t="s">
        <v>375</v>
      </c>
      <c r="E6" s="10" t="s">
        <v>376</v>
      </c>
      <c r="F6" s="8">
        <f t="shared" si="0"/>
        <v>821.96399999999994</v>
      </c>
      <c r="G6" s="8">
        <f t="shared" si="1"/>
        <v>821.85300000000279</v>
      </c>
      <c r="H6" s="12">
        <f t="shared" si="2"/>
        <v>821.66019999999844</v>
      </c>
      <c r="I6" s="12">
        <f t="shared" si="3"/>
        <v>821.85919999999896</v>
      </c>
      <c r="J6">
        <v>5</v>
      </c>
      <c r="K6" s="21">
        <f t="shared" si="4"/>
        <v>-0.30380000000150176</v>
      </c>
      <c r="L6" s="25">
        <f t="shared" si="5"/>
        <v>0.44427040383746169</v>
      </c>
      <c r="M6" s="2">
        <f t="shared" si="6"/>
        <v>-0.10480000000097789</v>
      </c>
      <c r="N6" s="2">
        <f t="shared" si="7"/>
        <v>-0.19280000000435393</v>
      </c>
      <c r="O6" s="21">
        <f t="shared" si="8"/>
        <v>6.1999999961699359E-3</v>
      </c>
      <c r="P6" s="25">
        <f t="shared" si="9"/>
        <v>25.79581072141178</v>
      </c>
      <c r="Q6" s="2">
        <f t="shared" si="10"/>
        <v>0.19900000000052387</v>
      </c>
    </row>
    <row r="7" spans="1:17" x14ac:dyDescent="0.2">
      <c r="A7">
        <v>8509788</v>
      </c>
      <c r="B7" s="6" t="s">
        <v>94</v>
      </c>
      <c r="C7" s="6" t="s">
        <v>154</v>
      </c>
      <c r="D7" s="10" t="s">
        <v>377</v>
      </c>
      <c r="E7" s="10" t="s">
        <v>378</v>
      </c>
      <c r="F7" s="8">
        <f t="shared" si="0"/>
        <v>845.86299999999756</v>
      </c>
      <c r="G7" s="8">
        <f t="shared" si="1"/>
        <v>846.08090000000084</v>
      </c>
      <c r="H7" s="12">
        <f t="shared" si="2"/>
        <v>845.93319999999949</v>
      </c>
      <c r="I7" s="12">
        <f t="shared" si="3"/>
        <v>846.07519999999931</v>
      </c>
      <c r="J7">
        <v>6</v>
      </c>
      <c r="K7" s="21">
        <f t="shared" si="4"/>
        <v>7.0200000001932494E-2</v>
      </c>
      <c r="L7" s="25">
        <f t="shared" si="5"/>
        <v>2.1632294341653564</v>
      </c>
      <c r="M7" s="2">
        <f t="shared" si="6"/>
        <v>0.21220000000175787</v>
      </c>
      <c r="N7" s="2">
        <f t="shared" si="7"/>
        <v>-0.14770000000135042</v>
      </c>
      <c r="O7" s="21">
        <f t="shared" si="8"/>
        <v>-5.7000000015250407E-3</v>
      </c>
      <c r="P7" s="25">
        <f t="shared" si="9"/>
        <v>39.325348818653694</v>
      </c>
      <c r="Q7" s="2">
        <f t="shared" si="10"/>
        <v>0.14199999999982538</v>
      </c>
    </row>
    <row r="8" spans="1:17" x14ac:dyDescent="0.2">
      <c r="A8">
        <v>8509846</v>
      </c>
      <c r="B8" s="6" t="s">
        <v>93</v>
      </c>
      <c r="C8" s="6" t="s">
        <v>156</v>
      </c>
      <c r="D8" s="10" t="s">
        <v>379</v>
      </c>
      <c r="E8" s="10" t="s">
        <v>380</v>
      </c>
      <c r="F8" s="8">
        <f t="shared" si="0"/>
        <v>864.6710000000021</v>
      </c>
      <c r="G8" s="8">
        <f t="shared" si="1"/>
        <v>864.58000000000175</v>
      </c>
      <c r="H8" s="12">
        <f t="shared" si="2"/>
        <v>864.37069999999949</v>
      </c>
      <c r="I8" s="12">
        <f t="shared" si="3"/>
        <v>864.56970000000001</v>
      </c>
      <c r="J8">
        <v>7</v>
      </c>
      <c r="K8" s="21">
        <f t="shared" si="4"/>
        <v>-0.3003000000026077</v>
      </c>
      <c r="L8" s="25">
        <f t="shared" si="5"/>
        <v>0.4660242406466672</v>
      </c>
      <c r="M8" s="2">
        <f t="shared" si="6"/>
        <v>-0.10130000000208383</v>
      </c>
      <c r="N8" s="2">
        <f t="shared" si="7"/>
        <v>-0.20930000000225846</v>
      </c>
      <c r="O8" s="21">
        <f t="shared" si="8"/>
        <v>-1.0300000001734588E-2</v>
      </c>
      <c r="P8" s="25">
        <f t="shared" si="9"/>
        <v>31.20399385471886</v>
      </c>
      <c r="Q8" s="2">
        <f t="shared" si="10"/>
        <v>0.19900000000052387</v>
      </c>
    </row>
    <row r="9" spans="1:17" x14ac:dyDescent="0.2">
      <c r="A9">
        <v>8509951</v>
      </c>
      <c r="B9" s="6" t="s">
        <v>92</v>
      </c>
      <c r="C9" s="6" t="s">
        <v>158</v>
      </c>
      <c r="D9" s="10" t="s">
        <v>381</v>
      </c>
      <c r="E9" s="10" t="s">
        <v>382</v>
      </c>
      <c r="F9" s="8">
        <f t="shared" si="0"/>
        <v>875.98799999999756</v>
      </c>
      <c r="G9" s="8">
        <f t="shared" si="1"/>
        <v>876.14830000000075</v>
      </c>
      <c r="H9" s="12">
        <f t="shared" si="2"/>
        <v>875.97819999999774</v>
      </c>
      <c r="I9" s="12">
        <f t="shared" si="3"/>
        <v>876.14919999999984</v>
      </c>
      <c r="J9">
        <v>8</v>
      </c>
      <c r="K9" s="21">
        <f t="shared" si="4"/>
        <v>-9.7999999998137355E-3</v>
      </c>
      <c r="L9" s="25">
        <f t="shared" si="5"/>
        <v>2.8049462923164361</v>
      </c>
      <c r="M9" s="2">
        <f t="shared" si="6"/>
        <v>0.16120000000228174</v>
      </c>
      <c r="N9" s="2">
        <f t="shared" si="7"/>
        <v>-0.17010000000300352</v>
      </c>
      <c r="O9" s="21">
        <f t="shared" si="8"/>
        <v>8.9999999909196049E-4</v>
      </c>
      <c r="P9" s="25">
        <f t="shared" si="9"/>
        <v>37.327772207212234</v>
      </c>
      <c r="Q9" s="2">
        <f t="shared" si="10"/>
        <v>0.17100000000209548</v>
      </c>
    </row>
    <row r="10" spans="1:17" x14ac:dyDescent="0.2">
      <c r="A10">
        <v>8509791</v>
      </c>
      <c r="B10" s="6" t="s">
        <v>91</v>
      </c>
      <c r="C10" s="6" t="s">
        <v>160</v>
      </c>
      <c r="D10" s="10" t="s">
        <v>383</v>
      </c>
      <c r="E10" s="10" t="s">
        <v>384</v>
      </c>
      <c r="F10" s="8">
        <f t="shared" si="0"/>
        <v>904.10100000000239</v>
      </c>
      <c r="G10" s="8">
        <f t="shared" si="1"/>
        <v>904.16530000000057</v>
      </c>
      <c r="H10" s="12">
        <f t="shared" si="2"/>
        <v>903.96669999999722</v>
      </c>
      <c r="I10" s="12">
        <f t="shared" si="3"/>
        <v>904.15770000000339</v>
      </c>
      <c r="J10">
        <v>9</v>
      </c>
      <c r="K10" s="21">
        <f t="shared" si="4"/>
        <v>-0.13430000000516884</v>
      </c>
      <c r="L10" s="25">
        <f t="shared" si="5"/>
        <v>2.1988459842394183</v>
      </c>
      <c r="M10" s="2">
        <f t="shared" si="6"/>
        <v>5.6700000001001172E-2</v>
      </c>
      <c r="N10" s="2">
        <f t="shared" si="7"/>
        <v>-0.19860000000335276</v>
      </c>
      <c r="O10" s="21">
        <f t="shared" si="8"/>
        <v>-7.5999999971827492E-3</v>
      </c>
      <c r="P10" s="25">
        <f t="shared" si="9"/>
        <v>36.707247670270021</v>
      </c>
      <c r="Q10" s="2">
        <f t="shared" si="10"/>
        <v>0.19100000000617001</v>
      </c>
    </row>
    <row r="11" spans="1:17" x14ac:dyDescent="0.2">
      <c r="A11">
        <v>8509817</v>
      </c>
      <c r="B11" s="6" t="s">
        <v>90</v>
      </c>
      <c r="C11" s="6" t="s">
        <v>162</v>
      </c>
      <c r="D11" s="10" t="s">
        <v>385</v>
      </c>
      <c r="E11" s="10" t="s">
        <v>386</v>
      </c>
      <c r="F11" s="8">
        <f t="shared" si="0"/>
        <v>912.93699999999808</v>
      </c>
      <c r="G11" s="8">
        <f t="shared" si="1"/>
        <v>913.18559999999707</v>
      </c>
      <c r="H11" s="12">
        <f t="shared" si="2"/>
        <v>913.00819999999658</v>
      </c>
      <c r="I11" s="12">
        <f t="shared" si="3"/>
        <v>913.1762000000017</v>
      </c>
      <c r="J11">
        <v>10</v>
      </c>
      <c r="K11" s="21">
        <f t="shared" si="4"/>
        <v>7.1199999998498242E-2</v>
      </c>
      <c r="L11" s="25">
        <f t="shared" si="5"/>
        <v>2.1517774126148224</v>
      </c>
      <c r="M11" s="2">
        <f t="shared" si="6"/>
        <v>0.23920000000362052</v>
      </c>
      <c r="N11" s="2">
        <f t="shared" si="7"/>
        <v>-0.17740000000048894</v>
      </c>
      <c r="O11" s="21">
        <f t="shared" si="8"/>
        <v>-9.3999999953666702E-3</v>
      </c>
      <c r="P11" s="25">
        <f t="shared" si="9"/>
        <v>33.218436920570042</v>
      </c>
      <c r="Q11" s="2">
        <f t="shared" si="10"/>
        <v>0.16800000000512227</v>
      </c>
    </row>
    <row r="12" spans="1:17" x14ac:dyDescent="0.2">
      <c r="A12">
        <v>8509883</v>
      </c>
      <c r="B12" s="6" t="s">
        <v>89</v>
      </c>
      <c r="C12" s="6" t="s">
        <v>164</v>
      </c>
      <c r="D12" s="10" t="s">
        <v>387</v>
      </c>
      <c r="E12" s="10" t="s">
        <v>388</v>
      </c>
      <c r="F12" s="8">
        <f t="shared" si="0"/>
        <v>944.63999999999942</v>
      </c>
      <c r="G12" s="8">
        <f t="shared" si="1"/>
        <v>944.82130000000325</v>
      </c>
      <c r="H12" s="12">
        <f t="shared" si="2"/>
        <v>944.61069999999745</v>
      </c>
      <c r="I12" s="12">
        <f t="shared" si="3"/>
        <v>944.82570000000123</v>
      </c>
      <c r="J12">
        <v>11</v>
      </c>
      <c r="K12" s="21">
        <f t="shared" si="4"/>
        <v>-2.9300000001967419E-2</v>
      </c>
      <c r="L12" s="25">
        <f t="shared" si="5"/>
        <v>2.8443771890409613</v>
      </c>
      <c r="M12" s="2">
        <f t="shared" si="6"/>
        <v>0.18570000000181608</v>
      </c>
      <c r="N12" s="2">
        <f t="shared" si="7"/>
        <v>-0.21060000000579748</v>
      </c>
      <c r="O12" s="21">
        <f t="shared" si="8"/>
        <v>4.3999999979860149E-3</v>
      </c>
      <c r="P12" s="25">
        <f t="shared" si="9"/>
        <v>30.21810304902484</v>
      </c>
      <c r="Q12" s="2">
        <f t="shared" si="10"/>
        <v>0.2150000000037835</v>
      </c>
    </row>
    <row r="13" spans="1:17" x14ac:dyDescent="0.2">
      <c r="A13">
        <v>8509930</v>
      </c>
      <c r="B13" s="6" t="s">
        <v>88</v>
      </c>
      <c r="C13" s="6" t="s">
        <v>166</v>
      </c>
      <c r="D13" s="10" t="s">
        <v>389</v>
      </c>
      <c r="E13" s="10" t="s">
        <v>390</v>
      </c>
      <c r="F13" s="8">
        <f t="shared" si="0"/>
        <v>952.30399999999645</v>
      </c>
      <c r="G13" s="8">
        <f t="shared" si="1"/>
        <v>952.42079999999987</v>
      </c>
      <c r="H13" s="12">
        <f t="shared" si="2"/>
        <v>952.27120000000286</v>
      </c>
      <c r="I13" s="12">
        <f t="shared" si="3"/>
        <v>952.42020000000048</v>
      </c>
      <c r="J13">
        <v>12</v>
      </c>
      <c r="K13" s="21">
        <f t="shared" si="4"/>
        <v>-3.2799999993585516E-2</v>
      </c>
      <c r="L13" s="25">
        <f t="shared" si="5"/>
        <v>2.8456790236168015</v>
      </c>
      <c r="M13" s="2">
        <f t="shared" si="6"/>
        <v>0.11620000000402797</v>
      </c>
      <c r="N13" s="2">
        <f t="shared" si="7"/>
        <v>-0.14959999999700813</v>
      </c>
      <c r="O13" s="21">
        <f t="shared" si="8"/>
        <v>-5.9999999939464033E-4</v>
      </c>
      <c r="P13" s="25">
        <f t="shared" si="9"/>
        <v>39.304110947265983</v>
      </c>
      <c r="Q13" s="2">
        <f t="shared" si="10"/>
        <v>0.14899999999761349</v>
      </c>
    </row>
    <row r="14" spans="1:17" x14ac:dyDescent="0.2">
      <c r="A14">
        <v>8509878</v>
      </c>
      <c r="B14" s="6" t="s">
        <v>87</v>
      </c>
      <c r="C14" s="6" t="s">
        <v>168</v>
      </c>
      <c r="D14" s="10" t="s">
        <v>391</v>
      </c>
      <c r="E14" s="10" t="s">
        <v>392</v>
      </c>
      <c r="F14" s="8">
        <f t="shared" si="0"/>
        <v>985.15200000000186</v>
      </c>
      <c r="G14" s="8">
        <f t="shared" si="1"/>
        <v>985.4829000000027</v>
      </c>
      <c r="H14" s="12">
        <f t="shared" si="2"/>
        <v>985.27470000000176</v>
      </c>
      <c r="I14" s="12">
        <f t="shared" si="3"/>
        <v>985.46770000000106</v>
      </c>
      <c r="J14">
        <v>13</v>
      </c>
      <c r="K14" s="21">
        <f t="shared" si="4"/>
        <v>0.12269999999989523</v>
      </c>
      <c r="L14" s="25">
        <f t="shared" si="5"/>
        <v>1.5282835490646594</v>
      </c>
      <c r="M14" s="2">
        <f t="shared" si="6"/>
        <v>0.31569999999919673</v>
      </c>
      <c r="N14" s="2">
        <f t="shared" si="7"/>
        <v>-0.20820000000094296</v>
      </c>
      <c r="O14" s="21">
        <f t="shared" si="8"/>
        <v>-1.5200000001641456E-2</v>
      </c>
      <c r="P14" s="25">
        <f t="shared" si="9"/>
        <v>19.149935450986529</v>
      </c>
      <c r="Q14" s="2">
        <f t="shared" si="10"/>
        <v>0.19299999999930151</v>
      </c>
    </row>
    <row r="15" spans="1:17" x14ac:dyDescent="0.2">
      <c r="A15">
        <v>8509861</v>
      </c>
      <c r="B15" s="6" t="s">
        <v>105</v>
      </c>
      <c r="C15" s="6" t="s">
        <v>170</v>
      </c>
      <c r="D15" s="10" t="s">
        <v>393</v>
      </c>
      <c r="E15" s="10" t="s">
        <v>394</v>
      </c>
      <c r="F15" s="8">
        <f t="shared" si="0"/>
        <v>992.15200000000186</v>
      </c>
      <c r="G15" s="8">
        <f t="shared" si="1"/>
        <v>992.28160000000207</v>
      </c>
      <c r="H15" s="12">
        <f t="shared" si="2"/>
        <v>992.15520000000106</v>
      </c>
      <c r="I15" s="12">
        <f t="shared" si="3"/>
        <v>992.28820000000269</v>
      </c>
      <c r="J15">
        <v>14</v>
      </c>
      <c r="K15" s="21">
        <f t="shared" si="4"/>
        <v>3.1999999991967343E-3</v>
      </c>
      <c r="L15" s="25">
        <f t="shared" si="5"/>
        <v>2.749252396792214</v>
      </c>
      <c r="M15" s="2">
        <f t="shared" si="6"/>
        <v>0.13620000000082655</v>
      </c>
      <c r="N15" s="2">
        <f t="shared" si="7"/>
        <v>-0.12640000000101281</v>
      </c>
      <c r="O15" s="21">
        <f t="shared" si="8"/>
        <v>6.6000000006170012E-3</v>
      </c>
      <c r="P15" s="25">
        <f t="shared" si="9"/>
        <v>24.79094081532515</v>
      </c>
      <c r="Q15" s="2">
        <f t="shared" si="10"/>
        <v>0.13300000000162981</v>
      </c>
    </row>
    <row r="16" spans="1:17" x14ac:dyDescent="0.2">
      <c r="A16">
        <v>8509964</v>
      </c>
      <c r="B16" s="6" t="s">
        <v>86</v>
      </c>
      <c r="C16" s="6" t="s">
        <v>172</v>
      </c>
      <c r="D16" s="10" t="s">
        <v>395</v>
      </c>
      <c r="E16" s="10" t="s">
        <v>396</v>
      </c>
      <c r="F16" s="8">
        <f t="shared" si="0"/>
        <v>1024.8039999999964</v>
      </c>
      <c r="G16" s="8">
        <f t="shared" si="1"/>
        <v>1025.0089999999982</v>
      </c>
      <c r="H16" s="12">
        <f t="shared" si="2"/>
        <v>1024.8092000000033</v>
      </c>
      <c r="I16" s="12">
        <f t="shared" si="3"/>
        <v>1025.010199999997</v>
      </c>
      <c r="J16">
        <v>15</v>
      </c>
      <c r="K16" s="21">
        <f t="shared" si="4"/>
        <v>5.2000000068801455E-3</v>
      </c>
      <c r="L16" s="25">
        <f t="shared" si="5"/>
        <v>2.7386917500734733</v>
      </c>
      <c r="M16" s="2">
        <f t="shared" si="6"/>
        <v>0.20620000000053551</v>
      </c>
      <c r="N16" s="2">
        <f t="shared" si="7"/>
        <v>-0.19979999999486608</v>
      </c>
      <c r="O16" s="21">
        <f t="shared" si="8"/>
        <v>1.1999999987892807E-3</v>
      </c>
      <c r="P16" s="25">
        <f t="shared" si="9"/>
        <v>36.841093600145385</v>
      </c>
      <c r="Q16" s="2">
        <f t="shared" si="10"/>
        <v>0.20099999999365536</v>
      </c>
    </row>
    <row r="17" spans="1:17" x14ac:dyDescent="0.2">
      <c r="A17">
        <v>8509804</v>
      </c>
      <c r="B17" s="6" t="s">
        <v>85</v>
      </c>
      <c r="C17" s="6" t="s">
        <v>174</v>
      </c>
      <c r="D17" s="10" t="s">
        <v>397</v>
      </c>
      <c r="E17" s="10" t="s">
        <v>398</v>
      </c>
      <c r="F17" s="8">
        <f t="shared" si="0"/>
        <v>1031.0780000000013</v>
      </c>
      <c r="G17" s="8">
        <f t="shared" si="1"/>
        <v>1031.2439999999988</v>
      </c>
      <c r="H17" s="12">
        <f t="shared" si="2"/>
        <v>1031.0766999999978</v>
      </c>
      <c r="I17" s="12">
        <f t="shared" si="3"/>
        <v>1031.2407000000021</v>
      </c>
      <c r="J17">
        <v>16</v>
      </c>
      <c r="K17" s="21">
        <f t="shared" si="4"/>
        <v>-1.3000000035390258E-3</v>
      </c>
      <c r="L17" s="25">
        <f t="shared" si="5"/>
        <v>2.7711000932252072</v>
      </c>
      <c r="M17" s="2">
        <f t="shared" si="6"/>
        <v>0.16270000000076834</v>
      </c>
      <c r="N17" s="2">
        <f t="shared" si="7"/>
        <v>-0.16730000000097789</v>
      </c>
      <c r="O17" s="21">
        <f t="shared" si="8"/>
        <v>-3.2999999966705218E-3</v>
      </c>
      <c r="P17" s="25">
        <f t="shared" si="9"/>
        <v>40.661434815496236</v>
      </c>
      <c r="Q17" s="2">
        <f t="shared" si="10"/>
        <v>0.16400000000430737</v>
      </c>
    </row>
    <row r="18" spans="1:17" x14ac:dyDescent="0.2">
      <c r="A18">
        <v>8509907</v>
      </c>
      <c r="B18" s="6" t="s">
        <v>84</v>
      </c>
      <c r="C18" s="6" t="s">
        <v>176</v>
      </c>
      <c r="D18" s="10" t="s">
        <v>399</v>
      </c>
      <c r="E18" s="10" t="s">
        <v>400</v>
      </c>
      <c r="F18" s="8">
        <f t="shared" si="0"/>
        <v>1066.8589999999967</v>
      </c>
      <c r="G18" s="8">
        <f t="shared" si="1"/>
        <v>1067.0820000000022</v>
      </c>
      <c r="H18" s="12">
        <f t="shared" si="2"/>
        <v>1066.8661999999968</v>
      </c>
      <c r="I18" s="12">
        <f t="shared" si="3"/>
        <v>1067.0581999999995</v>
      </c>
      <c r="J18">
        <v>17</v>
      </c>
      <c r="K18" s="21">
        <f t="shared" si="4"/>
        <v>7.2000000000116415E-3</v>
      </c>
      <c r="L18" s="25">
        <f t="shared" si="5"/>
        <v>2.727616463992657</v>
      </c>
      <c r="M18" s="2">
        <f t="shared" si="6"/>
        <v>0.1992000000027474</v>
      </c>
      <c r="N18" s="2">
        <f t="shared" si="7"/>
        <v>-0.21580000000540167</v>
      </c>
      <c r="O18" s="21">
        <f t="shared" si="8"/>
        <v>-2.3800000002665911E-2</v>
      </c>
      <c r="P18" s="25">
        <f t="shared" si="9"/>
        <v>4.4469216401705856</v>
      </c>
      <c r="Q18" s="2">
        <f t="shared" si="10"/>
        <v>0.19200000000273576</v>
      </c>
    </row>
    <row r="19" spans="1:17" x14ac:dyDescent="0.2">
      <c r="A19">
        <v>8509945</v>
      </c>
      <c r="B19" s="6" t="s">
        <v>83</v>
      </c>
      <c r="C19" s="6" t="s">
        <v>178</v>
      </c>
      <c r="D19" s="10" t="s">
        <v>401</v>
      </c>
      <c r="E19" s="10" t="s">
        <v>402</v>
      </c>
      <c r="F19" s="8">
        <f t="shared" si="0"/>
        <v>1079.0699999999997</v>
      </c>
      <c r="G19" s="8">
        <f t="shared" si="1"/>
        <v>1079.2025999999969</v>
      </c>
      <c r="H19" s="12">
        <f t="shared" si="2"/>
        <v>1079.0587000000014</v>
      </c>
      <c r="I19" s="12">
        <f t="shared" si="3"/>
        <v>1079.2056999999986</v>
      </c>
      <c r="J19">
        <v>18</v>
      </c>
      <c r="K19" s="21">
        <f t="shared" si="4"/>
        <v>-1.1299999998300336E-2</v>
      </c>
      <c r="L19" s="25">
        <f t="shared" si="5"/>
        <v>2.8098894147022242</v>
      </c>
      <c r="M19" s="2">
        <f t="shared" si="6"/>
        <v>0.1356999999989057</v>
      </c>
      <c r="N19" s="2">
        <f t="shared" si="7"/>
        <v>-0.14389999999548309</v>
      </c>
      <c r="O19" s="21">
        <f t="shared" si="8"/>
        <v>3.1000000017229468E-3</v>
      </c>
      <c r="P19" s="25">
        <f t="shared" si="9"/>
        <v>33.174484033295975</v>
      </c>
      <c r="Q19" s="2">
        <f t="shared" si="10"/>
        <v>0.14699999999720603</v>
      </c>
    </row>
    <row r="20" spans="1:17" x14ac:dyDescent="0.2">
      <c r="A20">
        <v>8509915</v>
      </c>
      <c r="B20" s="6" t="s">
        <v>82</v>
      </c>
      <c r="C20" s="6" t="s">
        <v>180</v>
      </c>
      <c r="D20" s="10" t="s">
        <v>403</v>
      </c>
      <c r="E20" s="10" t="s">
        <v>404</v>
      </c>
      <c r="F20" s="8">
        <f t="shared" si="0"/>
        <v>1109.6319999999978</v>
      </c>
      <c r="G20" s="8">
        <f t="shared" si="1"/>
        <v>1109.7640000000029</v>
      </c>
      <c r="H20" s="12">
        <f t="shared" si="2"/>
        <v>1109.5521999999983</v>
      </c>
      <c r="I20" s="12">
        <f t="shared" si="3"/>
        <v>1109.7641999999978</v>
      </c>
      <c r="J20">
        <v>19</v>
      </c>
      <c r="K20" s="21">
        <f t="shared" si="4"/>
        <v>-7.9799999999522697E-2</v>
      </c>
      <c r="L20" s="25">
        <f t="shared" si="5"/>
        <v>2.6954410543709417</v>
      </c>
      <c r="M20" s="2">
        <f t="shared" si="6"/>
        <v>0.13220000000001164</v>
      </c>
      <c r="N20" s="2">
        <f t="shared" si="7"/>
        <v>-0.21180000000458676</v>
      </c>
      <c r="O20" s="21">
        <f t="shared" si="8"/>
        <v>1.9999999494757503E-4</v>
      </c>
      <c r="P20" s="25">
        <f t="shared" si="9"/>
        <v>38.348789723415926</v>
      </c>
      <c r="Q20" s="2">
        <f t="shared" si="10"/>
        <v>0.21199999999953434</v>
      </c>
    </row>
    <row r="21" spans="1:17" x14ac:dyDescent="0.2">
      <c r="A21">
        <v>8509807</v>
      </c>
      <c r="B21" s="6" t="s">
        <v>81</v>
      </c>
      <c r="C21" s="6" t="s">
        <v>182</v>
      </c>
      <c r="D21" s="10" t="s">
        <v>405</v>
      </c>
      <c r="E21" s="10" t="s">
        <v>181</v>
      </c>
      <c r="F21" s="8">
        <f t="shared" si="0"/>
        <v>1119.877999999997</v>
      </c>
      <c r="G21" s="8">
        <f t="shared" si="1"/>
        <v>1120.0123999999996</v>
      </c>
      <c r="H21" s="12">
        <f t="shared" si="2"/>
        <v>1119.8642000000036</v>
      </c>
      <c r="I21" s="12">
        <f t="shared" si="3"/>
        <v>1120.0092000000004</v>
      </c>
      <c r="J21">
        <v>20</v>
      </c>
      <c r="K21" s="21">
        <f t="shared" si="4"/>
        <v>-1.3799999993352685E-2</v>
      </c>
      <c r="L21" s="25">
        <f t="shared" si="5"/>
        <v>2.8174304402610311</v>
      </c>
      <c r="M21" s="2">
        <f t="shared" si="6"/>
        <v>0.13120000000344589</v>
      </c>
      <c r="N21" s="2">
        <f t="shared" si="7"/>
        <v>-0.14819999999599531</v>
      </c>
      <c r="O21" s="21">
        <f t="shared" si="8"/>
        <v>-3.1999999991967343E-3</v>
      </c>
      <c r="P21" s="25">
        <f t="shared" si="9"/>
        <v>40.665229196314101</v>
      </c>
      <c r="Q21" s="2">
        <f t="shared" si="10"/>
        <v>0.14499999999679858</v>
      </c>
    </row>
    <row r="22" spans="1:17" x14ac:dyDescent="0.2">
      <c r="A22">
        <v>8509975</v>
      </c>
      <c r="B22" s="6" t="s">
        <v>80</v>
      </c>
      <c r="C22" s="6" t="s">
        <v>184</v>
      </c>
      <c r="D22" s="10" t="s">
        <v>406</v>
      </c>
      <c r="E22" s="10" t="s">
        <v>407</v>
      </c>
      <c r="F22" s="8">
        <f t="shared" si="0"/>
        <v>1148.2260000000024</v>
      </c>
      <c r="G22" s="8">
        <f t="shared" si="1"/>
        <v>1148.5132000000012</v>
      </c>
      <c r="H22" s="12">
        <f t="shared" si="2"/>
        <v>1148.2751999999964</v>
      </c>
      <c r="I22" s="12">
        <f t="shared" si="3"/>
        <v>1148.4982000000018</v>
      </c>
      <c r="J22">
        <v>21</v>
      </c>
      <c r="K22" s="21">
        <f t="shared" si="4"/>
        <v>4.9199999994016252E-2</v>
      </c>
      <c r="L22" s="25">
        <f t="shared" si="5"/>
        <v>2.3900555430307509</v>
      </c>
      <c r="M22" s="2">
        <f t="shared" si="6"/>
        <v>0.27219999999942956</v>
      </c>
      <c r="N22" s="2">
        <f t="shared" si="7"/>
        <v>-0.23800000000483124</v>
      </c>
      <c r="O22" s="21">
        <f t="shared" si="8"/>
        <v>-1.4999999999417923E-2</v>
      </c>
      <c r="P22" s="25">
        <f t="shared" si="9"/>
        <v>19.631026227631725</v>
      </c>
      <c r="Q22" s="2">
        <f t="shared" si="10"/>
        <v>0.22300000000541331</v>
      </c>
    </row>
    <row r="23" spans="1:17" x14ac:dyDescent="0.2">
      <c r="A23">
        <v>8509878</v>
      </c>
      <c r="B23" s="6" t="s">
        <v>79</v>
      </c>
      <c r="C23" s="6" t="s">
        <v>186</v>
      </c>
      <c r="D23" s="10" t="s">
        <v>408</v>
      </c>
      <c r="E23" s="10" t="s">
        <v>409</v>
      </c>
      <c r="F23" s="8">
        <f t="shared" si="0"/>
        <v>1160.3280000000013</v>
      </c>
      <c r="G23" s="8">
        <f t="shared" si="1"/>
        <v>1160.5135000000009</v>
      </c>
      <c r="H23" s="12">
        <f t="shared" si="2"/>
        <v>1160.3657000000021</v>
      </c>
      <c r="I23" s="12">
        <f t="shared" si="3"/>
        <v>1160.5176999999967</v>
      </c>
      <c r="J23">
        <v>22</v>
      </c>
      <c r="K23" s="21">
        <f t="shared" si="4"/>
        <v>3.7700000000768341E-2</v>
      </c>
      <c r="L23" s="25">
        <f t="shared" si="5"/>
        <v>2.500306890013599</v>
      </c>
      <c r="M23" s="2">
        <f t="shared" si="6"/>
        <v>0.18969999999535503</v>
      </c>
      <c r="N23" s="2">
        <f t="shared" si="7"/>
        <v>-0.14779999999882421</v>
      </c>
      <c r="O23" s="21">
        <f t="shared" si="8"/>
        <v>4.1999999957624823E-3</v>
      </c>
      <c r="P23" s="25">
        <f t="shared" si="9"/>
        <v>30.690222140868425</v>
      </c>
      <c r="Q23" s="2">
        <f t="shared" si="10"/>
        <v>0.15199999999458669</v>
      </c>
    </row>
    <row r="24" spans="1:17" x14ac:dyDescent="0.2">
      <c r="A24">
        <v>8509861</v>
      </c>
      <c r="B24" s="6" t="s">
        <v>78</v>
      </c>
      <c r="C24" s="6" t="s">
        <v>188</v>
      </c>
      <c r="D24" s="10" t="s">
        <v>410</v>
      </c>
      <c r="E24" s="10" t="s">
        <v>411</v>
      </c>
      <c r="F24" s="8">
        <f t="shared" si="0"/>
        <v>1187.0069999999978</v>
      </c>
      <c r="G24" s="8">
        <f t="shared" si="1"/>
        <v>1187.3066000000035</v>
      </c>
      <c r="H24" s="12">
        <f t="shared" si="2"/>
        <v>1187.1201999999976</v>
      </c>
      <c r="I24" s="12">
        <f t="shared" si="3"/>
        <v>1187.3092000000033</v>
      </c>
      <c r="J24">
        <v>23</v>
      </c>
      <c r="K24" s="21">
        <f t="shared" si="4"/>
        <v>0.11319999999977881</v>
      </c>
      <c r="L24" s="25">
        <f t="shared" si="5"/>
        <v>1.6444584387206793</v>
      </c>
      <c r="M24" s="2">
        <f t="shared" si="6"/>
        <v>0.30220000000554137</v>
      </c>
      <c r="N24" s="2">
        <f t="shared" si="7"/>
        <v>-0.18640000000596046</v>
      </c>
      <c r="O24" s="21">
        <f t="shared" si="8"/>
        <v>2.599999999802094E-3</v>
      </c>
      <c r="P24" s="25">
        <f t="shared" si="9"/>
        <v>34.226673754438522</v>
      </c>
      <c r="Q24" s="2">
        <f t="shared" si="10"/>
        <v>0.18900000000576256</v>
      </c>
    </row>
    <row r="25" spans="1:17" x14ac:dyDescent="0.2">
      <c r="A25">
        <v>8509964</v>
      </c>
      <c r="B25" s="6" t="s">
        <v>106</v>
      </c>
      <c r="C25" s="6" t="s">
        <v>190</v>
      </c>
      <c r="D25" s="10" t="s">
        <v>412</v>
      </c>
      <c r="E25" s="10" t="s">
        <v>413</v>
      </c>
      <c r="F25" s="8">
        <f t="shared" si="0"/>
        <v>1197.3349999999991</v>
      </c>
      <c r="G25" s="8">
        <f t="shared" si="1"/>
        <v>1197.4354000000021</v>
      </c>
      <c r="H25" s="12">
        <f t="shared" si="2"/>
        <v>1197.2776999999987</v>
      </c>
      <c r="I25" s="12">
        <f t="shared" si="3"/>
        <v>1197.431700000001</v>
      </c>
      <c r="J25">
        <v>24</v>
      </c>
      <c r="K25" s="21">
        <f t="shared" si="4"/>
        <v>-5.7300000000395812E-2</v>
      </c>
      <c r="L25" s="25">
        <f t="shared" si="5"/>
        <v>2.8054169335127046</v>
      </c>
      <c r="M25" s="2">
        <f t="shared" si="6"/>
        <v>9.6700000001874287E-2</v>
      </c>
      <c r="N25" s="2">
        <f t="shared" si="7"/>
        <v>-0.15770000000338769</v>
      </c>
      <c r="O25" s="21">
        <f t="shared" si="8"/>
        <v>-3.7000000011175871E-3</v>
      </c>
      <c r="P25" s="25">
        <f t="shared" si="9"/>
        <v>40.604049557043666</v>
      </c>
      <c r="Q25" s="2">
        <f t="shared" si="10"/>
        <v>0.1540000000022701</v>
      </c>
    </row>
    <row r="26" spans="1:17" x14ac:dyDescent="0.2">
      <c r="A26">
        <v>8509850</v>
      </c>
      <c r="B26" s="6" t="s">
        <v>77</v>
      </c>
      <c r="C26" s="6" t="s">
        <v>193</v>
      </c>
      <c r="D26" s="10" t="s">
        <v>414</v>
      </c>
      <c r="E26" s="10" t="s">
        <v>415</v>
      </c>
      <c r="F26" s="8">
        <f t="shared" si="0"/>
        <v>1228.773000000001</v>
      </c>
      <c r="G26" s="8">
        <f t="shared" si="1"/>
        <v>1229.0987999999998</v>
      </c>
      <c r="H26" s="12">
        <f t="shared" si="2"/>
        <v>1228.9167000000016</v>
      </c>
      <c r="I26" s="12">
        <f t="shared" si="3"/>
        <v>1229.066700000003</v>
      </c>
      <c r="J26">
        <v>25</v>
      </c>
      <c r="K26" s="21">
        <f t="shared" si="4"/>
        <v>0.14370000000053551</v>
      </c>
      <c r="L26" s="25">
        <f t="shared" si="5"/>
        <v>1.2787640904202884</v>
      </c>
      <c r="M26" s="2">
        <f t="shared" si="6"/>
        <v>0.2937000000019907</v>
      </c>
      <c r="N26" s="2">
        <f t="shared" si="7"/>
        <v>-0.18209999999817228</v>
      </c>
      <c r="O26" s="21">
        <f t="shared" si="8"/>
        <v>-3.2099999996717088E-2</v>
      </c>
      <c r="P26" s="25">
        <f t="shared" si="9"/>
        <v>0.52430872219184643</v>
      </c>
      <c r="Q26" s="2">
        <f t="shared" si="10"/>
        <v>0.15000000000145519</v>
      </c>
    </row>
    <row r="27" spans="1:17" x14ac:dyDescent="0.2">
      <c r="A27">
        <v>8509945</v>
      </c>
      <c r="B27" s="6" t="s">
        <v>76</v>
      </c>
      <c r="C27" s="6" t="s">
        <v>195</v>
      </c>
      <c r="D27" s="10" t="s">
        <v>416</v>
      </c>
      <c r="E27" s="10" t="s">
        <v>417</v>
      </c>
      <c r="F27" s="8">
        <f t="shared" si="0"/>
        <v>1235.1089999999967</v>
      </c>
      <c r="G27" s="8">
        <f t="shared" si="1"/>
        <v>1235.2741999999998</v>
      </c>
      <c r="H27" s="12">
        <f t="shared" si="2"/>
        <v>1235.0486999999994</v>
      </c>
      <c r="I27" s="12">
        <f t="shared" si="3"/>
        <v>1235.2657000000036</v>
      </c>
      <c r="J27">
        <v>26</v>
      </c>
      <c r="K27" s="21">
        <f t="shared" si="4"/>
        <v>-6.0299999997369014E-2</v>
      </c>
      <c r="L27" s="25">
        <f t="shared" si="5"/>
        <v>2.7946543488003432</v>
      </c>
      <c r="M27" s="2">
        <f t="shared" si="6"/>
        <v>0.15670000000682194</v>
      </c>
      <c r="N27" s="2">
        <f t="shared" si="7"/>
        <v>-0.22550000000046566</v>
      </c>
      <c r="O27" s="21">
        <f t="shared" si="8"/>
        <v>-8.4999999962747097E-3</v>
      </c>
      <c r="P27" s="25">
        <f t="shared" si="9"/>
        <v>35.066552602990981</v>
      </c>
      <c r="Q27" s="2">
        <f t="shared" si="10"/>
        <v>0.21700000000419095</v>
      </c>
    </row>
    <row r="28" spans="1:17" x14ac:dyDescent="0.2">
      <c r="A28">
        <v>8509878</v>
      </c>
      <c r="B28" s="6" t="s">
        <v>107</v>
      </c>
      <c r="C28" s="6" t="s">
        <v>197</v>
      </c>
      <c r="D28" s="10" t="s">
        <v>418</v>
      </c>
      <c r="E28" s="10" t="s">
        <v>419</v>
      </c>
      <c r="F28" s="8">
        <f t="shared" si="0"/>
        <v>1239.6829999999973</v>
      </c>
      <c r="G28" s="8">
        <f t="shared" si="1"/>
        <v>1239.8122000000003</v>
      </c>
      <c r="H28" s="12">
        <f t="shared" si="2"/>
        <v>1239.6767000000036</v>
      </c>
      <c r="I28" s="12">
        <f t="shared" si="3"/>
        <v>1239.8107000000018</v>
      </c>
      <c r="J28">
        <v>27</v>
      </c>
      <c r="K28" s="21">
        <f t="shared" si="4"/>
        <v>-6.2999999936437234E-3</v>
      </c>
      <c r="L28" s="25">
        <f t="shared" si="5"/>
        <v>2.7922027098840005</v>
      </c>
      <c r="M28" s="2">
        <f t="shared" si="6"/>
        <v>0.12770000000455184</v>
      </c>
      <c r="N28" s="2">
        <f t="shared" si="7"/>
        <v>-0.13549999999668216</v>
      </c>
      <c r="O28" s="21">
        <f t="shared" si="8"/>
        <v>-1.4999999984866008E-3</v>
      </c>
      <c r="P28" s="25">
        <f t="shared" si="9"/>
        <v>40.08741150968843</v>
      </c>
      <c r="Q28" s="2">
        <f t="shared" si="10"/>
        <v>0.13399999999819556</v>
      </c>
    </row>
    <row r="29" spans="1:17" x14ac:dyDescent="0.2">
      <c r="A29">
        <v>8509915</v>
      </c>
      <c r="B29" s="6" t="s">
        <v>75</v>
      </c>
      <c r="C29" s="6" t="s">
        <v>200</v>
      </c>
      <c r="D29" s="10" t="s">
        <v>420</v>
      </c>
      <c r="E29" s="10" t="s">
        <v>421</v>
      </c>
      <c r="F29" s="8">
        <f t="shared" si="0"/>
        <v>1260.4289999999964</v>
      </c>
      <c r="G29" s="8">
        <f t="shared" si="1"/>
        <v>1260.7963999999993</v>
      </c>
      <c r="H29" s="12">
        <f t="shared" si="2"/>
        <v>1260.5921999999991</v>
      </c>
      <c r="I29" s="12">
        <f t="shared" si="3"/>
        <v>1260.8131999999969</v>
      </c>
      <c r="J29">
        <v>28</v>
      </c>
      <c r="K29" s="21">
        <f t="shared" si="4"/>
        <v>0.16320000000268919</v>
      </c>
      <c r="L29" s="25">
        <f t="shared" si="5"/>
        <v>1.0621370470116391</v>
      </c>
      <c r="M29" s="2">
        <f t="shared" si="6"/>
        <v>0.3842000000004191</v>
      </c>
      <c r="N29" s="2">
        <f t="shared" si="7"/>
        <v>-0.20420000000012806</v>
      </c>
      <c r="O29" s="21">
        <f t="shared" si="8"/>
        <v>1.6799999997601844E-2</v>
      </c>
      <c r="P29" s="25">
        <f t="shared" si="9"/>
        <v>5.1323295360316035</v>
      </c>
      <c r="Q29" s="2">
        <f t="shared" si="10"/>
        <v>0.2209999999977299</v>
      </c>
    </row>
    <row r="30" spans="1:17" x14ac:dyDescent="0.2">
      <c r="A30">
        <v>8509975</v>
      </c>
      <c r="B30" s="6" t="s">
        <v>74</v>
      </c>
      <c r="C30" s="6" t="s">
        <v>202</v>
      </c>
      <c r="D30" s="10" t="s">
        <v>422</v>
      </c>
      <c r="E30" s="10" t="s">
        <v>423</v>
      </c>
      <c r="F30" s="8">
        <f t="shared" si="0"/>
        <v>1278.7770000000019</v>
      </c>
      <c r="G30" s="8">
        <f t="shared" si="1"/>
        <v>1278.5817000000025</v>
      </c>
      <c r="H30" s="12">
        <f t="shared" si="2"/>
        <v>1278.3772000000026</v>
      </c>
      <c r="I30" s="12">
        <f t="shared" si="3"/>
        <v>1278.5711999999985</v>
      </c>
      <c r="J30">
        <v>29</v>
      </c>
      <c r="K30" s="21">
        <f t="shared" si="4"/>
        <v>-0.39979999999923166</v>
      </c>
      <c r="L30" s="25">
        <f t="shared" si="5"/>
        <v>9.3898759565732709E-2</v>
      </c>
      <c r="M30" s="2">
        <f t="shared" si="6"/>
        <v>-0.2058000000033644</v>
      </c>
      <c r="N30" s="2">
        <f t="shared" si="7"/>
        <v>-0.20449999999982538</v>
      </c>
      <c r="O30" s="21">
        <f t="shared" si="8"/>
        <v>-1.0500000003958121E-2</v>
      </c>
      <c r="P30" s="25">
        <f t="shared" si="9"/>
        <v>30.738045589364813</v>
      </c>
      <c r="Q30" s="2">
        <f t="shared" si="10"/>
        <v>0.19399999999586726</v>
      </c>
    </row>
    <row r="31" spans="1:17" x14ac:dyDescent="0.2">
      <c r="A31">
        <v>8509807</v>
      </c>
      <c r="B31" s="6" t="s">
        <v>73</v>
      </c>
      <c r="C31" s="6" t="s">
        <v>204</v>
      </c>
      <c r="D31" s="10" t="s">
        <v>424</v>
      </c>
      <c r="E31" s="10" t="s">
        <v>204</v>
      </c>
      <c r="F31" s="8">
        <f t="shared" si="0"/>
        <v>1283.7770000000019</v>
      </c>
      <c r="G31" s="8">
        <f t="shared" si="1"/>
        <v>1283.9052000000011</v>
      </c>
      <c r="H31" s="12">
        <f t="shared" si="2"/>
        <v>1283.754200000003</v>
      </c>
      <c r="I31" s="12">
        <f t="shared" si="3"/>
        <v>1283.9052000000011</v>
      </c>
      <c r="J31">
        <v>30</v>
      </c>
      <c r="K31" s="21">
        <f t="shared" si="4"/>
        <v>-2.2799999998824205E-2</v>
      </c>
      <c r="L31" s="25">
        <f t="shared" si="5"/>
        <v>2.8372652827544256</v>
      </c>
      <c r="M31" s="2">
        <f t="shared" si="6"/>
        <v>0.12819999999919673</v>
      </c>
      <c r="N31" s="2">
        <f t="shared" si="7"/>
        <v>-0.15099999999802094</v>
      </c>
      <c r="O31" s="21">
        <f t="shared" si="8"/>
        <v>0</v>
      </c>
      <c r="P31" s="25">
        <f t="shared" si="9"/>
        <v>38.609483447471803</v>
      </c>
      <c r="Q31" s="2">
        <f t="shared" si="10"/>
        <v>0.15099999999802094</v>
      </c>
    </row>
    <row r="32" spans="1:17" x14ac:dyDescent="0.2">
      <c r="A32">
        <v>8509861</v>
      </c>
      <c r="B32" s="6" t="s">
        <v>72</v>
      </c>
      <c r="C32" s="6" t="s">
        <v>206</v>
      </c>
      <c r="D32" s="10" t="s">
        <v>425</v>
      </c>
      <c r="E32" s="10" t="s">
        <v>426</v>
      </c>
      <c r="F32" s="8">
        <f t="shared" si="0"/>
        <v>1292.9639999999999</v>
      </c>
      <c r="G32" s="8">
        <f t="shared" si="1"/>
        <v>1293.2188000000024</v>
      </c>
      <c r="H32" s="12">
        <f t="shared" si="2"/>
        <v>1293.0072</v>
      </c>
      <c r="I32" s="12">
        <f t="shared" si="3"/>
        <v>1293.2042000000001</v>
      </c>
      <c r="J32">
        <v>31</v>
      </c>
      <c r="K32" s="21">
        <f t="shared" si="4"/>
        <v>4.3200000000069849E-2</v>
      </c>
      <c r="L32" s="25">
        <f t="shared" si="5"/>
        <v>2.4490127086594997</v>
      </c>
      <c r="M32" s="2">
        <f t="shared" si="6"/>
        <v>0.24020000000018626</v>
      </c>
      <c r="N32" s="2">
        <f t="shared" si="7"/>
        <v>-0.21160000000236323</v>
      </c>
      <c r="O32" s="21">
        <f t="shared" si="8"/>
        <v>-1.4600000002246816E-2</v>
      </c>
      <c r="P32" s="25">
        <f t="shared" si="9"/>
        <v>20.604063511856584</v>
      </c>
      <c r="Q32" s="2">
        <f t="shared" si="10"/>
        <v>0.19700000000011642</v>
      </c>
    </row>
    <row r="33" spans="1:17" x14ac:dyDescent="0.2">
      <c r="A33">
        <v>8509945</v>
      </c>
      <c r="B33" s="6" t="s">
        <v>71</v>
      </c>
      <c r="C33" s="6" t="s">
        <v>208</v>
      </c>
      <c r="D33" s="10" t="s">
        <v>427</v>
      </c>
      <c r="E33" s="10" t="s">
        <v>428</v>
      </c>
      <c r="F33" s="8">
        <f t="shared" si="0"/>
        <v>1322.2099999999991</v>
      </c>
      <c r="G33" s="8">
        <f t="shared" si="1"/>
        <v>1322.4119999999966</v>
      </c>
      <c r="H33" s="12">
        <f t="shared" si="2"/>
        <v>1322.2062000000005</v>
      </c>
      <c r="I33" s="12">
        <f t="shared" si="3"/>
        <v>1322.4001999999964</v>
      </c>
      <c r="J33">
        <v>32</v>
      </c>
      <c r="K33" s="21">
        <f t="shared" si="4"/>
        <v>-3.7999999985913746E-3</v>
      </c>
      <c r="L33" s="25">
        <f t="shared" si="5"/>
        <v>2.7820737243109224</v>
      </c>
      <c r="M33" s="2">
        <f t="shared" si="6"/>
        <v>0.19019999999727588</v>
      </c>
      <c r="N33" s="2">
        <f t="shared" si="7"/>
        <v>-0.20579999999608845</v>
      </c>
      <c r="O33" s="21">
        <f t="shared" si="8"/>
        <v>-1.1800000000221189E-2</v>
      </c>
      <c r="P33" s="25">
        <f t="shared" si="9"/>
        <v>27.59344921779671</v>
      </c>
      <c r="Q33" s="2">
        <f t="shared" si="10"/>
        <v>0.19399999999586726</v>
      </c>
    </row>
    <row r="34" spans="1:17" x14ac:dyDescent="0.2">
      <c r="A34">
        <v>8509804</v>
      </c>
      <c r="B34" s="6" t="s">
        <v>70</v>
      </c>
      <c r="C34" s="6" t="s">
        <v>210</v>
      </c>
      <c r="D34" s="10" t="s">
        <v>429</v>
      </c>
      <c r="E34" s="10" t="s">
        <v>430</v>
      </c>
      <c r="F34" s="8">
        <f t="shared" si="0"/>
        <v>1327.773000000001</v>
      </c>
      <c r="G34" s="8">
        <f t="shared" si="1"/>
        <v>1328.0420999999988</v>
      </c>
      <c r="H34" s="12">
        <f t="shared" si="2"/>
        <v>1327.8566999999966</v>
      </c>
      <c r="I34" s="12">
        <f t="shared" si="3"/>
        <v>1328.0137000000032</v>
      </c>
      <c r="J34">
        <v>33</v>
      </c>
      <c r="K34" s="21">
        <f t="shared" si="4"/>
        <v>8.3699999995587859E-2</v>
      </c>
      <c r="L34" s="25">
        <f t="shared" si="5"/>
        <v>2.0050137016231808</v>
      </c>
      <c r="M34" s="2">
        <f t="shared" si="6"/>
        <v>0.24070000000210712</v>
      </c>
      <c r="N34" s="2">
        <f t="shared" si="7"/>
        <v>-0.18540000000211876</v>
      </c>
      <c r="O34" s="21">
        <f t="shared" si="8"/>
        <v>-2.8399999995599501E-2</v>
      </c>
      <c r="P34" s="25">
        <f t="shared" si="9"/>
        <v>1.4855450963017798</v>
      </c>
      <c r="Q34" s="2">
        <f t="shared" si="10"/>
        <v>0.15700000000651926</v>
      </c>
    </row>
    <row r="35" spans="1:17" x14ac:dyDescent="0.2">
      <c r="A35">
        <v>8509788</v>
      </c>
      <c r="B35" s="6" t="s">
        <v>69</v>
      </c>
      <c r="C35" s="6" t="s">
        <v>212</v>
      </c>
      <c r="D35" s="10" t="s">
        <v>431</v>
      </c>
      <c r="E35" s="10" t="s">
        <v>432</v>
      </c>
      <c r="F35" s="8">
        <f t="shared" si="0"/>
        <v>1330.0780000000013</v>
      </c>
      <c r="G35" s="8">
        <f t="shared" si="1"/>
        <v>1330.1912000000011</v>
      </c>
      <c r="H35" s="12">
        <f t="shared" si="2"/>
        <v>1330.0611999999965</v>
      </c>
      <c r="I35" s="12">
        <f t="shared" si="3"/>
        <v>1330.1782000000021</v>
      </c>
      <c r="J35">
        <v>34</v>
      </c>
      <c r="K35" s="21">
        <f t="shared" si="4"/>
        <v>-1.6800000004877802E-2</v>
      </c>
      <c r="L35" s="25">
        <f t="shared" si="5"/>
        <v>2.8253201317623597</v>
      </c>
      <c r="M35" s="2">
        <f t="shared" si="6"/>
        <v>0.10020000000076834</v>
      </c>
      <c r="N35" s="2">
        <f t="shared" si="7"/>
        <v>-0.13000000000465661</v>
      </c>
      <c r="O35" s="21">
        <f t="shared" si="8"/>
        <v>-1.299999999901047E-2</v>
      </c>
      <c r="P35" s="25">
        <f t="shared" si="9"/>
        <v>24.590784156168397</v>
      </c>
      <c r="Q35" s="2">
        <f t="shared" si="10"/>
        <v>0.11700000000564614</v>
      </c>
    </row>
    <row r="36" spans="1:17" x14ac:dyDescent="0.2">
      <c r="A36">
        <v>8509850</v>
      </c>
      <c r="B36" s="6" t="s">
        <v>68</v>
      </c>
      <c r="C36" s="6" t="s">
        <v>214</v>
      </c>
      <c r="D36" s="10" t="s">
        <v>433</v>
      </c>
      <c r="E36" s="10" t="s">
        <v>434</v>
      </c>
      <c r="F36" s="8">
        <f t="shared" si="0"/>
        <v>1365</v>
      </c>
      <c r="G36" s="8">
        <f t="shared" si="1"/>
        <v>1365.2574999999997</v>
      </c>
      <c r="H36" s="12">
        <f t="shared" si="2"/>
        <v>1365.0512000000017</v>
      </c>
      <c r="I36" s="12">
        <f t="shared" si="3"/>
        <v>1365.244200000001</v>
      </c>
      <c r="J36">
        <v>35</v>
      </c>
      <c r="K36" s="21">
        <f t="shared" si="4"/>
        <v>5.1200000001699664E-2</v>
      </c>
      <c r="L36" s="25">
        <f t="shared" si="5"/>
        <v>2.3697554398885359</v>
      </c>
      <c r="M36" s="2">
        <f t="shared" si="6"/>
        <v>0.24420000000100117</v>
      </c>
      <c r="N36" s="2">
        <f t="shared" si="7"/>
        <v>-0.2062999999980093</v>
      </c>
      <c r="O36" s="21">
        <f t="shared" si="8"/>
        <v>-1.329999999870779E-2</v>
      </c>
      <c r="P36" s="25">
        <f t="shared" si="9"/>
        <v>23.836838863268092</v>
      </c>
      <c r="Q36" s="2">
        <f t="shared" si="10"/>
        <v>0.19299999999930151</v>
      </c>
    </row>
    <row r="37" spans="1:17" x14ac:dyDescent="0.2">
      <c r="A37">
        <v>8509846</v>
      </c>
      <c r="B37" s="6" t="s">
        <v>67</v>
      </c>
      <c r="C37" s="6" t="s">
        <v>216</v>
      </c>
      <c r="D37" s="10" t="s">
        <v>435</v>
      </c>
      <c r="E37" s="10" t="s">
        <v>436</v>
      </c>
      <c r="F37" s="8">
        <f t="shared" si="0"/>
        <v>1373.1710000000021</v>
      </c>
      <c r="G37" s="8">
        <f t="shared" si="1"/>
        <v>1373.2621999999974</v>
      </c>
      <c r="H37" s="12">
        <f t="shared" si="2"/>
        <v>1373.1201999999976</v>
      </c>
      <c r="I37" s="12">
        <f t="shared" si="3"/>
        <v>1373.254200000003</v>
      </c>
      <c r="J37">
        <v>36</v>
      </c>
      <c r="K37" s="21">
        <f t="shared" si="4"/>
        <v>-5.0800000004528556E-2</v>
      </c>
      <c r="L37" s="25">
        <f t="shared" si="5"/>
        <v>2.8244376189759524</v>
      </c>
      <c r="M37" s="2">
        <f t="shared" si="6"/>
        <v>8.3200000000942964E-2</v>
      </c>
      <c r="N37" s="2">
        <f t="shared" si="7"/>
        <v>-0.14199999999982538</v>
      </c>
      <c r="O37" s="21">
        <f t="shared" si="8"/>
        <v>-7.9999999943538569E-3</v>
      </c>
      <c r="P37" s="25">
        <f t="shared" si="9"/>
        <v>36.006172829588763</v>
      </c>
      <c r="Q37" s="2">
        <f t="shared" si="10"/>
        <v>0.13400000000547152</v>
      </c>
    </row>
    <row r="38" spans="1:17" x14ac:dyDescent="0.2">
      <c r="A38">
        <v>8509878</v>
      </c>
      <c r="B38" s="6" t="s">
        <v>66</v>
      </c>
      <c r="C38" s="6" t="s">
        <v>218</v>
      </c>
      <c r="D38" s="10" t="s">
        <v>437</v>
      </c>
      <c r="E38" s="10" t="s">
        <v>438</v>
      </c>
      <c r="F38" s="8">
        <f t="shared" si="0"/>
        <v>1381.1319999999978</v>
      </c>
      <c r="G38" s="8">
        <f t="shared" si="1"/>
        <v>1381.2940999999992</v>
      </c>
      <c r="H38" s="12">
        <f t="shared" si="2"/>
        <v>1381.0782000000036</v>
      </c>
      <c r="I38" s="12">
        <f t="shared" si="3"/>
        <v>1381.2941999999966</v>
      </c>
      <c r="J38">
        <v>37</v>
      </c>
      <c r="K38" s="21">
        <f t="shared" si="4"/>
        <v>-5.37999999942258E-2</v>
      </c>
      <c r="L38" s="25">
        <f t="shared" si="5"/>
        <v>2.8163951178329785</v>
      </c>
      <c r="M38" s="2">
        <f t="shared" si="6"/>
        <v>0.16219999999884749</v>
      </c>
      <c r="N38" s="2">
        <f t="shared" si="7"/>
        <v>-0.2158999999955995</v>
      </c>
      <c r="O38" s="21">
        <f t="shared" si="8"/>
        <v>9.9999997473787516E-5</v>
      </c>
      <c r="P38" s="25">
        <f t="shared" si="9"/>
        <v>38.480914925854641</v>
      </c>
      <c r="Q38" s="2">
        <f t="shared" si="10"/>
        <v>0.21599999999307329</v>
      </c>
    </row>
    <row r="39" spans="1:17" x14ac:dyDescent="0.2">
      <c r="A39">
        <v>8509945</v>
      </c>
      <c r="B39" s="6" t="s">
        <v>65</v>
      </c>
      <c r="C39" s="6" t="s">
        <v>220</v>
      </c>
      <c r="D39" s="10" t="s">
        <v>439</v>
      </c>
      <c r="E39" s="10" t="s">
        <v>440</v>
      </c>
      <c r="F39" s="8">
        <f t="shared" si="0"/>
        <v>1403.4170000000013</v>
      </c>
      <c r="G39" s="8">
        <f t="shared" si="1"/>
        <v>1403.6152000000002</v>
      </c>
      <c r="H39" s="12">
        <f t="shared" si="2"/>
        <v>1403.4251999999979</v>
      </c>
      <c r="I39" s="12">
        <f t="shared" si="3"/>
        <v>1403.6272000000026</v>
      </c>
      <c r="J39">
        <v>38</v>
      </c>
      <c r="K39" s="21">
        <f t="shared" si="4"/>
        <v>8.1999999965773895E-3</v>
      </c>
      <c r="L39" s="25">
        <f t="shared" si="5"/>
        <v>2.7218878762836902</v>
      </c>
      <c r="M39" s="2">
        <f t="shared" si="6"/>
        <v>0.21020000000135042</v>
      </c>
      <c r="N39" s="2">
        <f t="shared" si="7"/>
        <v>-0.19000000000232831</v>
      </c>
      <c r="O39" s="21">
        <f t="shared" si="8"/>
        <v>1.2000000002444722E-2</v>
      </c>
      <c r="P39" s="25">
        <f t="shared" si="9"/>
        <v>12.321648990712252</v>
      </c>
      <c r="Q39" s="2">
        <f t="shared" si="10"/>
        <v>0.20200000000477303</v>
      </c>
    </row>
    <row r="40" spans="1:17" x14ac:dyDescent="0.2">
      <c r="A40">
        <v>8509975</v>
      </c>
      <c r="B40" s="6" t="s">
        <v>64</v>
      </c>
      <c r="C40" s="6" t="s">
        <v>222</v>
      </c>
      <c r="D40" s="10" t="s">
        <v>441</v>
      </c>
      <c r="E40" s="10" t="s">
        <v>442</v>
      </c>
      <c r="F40" s="8">
        <f t="shared" si="0"/>
        <v>1417.4170000000013</v>
      </c>
      <c r="G40" s="8">
        <f t="shared" si="1"/>
        <v>1417.5190000000002</v>
      </c>
      <c r="H40" s="12">
        <f t="shared" si="2"/>
        <v>1417.3831999999966</v>
      </c>
      <c r="I40" s="12">
        <f t="shared" si="3"/>
        <v>1417.5221999999994</v>
      </c>
      <c r="J40">
        <v>39</v>
      </c>
      <c r="K40" s="21">
        <f t="shared" si="4"/>
        <v>-3.3800000004703179E-2</v>
      </c>
      <c r="L40" s="25">
        <f t="shared" si="5"/>
        <v>2.8457252739272221</v>
      </c>
      <c r="M40" s="2">
        <f t="shared" si="6"/>
        <v>0.105199999998149</v>
      </c>
      <c r="N40" s="2">
        <f t="shared" si="7"/>
        <v>-0.13580000000365544</v>
      </c>
      <c r="O40" s="21">
        <f t="shared" si="8"/>
        <v>3.1999999991967343E-3</v>
      </c>
      <c r="P40" s="25">
        <f t="shared" si="9"/>
        <v>32.957684973131933</v>
      </c>
      <c r="Q40" s="2">
        <f t="shared" si="10"/>
        <v>0.13900000000285218</v>
      </c>
    </row>
    <row r="41" spans="1:17" x14ac:dyDescent="0.2">
      <c r="A41">
        <v>8509930</v>
      </c>
      <c r="B41" s="6" t="s">
        <v>63</v>
      </c>
      <c r="C41" s="6" t="s">
        <v>224</v>
      </c>
      <c r="D41" s="10" t="s">
        <v>443</v>
      </c>
      <c r="E41" s="10" t="s">
        <v>444</v>
      </c>
      <c r="F41" s="8">
        <f t="shared" si="0"/>
        <v>1427.0270000000019</v>
      </c>
      <c r="G41" s="8">
        <f t="shared" si="1"/>
        <v>1426.9193000000014</v>
      </c>
      <c r="H41" s="12">
        <f t="shared" si="2"/>
        <v>1426.7137000000002</v>
      </c>
      <c r="I41" s="12">
        <f t="shared" si="3"/>
        <v>1426.8997000000018</v>
      </c>
      <c r="J41">
        <v>40</v>
      </c>
      <c r="K41" s="21">
        <f t="shared" si="4"/>
        <v>-0.31330000000161817</v>
      </c>
      <c r="L41" s="25">
        <f t="shared" si="5"/>
        <v>0.38898352995943747</v>
      </c>
      <c r="M41" s="2">
        <f t="shared" si="6"/>
        <v>-0.12730000000010477</v>
      </c>
      <c r="N41" s="2">
        <f t="shared" si="7"/>
        <v>-0.20560000000114087</v>
      </c>
      <c r="O41" s="21">
        <f t="shared" si="8"/>
        <v>-1.9599999999627471E-2</v>
      </c>
      <c r="P41" s="25">
        <f t="shared" si="9"/>
        <v>9.9870127184285398</v>
      </c>
      <c r="Q41" s="2">
        <f t="shared" si="10"/>
        <v>0.1860000000015134</v>
      </c>
    </row>
    <row r="42" spans="1:17" x14ac:dyDescent="0.2">
      <c r="A42">
        <v>8509807</v>
      </c>
      <c r="B42" s="6" t="s">
        <v>62</v>
      </c>
      <c r="C42" s="6" t="s">
        <v>226</v>
      </c>
      <c r="D42" s="10" t="s">
        <v>445</v>
      </c>
      <c r="E42" s="10" t="s">
        <v>446</v>
      </c>
      <c r="F42" s="8">
        <f t="shared" si="0"/>
        <v>1439.4060000000027</v>
      </c>
      <c r="G42" s="8">
        <f t="shared" si="1"/>
        <v>1439.6233999999968</v>
      </c>
      <c r="H42" s="12">
        <f t="shared" si="2"/>
        <v>1439.4236999999994</v>
      </c>
      <c r="I42" s="12">
        <f t="shared" si="3"/>
        <v>1439.6166999999987</v>
      </c>
      <c r="J42">
        <v>41</v>
      </c>
      <c r="K42" s="21">
        <f t="shared" si="4"/>
        <v>1.7699999996693805E-2</v>
      </c>
      <c r="L42" s="25">
        <f t="shared" si="5"/>
        <v>2.6613004946378691</v>
      </c>
      <c r="M42" s="2">
        <f t="shared" si="6"/>
        <v>0.21069999999599531</v>
      </c>
      <c r="N42" s="2">
        <f t="shared" si="7"/>
        <v>-0.1996999999973923</v>
      </c>
      <c r="O42" s="21">
        <f t="shared" si="8"/>
        <v>-6.6999999980907887E-3</v>
      </c>
      <c r="P42" s="25">
        <f t="shared" si="9"/>
        <v>38.102672858017456</v>
      </c>
      <c r="Q42" s="2">
        <f t="shared" si="10"/>
        <v>0.19299999999930151</v>
      </c>
    </row>
    <row r="43" spans="1:17" x14ac:dyDescent="0.2">
      <c r="A43">
        <v>8509878</v>
      </c>
      <c r="B43" s="6" t="s">
        <v>61</v>
      </c>
      <c r="C43" s="6" t="s">
        <v>228</v>
      </c>
      <c r="D43" s="10" t="s">
        <v>447</v>
      </c>
      <c r="E43" s="10" t="s">
        <v>448</v>
      </c>
      <c r="F43" s="8">
        <f t="shared" si="0"/>
        <v>1459.5069999999978</v>
      </c>
      <c r="G43" s="8">
        <f t="shared" si="1"/>
        <v>1459.6238999999987</v>
      </c>
      <c r="H43" s="12">
        <f t="shared" si="2"/>
        <v>1459.483699999997</v>
      </c>
      <c r="I43" s="12">
        <f t="shared" si="3"/>
        <v>1459.6217000000033</v>
      </c>
      <c r="J43">
        <v>42</v>
      </c>
      <c r="K43" s="21">
        <f t="shared" si="4"/>
        <v>-2.3300000000745058E-2</v>
      </c>
      <c r="L43" s="25">
        <f t="shared" si="5"/>
        <v>2.8380283203296375</v>
      </c>
      <c r="M43" s="2">
        <f t="shared" si="6"/>
        <v>0.11470000000554137</v>
      </c>
      <c r="N43" s="2">
        <f t="shared" si="7"/>
        <v>-0.14020000000164146</v>
      </c>
      <c r="O43" s="21">
        <f t="shared" si="8"/>
        <v>-2.1999999953550287E-3</v>
      </c>
      <c r="P43" s="25">
        <f t="shared" si="9"/>
        <v>40.471247875465366</v>
      </c>
      <c r="Q43" s="2">
        <f t="shared" si="10"/>
        <v>0.13800000000628643</v>
      </c>
    </row>
    <row r="44" spans="1:17" x14ac:dyDescent="0.2">
      <c r="A44">
        <v>8509975</v>
      </c>
      <c r="B44" s="6" t="s">
        <v>60</v>
      </c>
      <c r="C44" s="6" t="s">
        <v>230</v>
      </c>
      <c r="D44" s="10" t="s">
        <v>449</v>
      </c>
      <c r="E44" s="10" t="s">
        <v>450</v>
      </c>
      <c r="F44" s="8">
        <f t="shared" si="0"/>
        <v>1476.4060000000027</v>
      </c>
      <c r="G44" s="8">
        <f t="shared" si="1"/>
        <v>1476.6143000000011</v>
      </c>
      <c r="H44" s="12">
        <f t="shared" si="2"/>
        <v>1476.4331999999995</v>
      </c>
      <c r="I44" s="12">
        <f t="shared" si="3"/>
        <v>1476.6261999999988</v>
      </c>
      <c r="J44">
        <v>43</v>
      </c>
      <c r="K44" s="21">
        <f t="shared" si="4"/>
        <v>2.719999999681022E-2</v>
      </c>
      <c r="L44" s="25">
        <f t="shared" si="5"/>
        <v>2.5901401468766889</v>
      </c>
      <c r="M44" s="2">
        <f t="shared" si="6"/>
        <v>0.22019999999611173</v>
      </c>
      <c r="N44" s="2">
        <f t="shared" si="7"/>
        <v>-0.18110000000160653</v>
      </c>
      <c r="O44" s="21">
        <f t="shared" si="8"/>
        <v>1.1899999997694977E-2</v>
      </c>
      <c r="P44" s="25">
        <f t="shared" si="9"/>
        <v>12.516627196026747</v>
      </c>
      <c r="Q44" s="2">
        <f t="shared" si="10"/>
        <v>0.19299999999930151</v>
      </c>
    </row>
    <row r="45" spans="1:17" x14ac:dyDescent="0.2">
      <c r="A45">
        <v>8509907</v>
      </c>
      <c r="B45" s="6" t="s">
        <v>59</v>
      </c>
      <c r="C45" s="6" t="s">
        <v>232</v>
      </c>
      <c r="D45" s="10" t="s">
        <v>451</v>
      </c>
      <c r="E45" s="10" t="s">
        <v>452</v>
      </c>
      <c r="F45" s="8">
        <f t="shared" si="0"/>
        <v>1483.5579999999973</v>
      </c>
      <c r="G45" s="8">
        <f t="shared" si="1"/>
        <v>1483.7761000000028</v>
      </c>
      <c r="H45" s="12">
        <f t="shared" si="2"/>
        <v>1483.5742000000027</v>
      </c>
      <c r="I45" s="12">
        <f t="shared" si="3"/>
        <v>1483.7811999999976</v>
      </c>
      <c r="J45">
        <v>44</v>
      </c>
      <c r="K45" s="21">
        <f t="shared" si="4"/>
        <v>1.6200000005483162E-2</v>
      </c>
      <c r="L45" s="25">
        <f t="shared" si="5"/>
        <v>2.6715919792922329</v>
      </c>
      <c r="M45" s="2">
        <f t="shared" si="6"/>
        <v>0.22320000000036089</v>
      </c>
      <c r="N45" s="2">
        <f t="shared" si="7"/>
        <v>-0.20190000000002328</v>
      </c>
      <c r="O45" s="21">
        <f t="shared" si="8"/>
        <v>5.0999999948544428E-3</v>
      </c>
      <c r="P45" s="25">
        <f t="shared" si="9"/>
        <v>28.528624957300458</v>
      </c>
      <c r="Q45" s="2">
        <f t="shared" si="10"/>
        <v>0.20699999999487773</v>
      </c>
    </row>
    <row r="46" spans="1:17" x14ac:dyDescent="0.2">
      <c r="A46">
        <v>8509861</v>
      </c>
      <c r="B46" s="6" t="s">
        <v>108</v>
      </c>
      <c r="C46" s="6" t="s">
        <v>234</v>
      </c>
      <c r="D46" s="10" t="s">
        <v>453</v>
      </c>
      <c r="E46" s="10" t="s">
        <v>454</v>
      </c>
      <c r="F46" s="8">
        <f t="shared" si="0"/>
        <v>1501.1789999999964</v>
      </c>
      <c r="G46" s="8">
        <f t="shared" si="1"/>
        <v>1501.2862000000023</v>
      </c>
      <c r="H46" s="12">
        <f t="shared" si="2"/>
        <v>1501.1566999999995</v>
      </c>
      <c r="I46" s="12">
        <f t="shared" si="3"/>
        <v>1501.2886999999973</v>
      </c>
      <c r="J46">
        <v>45</v>
      </c>
      <c r="K46" s="21">
        <f t="shared" si="4"/>
        <v>-2.2299999996903352E-2</v>
      </c>
      <c r="L46" s="25">
        <f t="shared" si="5"/>
        <v>2.8364663686348552</v>
      </c>
      <c r="M46" s="2">
        <f t="shared" si="6"/>
        <v>0.10970000000088476</v>
      </c>
      <c r="N46" s="2">
        <f t="shared" si="7"/>
        <v>-0.12950000000273576</v>
      </c>
      <c r="O46" s="21">
        <f t="shared" si="8"/>
        <v>2.4999999950523488E-3</v>
      </c>
      <c r="P46" s="25">
        <f t="shared" si="9"/>
        <v>34.430348911950503</v>
      </c>
      <c r="Q46" s="2">
        <f t="shared" si="10"/>
        <v>0.13199999999778811</v>
      </c>
    </row>
    <row r="47" spans="1:17" x14ac:dyDescent="0.2">
      <c r="A47">
        <v>8509915</v>
      </c>
      <c r="B47" s="6" t="s">
        <v>58</v>
      </c>
      <c r="C47" s="6" t="s">
        <v>236</v>
      </c>
      <c r="D47" s="10" t="s">
        <v>455</v>
      </c>
      <c r="E47" s="10" t="s">
        <v>456</v>
      </c>
      <c r="F47" s="8">
        <f t="shared" si="0"/>
        <v>1511.8859999999986</v>
      </c>
      <c r="G47" s="8">
        <f t="shared" si="1"/>
        <v>1512.0475999999981</v>
      </c>
      <c r="H47" s="12">
        <f t="shared" si="2"/>
        <v>1511.8376999999964</v>
      </c>
      <c r="I47" s="12">
        <f t="shared" si="3"/>
        <v>1512.0457000000024</v>
      </c>
      <c r="J47">
        <v>46</v>
      </c>
      <c r="K47" s="21">
        <f t="shared" si="4"/>
        <v>-4.830000000220025E-2</v>
      </c>
      <c r="L47" s="25">
        <f t="shared" si="5"/>
        <v>2.8301670342143672</v>
      </c>
      <c r="M47" s="2">
        <f t="shared" si="6"/>
        <v>0.15970000000379514</v>
      </c>
      <c r="N47" s="2">
        <f t="shared" si="7"/>
        <v>-0.2099000000016531</v>
      </c>
      <c r="O47" s="21">
        <f t="shared" si="8"/>
        <v>-1.8999999956577085E-3</v>
      </c>
      <c r="P47" s="25">
        <f t="shared" si="9"/>
        <v>40.33143440496184</v>
      </c>
      <c r="Q47" s="2">
        <f t="shared" si="10"/>
        <v>0.20800000000599539</v>
      </c>
    </row>
    <row r="48" spans="1:17" x14ac:dyDescent="0.2">
      <c r="A48">
        <v>8509930</v>
      </c>
      <c r="B48" s="6" t="s">
        <v>57</v>
      </c>
      <c r="C48" s="6" t="s">
        <v>238</v>
      </c>
      <c r="D48" s="10" t="s">
        <v>457</v>
      </c>
      <c r="E48" s="10" t="s">
        <v>458</v>
      </c>
      <c r="F48" s="8">
        <f t="shared" si="0"/>
        <v>1523.0190000000002</v>
      </c>
      <c r="G48" s="8">
        <f t="shared" si="1"/>
        <v>1522.8926999999967</v>
      </c>
      <c r="H48" s="12">
        <f t="shared" si="2"/>
        <v>1522.6961999999985</v>
      </c>
      <c r="I48" s="12">
        <f t="shared" si="3"/>
        <v>1522.892200000002</v>
      </c>
      <c r="J48">
        <v>47</v>
      </c>
      <c r="K48" s="21">
        <f t="shared" si="4"/>
        <v>-0.32280000000173459</v>
      </c>
      <c r="L48" s="25">
        <f t="shared" si="5"/>
        <v>0.33901640089717083</v>
      </c>
      <c r="M48" s="2">
        <f t="shared" si="6"/>
        <v>-0.12679999999818392</v>
      </c>
      <c r="N48" s="2">
        <f t="shared" si="7"/>
        <v>-0.19649999999819556</v>
      </c>
      <c r="O48" s="21">
        <f t="shared" si="8"/>
        <v>-4.999999946448952E-4</v>
      </c>
      <c r="P48" s="25">
        <f t="shared" si="9"/>
        <v>39.1976585395185</v>
      </c>
      <c r="Q48" s="2">
        <f t="shared" si="10"/>
        <v>0.19600000000355067</v>
      </c>
    </row>
    <row r="49" spans="1:17" x14ac:dyDescent="0.2">
      <c r="A49">
        <v>8509850</v>
      </c>
      <c r="B49" s="6" t="s">
        <v>56</v>
      </c>
      <c r="C49" s="6" t="s">
        <v>240</v>
      </c>
      <c r="D49" s="10" t="s">
        <v>459</v>
      </c>
      <c r="E49" s="10" t="s">
        <v>460</v>
      </c>
      <c r="F49" s="8">
        <f t="shared" si="0"/>
        <v>1543.0149999999994</v>
      </c>
      <c r="G49" s="8">
        <f t="shared" si="1"/>
        <v>1543.1463999999978</v>
      </c>
      <c r="H49" s="12">
        <f t="shared" si="2"/>
        <v>1543.0051999999996</v>
      </c>
      <c r="I49" s="12">
        <f t="shared" si="3"/>
        <v>1543.145199999999</v>
      </c>
      <c r="J49">
        <v>48</v>
      </c>
      <c r="K49" s="21">
        <f t="shared" si="4"/>
        <v>-9.7999999998137355E-3</v>
      </c>
      <c r="L49" s="25">
        <f t="shared" si="5"/>
        <v>2.8049462923164361</v>
      </c>
      <c r="M49" s="2">
        <f t="shared" si="6"/>
        <v>0.13019999999960419</v>
      </c>
      <c r="N49" s="2">
        <f t="shared" si="7"/>
        <v>-0.1411999999982072</v>
      </c>
      <c r="O49" s="21">
        <f t="shared" si="8"/>
        <v>-1.1999999987892807E-3</v>
      </c>
      <c r="P49" s="25">
        <f t="shared" si="9"/>
        <v>39.861850931846234</v>
      </c>
      <c r="Q49" s="2">
        <f t="shared" si="10"/>
        <v>0.13999999999941792</v>
      </c>
    </row>
    <row r="50" spans="1:17" x14ac:dyDescent="0.2">
      <c r="A50">
        <v>8509964</v>
      </c>
      <c r="B50" s="6" t="s">
        <v>54</v>
      </c>
      <c r="C50" s="6" t="s">
        <v>244</v>
      </c>
      <c r="D50" s="10" t="s">
        <v>463</v>
      </c>
      <c r="E50" s="10" t="s">
        <v>464</v>
      </c>
      <c r="F50" s="8">
        <f t="shared" si="0"/>
        <v>1563.9570000000022</v>
      </c>
      <c r="G50" s="8">
        <f t="shared" si="1"/>
        <v>1564.0866999999998</v>
      </c>
      <c r="H50" s="12">
        <f t="shared" si="2"/>
        <v>1563.8871999999974</v>
      </c>
      <c r="I50" s="12">
        <f t="shared" si="3"/>
        <v>1564.0872000000018</v>
      </c>
      <c r="J50">
        <v>49</v>
      </c>
      <c r="K50" s="21">
        <f t="shared" si="4"/>
        <v>-6.9800000004761387E-2</v>
      </c>
      <c r="L50" s="25">
        <f t="shared" si="5"/>
        <v>2.7525161726970868</v>
      </c>
      <c r="M50" s="2">
        <f t="shared" si="6"/>
        <v>0.13019999999960419</v>
      </c>
      <c r="N50" s="2">
        <f t="shared" si="7"/>
        <v>-0.19950000000244472</v>
      </c>
      <c r="O50" s="21">
        <f t="shared" si="8"/>
        <v>5.0000000192085281E-4</v>
      </c>
      <c r="P50" s="25">
        <f t="shared" si="9"/>
        <v>37.931474972638291</v>
      </c>
      <c r="Q50" s="2">
        <f t="shared" si="10"/>
        <v>0.20000000000436557</v>
      </c>
    </row>
    <row r="51" spans="1:17" x14ac:dyDescent="0.2">
      <c r="A51">
        <v>8509975</v>
      </c>
      <c r="B51" s="6" t="s">
        <v>53</v>
      </c>
      <c r="C51" s="6" t="s">
        <v>246</v>
      </c>
      <c r="D51" s="10" t="s">
        <v>465</v>
      </c>
      <c r="E51" s="10" t="s">
        <v>466</v>
      </c>
      <c r="F51" s="8">
        <f t="shared" si="0"/>
        <v>1593.1010000000024</v>
      </c>
      <c r="G51" s="8">
        <f t="shared" si="1"/>
        <v>1593.2548000000024</v>
      </c>
      <c r="H51" s="12">
        <f t="shared" si="2"/>
        <v>1593.1057000000001</v>
      </c>
      <c r="I51" s="12">
        <f t="shared" si="3"/>
        <v>1593.2416999999987</v>
      </c>
      <c r="J51">
        <v>50</v>
      </c>
      <c r="K51" s="21">
        <f t="shared" si="4"/>
        <v>4.6999999976833351E-3</v>
      </c>
      <c r="L51" s="25">
        <f t="shared" si="5"/>
        <v>2.7413804099718839</v>
      </c>
      <c r="M51" s="2">
        <f t="shared" si="6"/>
        <v>0.14069999999628635</v>
      </c>
      <c r="N51" s="2">
        <f t="shared" si="7"/>
        <v>-0.14910000000236323</v>
      </c>
      <c r="O51" s="21">
        <f t="shared" si="8"/>
        <v>-1.3100000003760215E-2</v>
      </c>
      <c r="P51" s="25">
        <f t="shared" si="9"/>
        <v>24.339384805896231</v>
      </c>
      <c r="Q51" s="2">
        <f t="shared" si="10"/>
        <v>0.13599999999860302</v>
      </c>
    </row>
    <row r="52" spans="1:17" x14ac:dyDescent="0.2">
      <c r="A52">
        <v>8509883</v>
      </c>
      <c r="B52" s="6" t="s">
        <v>52</v>
      </c>
      <c r="C52" s="6" t="s">
        <v>248</v>
      </c>
      <c r="D52" s="10" t="s">
        <v>467</v>
      </c>
      <c r="E52" s="10" t="s">
        <v>468</v>
      </c>
      <c r="F52" s="8">
        <f t="shared" si="0"/>
        <v>1597.7300000000032</v>
      </c>
      <c r="G52" s="8">
        <f t="shared" si="1"/>
        <v>1597.8444999999992</v>
      </c>
      <c r="H52" s="12">
        <f t="shared" si="2"/>
        <v>1597.8597000000009</v>
      </c>
      <c r="I52" s="12">
        <f t="shared" si="3"/>
        <v>1597.8796999999977</v>
      </c>
      <c r="J52">
        <v>51</v>
      </c>
      <c r="K52" s="21">
        <f t="shared" si="4"/>
        <v>0.12969999999768334</v>
      </c>
      <c r="L52" s="25">
        <f t="shared" si="5"/>
        <v>1.4437175402920994</v>
      </c>
      <c r="M52" s="2">
        <f t="shared" si="6"/>
        <v>0.14969999999448191</v>
      </c>
      <c r="N52" s="2">
        <f t="shared" si="7"/>
        <v>1.5200000001641456E-2</v>
      </c>
      <c r="O52" s="21">
        <f t="shared" si="8"/>
        <v>3.5199999998440035E-2</v>
      </c>
      <c r="P52" s="25">
        <f t="shared" si="9"/>
        <v>1.9459893952171969E-2</v>
      </c>
      <c r="Q52" s="2">
        <f t="shared" si="10"/>
        <v>1.9999999996798579E-2</v>
      </c>
    </row>
    <row r="53" spans="1:17" x14ac:dyDescent="0.2">
      <c r="A53">
        <v>8509878</v>
      </c>
      <c r="B53" s="6" t="s">
        <v>51</v>
      </c>
      <c r="C53" s="6" t="s">
        <v>250</v>
      </c>
      <c r="D53" s="10" t="s">
        <v>469</v>
      </c>
      <c r="E53" s="10" t="s">
        <v>470</v>
      </c>
      <c r="F53" s="8">
        <f t="shared" si="0"/>
        <v>1620.877999999997</v>
      </c>
      <c r="G53" s="8">
        <f t="shared" si="1"/>
        <v>1621.0889000000025</v>
      </c>
      <c r="H53" s="12">
        <f t="shared" si="2"/>
        <v>1620.8646999999983</v>
      </c>
      <c r="I53" s="12">
        <f t="shared" si="3"/>
        <v>1621.0846999999994</v>
      </c>
      <c r="J53">
        <v>52</v>
      </c>
      <c r="K53" s="21">
        <f t="shared" si="4"/>
        <v>-1.329999999870779E-2</v>
      </c>
      <c r="L53" s="25">
        <f t="shared" si="5"/>
        <v>2.8159922589788722</v>
      </c>
      <c r="M53" s="2">
        <f t="shared" si="6"/>
        <v>0.20670000000245636</v>
      </c>
      <c r="N53" s="2">
        <f t="shared" si="7"/>
        <v>-0.22420000000420259</v>
      </c>
      <c r="O53" s="21">
        <f t="shared" si="8"/>
        <v>-4.2000000030384399E-3</v>
      </c>
      <c r="P53" s="25">
        <f t="shared" si="9"/>
        <v>40.437783935611236</v>
      </c>
      <c r="Q53" s="2">
        <f t="shared" si="10"/>
        <v>0.22000000000116415</v>
      </c>
    </row>
    <row r="54" spans="1:17" x14ac:dyDescent="0.2">
      <c r="A54">
        <v>8509788</v>
      </c>
      <c r="B54" s="6" t="s">
        <v>50</v>
      </c>
      <c r="C54" s="6" t="s">
        <v>252</v>
      </c>
      <c r="D54" s="10" t="s">
        <v>471</v>
      </c>
      <c r="E54" s="10" t="s">
        <v>472</v>
      </c>
      <c r="F54" s="8">
        <f t="shared" si="0"/>
        <v>1648.0460000000021</v>
      </c>
      <c r="G54" s="8">
        <f t="shared" si="1"/>
        <v>1648.1782000000021</v>
      </c>
      <c r="H54" s="12">
        <f t="shared" si="2"/>
        <v>1648.0316999999995</v>
      </c>
      <c r="I54" s="12">
        <f t="shared" si="3"/>
        <v>1648.1806999999972</v>
      </c>
      <c r="J54">
        <v>53</v>
      </c>
      <c r="K54" s="21">
        <f t="shared" si="4"/>
        <v>-1.4300000002549496E-2</v>
      </c>
      <c r="L54" s="25">
        <f t="shared" si="5"/>
        <v>2.8188334986968417</v>
      </c>
      <c r="M54" s="2">
        <f t="shared" si="6"/>
        <v>0.13469999999506399</v>
      </c>
      <c r="N54" s="2">
        <f t="shared" si="7"/>
        <v>-0.14650000000256114</v>
      </c>
      <c r="O54" s="21">
        <f t="shared" si="8"/>
        <v>2.4999999950523488E-3</v>
      </c>
      <c r="P54" s="25">
        <f t="shared" si="9"/>
        <v>34.430348911950503</v>
      </c>
      <c r="Q54" s="2">
        <f t="shared" si="10"/>
        <v>0.14899999999761349</v>
      </c>
    </row>
    <row r="55" spans="1:17" x14ac:dyDescent="0.2">
      <c r="A55">
        <v>8509846</v>
      </c>
      <c r="B55" s="6" t="s">
        <v>49</v>
      </c>
      <c r="C55" s="6" t="s">
        <v>254</v>
      </c>
      <c r="D55" s="10" t="s">
        <v>473</v>
      </c>
      <c r="E55" s="10" t="s">
        <v>474</v>
      </c>
      <c r="F55" s="8">
        <f t="shared" si="0"/>
        <v>1653.1789999999964</v>
      </c>
      <c r="G55" s="8">
        <f t="shared" si="1"/>
        <v>1653.3297999999995</v>
      </c>
      <c r="H55" s="12">
        <f t="shared" si="2"/>
        <v>1653.1217000000033</v>
      </c>
      <c r="I55" s="12">
        <f t="shared" si="3"/>
        <v>1653.3277000000016</v>
      </c>
      <c r="J55">
        <v>54</v>
      </c>
      <c r="K55" s="21">
        <f t="shared" si="4"/>
        <v>-5.7299999993119854E-2</v>
      </c>
      <c r="L55" s="25">
        <f t="shared" si="5"/>
        <v>2.8054169335372996</v>
      </c>
      <c r="M55" s="2">
        <f t="shared" si="6"/>
        <v>0.14870000000519212</v>
      </c>
      <c r="N55" s="2">
        <f t="shared" si="7"/>
        <v>-0.20809999999619322</v>
      </c>
      <c r="O55" s="21">
        <f t="shared" si="8"/>
        <v>-2.0999999978812411E-3</v>
      </c>
      <c r="P55" s="25">
        <f t="shared" si="9"/>
        <v>40.428790122321793</v>
      </c>
      <c r="Q55" s="2">
        <f t="shared" si="10"/>
        <v>0.20599999999831198</v>
      </c>
    </row>
    <row r="56" spans="1:17" x14ac:dyDescent="0.2">
      <c r="A56">
        <v>8509836</v>
      </c>
      <c r="B56" s="6" t="s">
        <v>48</v>
      </c>
      <c r="C56" s="6" t="s">
        <v>256</v>
      </c>
      <c r="D56" s="10" t="s">
        <v>475</v>
      </c>
      <c r="E56" s="10" t="s">
        <v>476</v>
      </c>
      <c r="F56" s="8">
        <f t="shared" si="0"/>
        <v>1681.6909999999989</v>
      </c>
      <c r="G56" s="8">
        <f t="shared" si="1"/>
        <v>1681.9159</v>
      </c>
      <c r="H56" s="12">
        <f t="shared" si="2"/>
        <v>1681.684699999998</v>
      </c>
      <c r="I56" s="12">
        <f t="shared" si="3"/>
        <v>1681.9087</v>
      </c>
      <c r="J56">
        <v>55</v>
      </c>
      <c r="K56" s="21">
        <f t="shared" si="4"/>
        <v>-6.300000000919681E-3</v>
      </c>
      <c r="L56" s="25">
        <f t="shared" si="5"/>
        <v>2.7922027099122415</v>
      </c>
      <c r="M56" s="2">
        <f t="shared" si="6"/>
        <v>0.21770000000105938</v>
      </c>
      <c r="N56" s="2">
        <f t="shared" si="7"/>
        <v>-0.2312000000019907</v>
      </c>
      <c r="O56" s="21">
        <f t="shared" si="8"/>
        <v>-7.2000000000116415E-3</v>
      </c>
      <c r="P56" s="25">
        <f t="shared" si="9"/>
        <v>37.359811943518686</v>
      </c>
      <c r="Q56" s="2">
        <f t="shared" si="10"/>
        <v>0.22400000000197906</v>
      </c>
    </row>
    <row r="57" spans="1:17" x14ac:dyDescent="0.2">
      <c r="A57">
        <v>8509791</v>
      </c>
      <c r="B57" s="6" t="s">
        <v>109</v>
      </c>
      <c r="C57" s="6" t="s">
        <v>258</v>
      </c>
      <c r="D57" s="10" t="s">
        <v>477</v>
      </c>
      <c r="E57" s="10" t="s">
        <v>478</v>
      </c>
      <c r="F57" s="8">
        <f t="shared" si="0"/>
        <v>1687.2419999999984</v>
      </c>
      <c r="G57" s="8">
        <f t="shared" si="1"/>
        <v>1687.3856999999989</v>
      </c>
      <c r="H57" s="12">
        <f t="shared" si="2"/>
        <v>1687.2557000000015</v>
      </c>
      <c r="I57" s="12">
        <f t="shared" si="3"/>
        <v>1687.3776999999973</v>
      </c>
      <c r="J57">
        <v>56</v>
      </c>
      <c r="K57" s="21">
        <f t="shared" si="4"/>
        <v>1.3700000003154855E-2</v>
      </c>
      <c r="L57" s="25">
        <f t="shared" si="5"/>
        <v>2.688148987295206</v>
      </c>
      <c r="M57" s="2">
        <f t="shared" si="6"/>
        <v>0.1356999999989057</v>
      </c>
      <c r="N57" s="2">
        <f t="shared" si="7"/>
        <v>-0.12999999999738066</v>
      </c>
      <c r="O57" s="21">
        <f t="shared" si="8"/>
        <v>-8.0000000016298145E-3</v>
      </c>
      <c r="P57" s="25">
        <f t="shared" si="9"/>
        <v>36.006172816414434</v>
      </c>
      <c r="Q57" s="2">
        <f t="shared" si="10"/>
        <v>0.12199999999575084</v>
      </c>
    </row>
    <row r="58" spans="1:17" x14ac:dyDescent="0.2">
      <c r="A58">
        <v>8509803</v>
      </c>
      <c r="B58" s="6" t="s">
        <v>47</v>
      </c>
      <c r="C58" s="6" t="s">
        <v>260</v>
      </c>
      <c r="D58" s="10" t="s">
        <v>479</v>
      </c>
      <c r="E58" s="10" t="s">
        <v>480</v>
      </c>
      <c r="F58" s="8">
        <f t="shared" si="0"/>
        <v>1691.7419999999984</v>
      </c>
      <c r="G58" s="8">
        <f t="shared" si="1"/>
        <v>1691.9164999999994</v>
      </c>
      <c r="H58" s="12">
        <f t="shared" si="2"/>
        <v>1691.731200000002</v>
      </c>
      <c r="I58" s="12">
        <f t="shared" si="3"/>
        <v>1691.9161999999997</v>
      </c>
      <c r="J58">
        <v>57</v>
      </c>
      <c r="K58" s="21">
        <f t="shared" si="4"/>
        <v>-1.0799999996379483E-2</v>
      </c>
      <c r="L58" s="25">
        <f t="shared" si="5"/>
        <v>2.8082764627255479</v>
      </c>
      <c r="M58" s="2">
        <f t="shared" si="6"/>
        <v>0.17420000000129221</v>
      </c>
      <c r="N58" s="2">
        <f t="shared" si="7"/>
        <v>-0.18529999999736901</v>
      </c>
      <c r="O58" s="21">
        <f t="shared" si="8"/>
        <v>-2.9999999969732016E-4</v>
      </c>
      <c r="P58" s="25">
        <f t="shared" si="9"/>
        <v>38.97346749061721</v>
      </c>
      <c r="Q58" s="2">
        <f t="shared" si="10"/>
        <v>0.18499999999767169</v>
      </c>
    </row>
    <row r="59" spans="1:17" x14ac:dyDescent="0.2">
      <c r="A59">
        <v>8509930</v>
      </c>
      <c r="B59" s="6" t="s">
        <v>46</v>
      </c>
      <c r="C59" s="6" t="s">
        <v>262</v>
      </c>
      <c r="D59" s="10" t="s">
        <v>481</v>
      </c>
      <c r="E59" s="10" t="s">
        <v>482</v>
      </c>
      <c r="F59" s="8">
        <f t="shared" si="0"/>
        <v>1726.1209999999992</v>
      </c>
      <c r="G59" s="8">
        <f t="shared" si="1"/>
        <v>1726.222099999999</v>
      </c>
      <c r="H59" s="12">
        <f t="shared" si="2"/>
        <v>1726.0671999999977</v>
      </c>
      <c r="I59" s="12">
        <f t="shared" si="3"/>
        <v>1726.2261999999973</v>
      </c>
      <c r="J59">
        <v>58</v>
      </c>
      <c r="K59" s="21">
        <f t="shared" si="4"/>
        <v>-5.3800000001501758E-2</v>
      </c>
      <c r="L59" s="25">
        <f t="shared" si="5"/>
        <v>2.8163951178119362</v>
      </c>
      <c r="M59" s="2">
        <f t="shared" si="6"/>
        <v>0.105199999998149</v>
      </c>
      <c r="N59" s="2">
        <f t="shared" si="7"/>
        <v>-0.15490000000136206</v>
      </c>
      <c r="O59" s="21">
        <f t="shared" si="8"/>
        <v>4.0999999982886948E-3</v>
      </c>
      <c r="P59" s="25">
        <f t="shared" si="9"/>
        <v>30.924220498706465</v>
      </c>
      <c r="Q59" s="2">
        <f t="shared" si="10"/>
        <v>0.15899999999965075</v>
      </c>
    </row>
    <row r="60" spans="1:17" x14ac:dyDescent="0.2">
      <c r="A60">
        <v>8509804</v>
      </c>
      <c r="B60" s="6" t="s">
        <v>45</v>
      </c>
      <c r="C60" s="6" t="s">
        <v>264</v>
      </c>
      <c r="D60" s="10" t="s">
        <v>483</v>
      </c>
      <c r="E60" s="10" t="s">
        <v>484</v>
      </c>
      <c r="F60" s="8">
        <f t="shared" si="0"/>
        <v>1733.5740000000005</v>
      </c>
      <c r="G60" s="8">
        <f t="shared" si="1"/>
        <v>1733.940300000002</v>
      </c>
      <c r="H60" s="12">
        <f t="shared" si="2"/>
        <v>1733.7422000000006</v>
      </c>
      <c r="I60" s="12">
        <f t="shared" si="3"/>
        <v>1733.9242000000013</v>
      </c>
      <c r="J60">
        <v>59</v>
      </c>
      <c r="K60" s="21">
        <f t="shared" si="4"/>
        <v>0.16820000000006985</v>
      </c>
      <c r="L60" s="25">
        <f t="shared" si="5"/>
        <v>1.0096198081561725</v>
      </c>
      <c r="M60" s="2">
        <f t="shared" si="6"/>
        <v>0.35020000000076834</v>
      </c>
      <c r="N60" s="2">
        <f t="shared" si="7"/>
        <v>-0.19810000000143191</v>
      </c>
      <c r="O60" s="21">
        <f t="shared" si="8"/>
        <v>-1.6100000000733417E-2</v>
      </c>
      <c r="P60" s="25">
        <f t="shared" si="9"/>
        <v>17.038957698785399</v>
      </c>
      <c r="Q60" s="2">
        <f t="shared" si="10"/>
        <v>0.18200000000069849</v>
      </c>
    </row>
    <row r="61" spans="1:17" x14ac:dyDescent="0.2">
      <c r="A61">
        <v>8509875</v>
      </c>
      <c r="B61" s="6" t="s">
        <v>44</v>
      </c>
      <c r="C61" s="6" t="s">
        <v>266</v>
      </c>
      <c r="D61" s="10" t="s">
        <v>485</v>
      </c>
      <c r="E61" s="10" t="s">
        <v>486</v>
      </c>
      <c r="F61" s="8">
        <f t="shared" si="0"/>
        <v>1740.375</v>
      </c>
      <c r="G61" s="8">
        <f t="shared" si="1"/>
        <v>1740.5304000000033</v>
      </c>
      <c r="H61" s="12">
        <f t="shared" si="2"/>
        <v>1740.3836999999985</v>
      </c>
      <c r="I61" s="12">
        <f t="shared" si="3"/>
        <v>1740.5346999999965</v>
      </c>
      <c r="J61">
        <v>60</v>
      </c>
      <c r="K61" s="21">
        <f t="shared" si="4"/>
        <v>8.6999999984982423E-3</v>
      </c>
      <c r="L61" s="25">
        <f t="shared" si="5"/>
        <v>2.7189762148367542</v>
      </c>
      <c r="M61" s="2">
        <f t="shared" si="6"/>
        <v>0.15969999999651918</v>
      </c>
      <c r="N61" s="2">
        <f t="shared" si="7"/>
        <v>-0.14670000000478467</v>
      </c>
      <c r="O61" s="21">
        <f t="shared" si="8"/>
        <v>4.2999999932362698E-3</v>
      </c>
      <c r="P61" s="25">
        <f t="shared" si="9"/>
        <v>30.454829857485592</v>
      </c>
      <c r="Q61" s="2">
        <f t="shared" si="10"/>
        <v>0.15099999999802094</v>
      </c>
    </row>
    <row r="62" spans="1:17" x14ac:dyDescent="0.2">
      <c r="A62">
        <v>8509883</v>
      </c>
      <c r="B62" s="6" t="s">
        <v>43</v>
      </c>
      <c r="C62" s="6" t="s">
        <v>268</v>
      </c>
      <c r="D62" s="10" t="s">
        <v>487</v>
      </c>
      <c r="E62" s="10" t="s">
        <v>488</v>
      </c>
      <c r="F62" s="8">
        <f t="shared" si="0"/>
        <v>1777.1710000000021</v>
      </c>
      <c r="G62" s="8">
        <f t="shared" si="1"/>
        <v>1777.4069999999992</v>
      </c>
      <c r="H62" s="12">
        <f t="shared" si="2"/>
        <v>1777.1722000000009</v>
      </c>
      <c r="I62" s="12">
        <f t="shared" si="3"/>
        <v>1777.3991999999998</v>
      </c>
      <c r="J62">
        <v>61</v>
      </c>
      <c r="K62" s="21">
        <f t="shared" si="4"/>
        <v>1.1999999987892807E-3</v>
      </c>
      <c r="L62" s="25">
        <f t="shared" si="5"/>
        <v>2.7592921128859649</v>
      </c>
      <c r="M62" s="2">
        <f t="shared" si="6"/>
        <v>0.22819999999774154</v>
      </c>
      <c r="N62" s="2">
        <f t="shared" si="7"/>
        <v>-0.23479999999835854</v>
      </c>
      <c r="O62" s="21">
        <f t="shared" si="8"/>
        <v>-7.7999999994062819E-3</v>
      </c>
      <c r="P62" s="25">
        <f t="shared" si="9"/>
        <v>36.362576000646769</v>
      </c>
      <c r="Q62" s="2">
        <f t="shared" si="10"/>
        <v>0.22699999999895226</v>
      </c>
    </row>
    <row r="63" spans="1:17" x14ac:dyDescent="0.2">
      <c r="A63">
        <v>8509964</v>
      </c>
      <c r="B63" s="6" t="s">
        <v>42</v>
      </c>
      <c r="C63" s="6" t="s">
        <v>270</v>
      </c>
      <c r="D63" s="10" t="s">
        <v>489</v>
      </c>
      <c r="E63" s="10" t="s">
        <v>490</v>
      </c>
      <c r="F63" s="8">
        <f t="shared" si="0"/>
        <v>1780.5310000000027</v>
      </c>
      <c r="G63" s="8">
        <f t="shared" si="1"/>
        <v>1780.6719000000012</v>
      </c>
      <c r="H63" s="12">
        <f t="shared" si="2"/>
        <v>1780.517200000002</v>
      </c>
      <c r="I63" s="12">
        <f t="shared" si="3"/>
        <v>1780.658199999998</v>
      </c>
      <c r="J63">
        <v>62</v>
      </c>
      <c r="K63" s="21">
        <f t="shared" si="4"/>
        <v>-1.3800000000628643E-2</v>
      </c>
      <c r="L63" s="25">
        <f t="shared" si="5"/>
        <v>2.8174304402817039</v>
      </c>
      <c r="M63" s="2">
        <f t="shared" si="6"/>
        <v>0.12719999999535503</v>
      </c>
      <c r="N63" s="2">
        <f t="shared" si="7"/>
        <v>-0.15469999999913853</v>
      </c>
      <c r="O63" s="21">
        <f t="shared" si="8"/>
        <v>-1.3700000003154855E-2</v>
      </c>
      <c r="P63" s="25">
        <f t="shared" si="9"/>
        <v>22.834172979686603</v>
      </c>
      <c r="Q63" s="2">
        <f t="shared" si="10"/>
        <v>0.14099999999598367</v>
      </c>
    </row>
    <row r="64" spans="1:17" x14ac:dyDescent="0.2">
      <c r="A64">
        <v>8509945</v>
      </c>
      <c r="B64" s="6" t="s">
        <v>41</v>
      </c>
      <c r="C64" s="6" t="s">
        <v>272</v>
      </c>
      <c r="D64" s="10" t="s">
        <v>491</v>
      </c>
      <c r="E64" s="10" t="s">
        <v>492</v>
      </c>
      <c r="F64" s="8">
        <f t="shared" si="0"/>
        <v>1787.8550000000032</v>
      </c>
      <c r="G64" s="8">
        <f t="shared" si="1"/>
        <v>1788.0339999999997</v>
      </c>
      <c r="H64" s="12">
        <f t="shared" si="2"/>
        <v>1787.8341999999975</v>
      </c>
      <c r="I64" s="12">
        <f t="shared" si="3"/>
        <v>1788.0311999999976</v>
      </c>
      <c r="J64">
        <v>63</v>
      </c>
      <c r="K64" s="21">
        <f t="shared" si="4"/>
        <v>-2.0800000005692709E-2</v>
      </c>
      <c r="L64" s="25">
        <f t="shared" si="5"/>
        <v>2.8338546780735081</v>
      </c>
      <c r="M64" s="2">
        <f t="shared" si="6"/>
        <v>0.17619999999442371</v>
      </c>
      <c r="N64" s="2">
        <f t="shared" si="7"/>
        <v>-0.19980000000214204</v>
      </c>
      <c r="O64" s="21">
        <f t="shared" si="8"/>
        <v>-2.8000000020256266E-3</v>
      </c>
      <c r="P64" s="25">
        <f t="shared" si="9"/>
        <v>40.638163523312429</v>
      </c>
      <c r="Q64" s="2">
        <f t="shared" si="10"/>
        <v>0.19700000000011642</v>
      </c>
    </row>
    <row r="65" spans="1:17" x14ac:dyDescent="0.2">
      <c r="A65">
        <v>8509951</v>
      </c>
      <c r="B65" s="6" t="s">
        <v>40</v>
      </c>
      <c r="C65" s="6" t="s">
        <v>275</v>
      </c>
      <c r="D65" s="10" t="s">
        <v>493</v>
      </c>
      <c r="E65" s="10" t="s">
        <v>494</v>
      </c>
      <c r="F65" s="8">
        <f t="shared" si="0"/>
        <v>1814.7030000000013</v>
      </c>
      <c r="G65" s="8">
        <f t="shared" si="1"/>
        <v>1814.9384999999966</v>
      </c>
      <c r="H65" s="12">
        <f t="shared" si="2"/>
        <v>1814.747199999998</v>
      </c>
      <c r="I65" s="12">
        <f t="shared" si="3"/>
        <v>1814.9512000000032</v>
      </c>
      <c r="J65">
        <v>64</v>
      </c>
      <c r="K65" s="21">
        <f t="shared" si="4"/>
        <v>4.4199999996635597E-2</v>
      </c>
      <c r="L65" s="25">
        <f t="shared" si="5"/>
        <v>2.4393967602696689</v>
      </c>
      <c r="M65" s="2">
        <f t="shared" si="6"/>
        <v>0.24820000000181608</v>
      </c>
      <c r="N65" s="2">
        <f t="shared" si="7"/>
        <v>-0.19129999999859137</v>
      </c>
      <c r="O65" s="21">
        <f t="shared" si="8"/>
        <v>1.2700000006589107E-2</v>
      </c>
      <c r="P65" s="25">
        <f t="shared" si="9"/>
        <v>11.007176819893401</v>
      </c>
      <c r="Q65" s="2">
        <f t="shared" si="10"/>
        <v>0.20400000000518048</v>
      </c>
    </row>
    <row r="66" spans="1:17" x14ac:dyDescent="0.2">
      <c r="A66">
        <v>8509930</v>
      </c>
      <c r="B66" s="6" t="s">
        <v>39</v>
      </c>
      <c r="C66" s="6" t="s">
        <v>277</v>
      </c>
      <c r="D66" s="10" t="s">
        <v>495</v>
      </c>
      <c r="E66" s="10" t="s">
        <v>496</v>
      </c>
      <c r="F66" s="8">
        <f t="shared" ref="F66:F104" si="11">MID(B66,1,2)*3600+MID(B66,4,2)*60+MID(B66,7,2)+MID(B66,10,3)/1000-15*3600</f>
        <v>1822.038999999997</v>
      </c>
      <c r="G66" s="8">
        <f t="shared" ref="G66:G104" si="12">MID(C66,1,2)*3600+MID(C66,4,2)*60+MID(C66,7,2)+MID(C66,10,4)/10000-15*3600</f>
        <v>1822.1411999999982</v>
      </c>
      <c r="H66" s="12">
        <f t="shared" ref="H66:H104" si="13">MID(D66,1,2)*3600+MID(D66,4,2)*60+MID(D66,7,2)+MID(D66,10,4)/10000-15*3600</f>
        <v>1821.9922000000006</v>
      </c>
      <c r="I66" s="12">
        <f t="shared" ref="I66:I104" si="14">MID(E66,1,2)*3600+MID(E66,4,2)*60+MID(E66,7,2)+MID(E66,10,4)/10000-15*3600</f>
        <v>1822.122199999998</v>
      </c>
      <c r="J66">
        <v>65</v>
      </c>
      <c r="K66" s="21">
        <f t="shared" ref="K66:K104" si="15">H66-F66</f>
        <v>-4.6799999996437691E-2</v>
      </c>
      <c r="L66" s="25">
        <f t="shared" si="5"/>
        <v>2.833177751908222</v>
      </c>
      <c r="M66" s="2">
        <f t="shared" ref="M66:M104" si="16">I66-F66</f>
        <v>8.3200000000942964E-2</v>
      </c>
      <c r="N66" s="2">
        <f t="shared" ref="N66:N104" si="17">H66-G66</f>
        <v>-0.14899999999761349</v>
      </c>
      <c r="O66" s="21">
        <f t="shared" ref="O66:O104" si="18">I66-G66</f>
        <v>-1.9000000000232831E-2</v>
      </c>
      <c r="P66" s="25">
        <f t="shared" si="9"/>
        <v>11.044197995820548</v>
      </c>
      <c r="Q66" s="2">
        <f t="shared" ref="Q66:Q104" si="19">I66-H66</f>
        <v>0.12999999999738066</v>
      </c>
    </row>
    <row r="67" spans="1:17" x14ac:dyDescent="0.2">
      <c r="A67">
        <v>8509817</v>
      </c>
      <c r="B67" s="6" t="s">
        <v>38</v>
      </c>
      <c r="C67" s="6" t="s">
        <v>279</v>
      </c>
      <c r="D67" s="10" t="s">
        <v>497</v>
      </c>
      <c r="E67" s="10" t="s">
        <v>498</v>
      </c>
      <c r="F67" s="8">
        <f t="shared" si="11"/>
        <v>1837.0069999999978</v>
      </c>
      <c r="G67" s="8">
        <f t="shared" si="12"/>
        <v>1837.0411999999997</v>
      </c>
      <c r="H67" s="12">
        <f t="shared" si="13"/>
        <v>1836.8401999999987</v>
      </c>
      <c r="I67" s="12">
        <f t="shared" si="14"/>
        <v>1837.0402000000031</v>
      </c>
      <c r="J67">
        <v>66</v>
      </c>
      <c r="K67" s="21">
        <f t="shared" si="15"/>
        <v>-0.16679999999905704</v>
      </c>
      <c r="L67" s="25">
        <f t="shared" ref="L67:L104" si="20">NORMDIST(K67,K$106,K$110,FALSE)</f>
        <v>1.8122471758040994</v>
      </c>
      <c r="M67" s="2">
        <f t="shared" si="16"/>
        <v>3.3200000005308539E-2</v>
      </c>
      <c r="N67" s="2">
        <f t="shared" si="17"/>
        <v>-0.20100000000093132</v>
      </c>
      <c r="O67" s="21">
        <f t="shared" si="18"/>
        <v>-9.9999999656574801E-4</v>
      </c>
      <c r="P67" s="25">
        <f t="shared" ref="P67:P104" si="21">NORMDIST(O67,O$106,O$110,FALSE)</f>
        <v>39.691556773038528</v>
      </c>
      <c r="Q67" s="2">
        <f t="shared" si="19"/>
        <v>0.20000000000436557</v>
      </c>
    </row>
    <row r="68" spans="1:17" x14ac:dyDescent="0.2">
      <c r="A68">
        <v>8509788</v>
      </c>
      <c r="B68" s="6" t="s">
        <v>37</v>
      </c>
      <c r="C68" s="6" t="s">
        <v>281</v>
      </c>
      <c r="D68" s="10" t="s">
        <v>499</v>
      </c>
      <c r="E68" s="10" t="s">
        <v>500</v>
      </c>
      <c r="F68" s="8">
        <f t="shared" si="11"/>
        <v>1850.8550000000032</v>
      </c>
      <c r="G68" s="8">
        <f t="shared" si="12"/>
        <v>1851.2202000000034</v>
      </c>
      <c r="H68" s="12">
        <f t="shared" si="13"/>
        <v>1851.0126999999993</v>
      </c>
      <c r="I68" s="12">
        <f t="shared" si="14"/>
        <v>1851.2197000000015</v>
      </c>
      <c r="J68">
        <v>67</v>
      </c>
      <c r="K68" s="21">
        <f t="shared" si="15"/>
        <v>0.15769999999611173</v>
      </c>
      <c r="L68" s="25">
        <f t="shared" si="20"/>
        <v>1.121417798277627</v>
      </c>
      <c r="M68" s="2">
        <f t="shared" si="16"/>
        <v>0.36469999999826541</v>
      </c>
      <c r="N68" s="2">
        <f t="shared" si="17"/>
        <v>-0.20750000000407454</v>
      </c>
      <c r="O68" s="21">
        <f t="shared" si="18"/>
        <v>-5.0000000192085281E-4</v>
      </c>
      <c r="P68" s="25">
        <f t="shared" si="21"/>
        <v>39.197658547401602</v>
      </c>
      <c r="Q68" s="2">
        <f t="shared" si="19"/>
        <v>0.20700000000215368</v>
      </c>
    </row>
    <row r="69" spans="1:17" x14ac:dyDescent="0.2">
      <c r="A69">
        <v>8509875</v>
      </c>
      <c r="B69" s="6" t="s">
        <v>36</v>
      </c>
      <c r="C69" s="6" t="s">
        <v>283</v>
      </c>
      <c r="D69" s="10" t="s">
        <v>501</v>
      </c>
      <c r="E69" s="10" t="s">
        <v>502</v>
      </c>
      <c r="F69" s="8">
        <f t="shared" si="11"/>
        <v>1863.0659999999989</v>
      </c>
      <c r="G69" s="8">
        <f t="shared" si="12"/>
        <v>1863.1679000000004</v>
      </c>
      <c r="H69" s="12">
        <f t="shared" si="13"/>
        <v>1863.0137000000032</v>
      </c>
      <c r="I69" s="12">
        <f t="shared" si="14"/>
        <v>1863.1667000000016</v>
      </c>
      <c r="J69">
        <v>68</v>
      </c>
      <c r="K69" s="21">
        <f t="shared" si="15"/>
        <v>-5.2299999995739199E-2</v>
      </c>
      <c r="L69" s="25">
        <f t="shared" si="20"/>
        <v>2.820574954044802</v>
      </c>
      <c r="M69" s="2">
        <f t="shared" si="16"/>
        <v>0.10070000000268919</v>
      </c>
      <c r="N69" s="2">
        <f t="shared" si="17"/>
        <v>-0.15419999999721767</v>
      </c>
      <c r="O69" s="21">
        <f t="shared" si="18"/>
        <v>-1.1999999987892807E-3</v>
      </c>
      <c r="P69" s="25">
        <f t="shared" si="21"/>
        <v>39.861850931846234</v>
      </c>
      <c r="Q69" s="2">
        <f t="shared" si="19"/>
        <v>0.15299999999842839</v>
      </c>
    </row>
    <row r="70" spans="1:17" x14ac:dyDescent="0.2">
      <c r="A70">
        <v>8509861</v>
      </c>
      <c r="B70" s="6" t="s">
        <v>35</v>
      </c>
      <c r="C70" s="6" t="s">
        <v>285</v>
      </c>
      <c r="D70" s="10" t="s">
        <v>503</v>
      </c>
      <c r="E70" s="10" t="s">
        <v>504</v>
      </c>
      <c r="F70" s="8">
        <f t="shared" si="11"/>
        <v>1877.9449999999997</v>
      </c>
      <c r="G70" s="8">
        <f t="shared" si="12"/>
        <v>1878.1322999999975</v>
      </c>
      <c r="H70" s="12">
        <f t="shared" si="13"/>
        <v>1877.9326999999976</v>
      </c>
      <c r="I70" s="12">
        <f t="shared" si="14"/>
        <v>1878.1347000000023</v>
      </c>
      <c r="J70">
        <v>69</v>
      </c>
      <c r="K70" s="21">
        <f t="shared" si="15"/>
        <v>-1.2300000002142042E-2</v>
      </c>
      <c r="L70" s="25">
        <f t="shared" si="20"/>
        <v>2.8130107470747689</v>
      </c>
      <c r="M70" s="2">
        <f t="shared" si="16"/>
        <v>0.18970000000263099</v>
      </c>
      <c r="N70" s="2">
        <f t="shared" si="17"/>
        <v>-0.19959999999991851</v>
      </c>
      <c r="O70" s="21">
        <f t="shared" si="18"/>
        <v>2.4000000048545189E-3</v>
      </c>
      <c r="P70" s="25">
        <f t="shared" si="21"/>
        <v>34.631637502021896</v>
      </c>
      <c r="Q70" s="2">
        <f t="shared" si="19"/>
        <v>0.20200000000477303</v>
      </c>
    </row>
    <row r="71" spans="1:17" x14ac:dyDescent="0.2">
      <c r="A71">
        <v>8509850</v>
      </c>
      <c r="B71" s="6" t="s">
        <v>34</v>
      </c>
      <c r="C71" s="6" t="s">
        <v>287</v>
      </c>
      <c r="D71" s="10" t="s">
        <v>505</v>
      </c>
      <c r="E71" s="10" t="s">
        <v>506</v>
      </c>
      <c r="F71" s="8">
        <f t="shared" si="11"/>
        <v>1886.8430000000008</v>
      </c>
      <c r="G71" s="8">
        <f t="shared" si="12"/>
        <v>1886.9968000000008</v>
      </c>
      <c r="H71" s="12">
        <f t="shared" si="13"/>
        <v>1886.7837</v>
      </c>
      <c r="I71" s="12">
        <f t="shared" si="14"/>
        <v>1887.0057000000015</v>
      </c>
      <c r="J71">
        <v>70</v>
      </c>
      <c r="K71" s="21">
        <f t="shared" si="15"/>
        <v>-5.9300000000803266E-2</v>
      </c>
      <c r="L71" s="25">
        <f t="shared" si="20"/>
        <v>2.7983796658121527</v>
      </c>
      <c r="M71" s="2">
        <f t="shared" si="16"/>
        <v>0.16270000000076834</v>
      </c>
      <c r="N71" s="2">
        <f t="shared" si="17"/>
        <v>-0.21310000000084983</v>
      </c>
      <c r="O71" s="21">
        <f t="shared" si="18"/>
        <v>8.900000000721775E-3</v>
      </c>
      <c r="P71" s="25">
        <f t="shared" si="21"/>
        <v>19.101113437735162</v>
      </c>
      <c r="Q71" s="2">
        <f t="shared" si="19"/>
        <v>0.22200000000157161</v>
      </c>
    </row>
    <row r="72" spans="1:17" x14ac:dyDescent="0.2">
      <c r="A72">
        <v>8509836</v>
      </c>
      <c r="B72" s="6" t="s">
        <v>33</v>
      </c>
      <c r="C72" s="6" t="s">
        <v>289</v>
      </c>
      <c r="D72" s="10" t="s">
        <v>507</v>
      </c>
      <c r="E72" s="10" t="s">
        <v>508</v>
      </c>
      <c r="F72" s="8">
        <f t="shared" si="11"/>
        <v>1904.4760000000024</v>
      </c>
      <c r="G72" s="8">
        <f t="shared" si="12"/>
        <v>1904.6010999999999</v>
      </c>
      <c r="H72" s="12">
        <f t="shared" si="13"/>
        <v>1904.4596999999994</v>
      </c>
      <c r="I72" s="12">
        <f t="shared" si="14"/>
        <v>1904.5987000000023</v>
      </c>
      <c r="J72">
        <v>71</v>
      </c>
      <c r="K72" s="21">
        <f t="shared" si="15"/>
        <v>-1.6300000002956949E-2</v>
      </c>
      <c r="L72" s="25">
        <f t="shared" si="20"/>
        <v>2.8240934593303701</v>
      </c>
      <c r="M72" s="2">
        <f t="shared" si="16"/>
        <v>0.12269999999989523</v>
      </c>
      <c r="N72" s="2">
        <f t="shared" si="17"/>
        <v>-0.14140000000043074</v>
      </c>
      <c r="O72" s="21">
        <f t="shared" si="18"/>
        <v>-2.3999999975785613E-3</v>
      </c>
      <c r="P72" s="25">
        <f t="shared" si="21"/>
        <v>40.543657247842226</v>
      </c>
      <c r="Q72" s="2">
        <f t="shared" si="19"/>
        <v>0.13900000000285218</v>
      </c>
    </row>
    <row r="73" spans="1:17" x14ac:dyDescent="0.2">
      <c r="A73">
        <v>8509850</v>
      </c>
      <c r="B73" s="6" t="s">
        <v>32</v>
      </c>
      <c r="C73" s="6" t="s">
        <v>291</v>
      </c>
      <c r="D73" s="10" t="s">
        <v>509</v>
      </c>
      <c r="E73" s="10" t="s">
        <v>510</v>
      </c>
      <c r="F73" s="8">
        <f t="shared" si="11"/>
        <v>1943.773000000001</v>
      </c>
      <c r="G73" s="8">
        <f t="shared" si="12"/>
        <v>1943.8919000000024</v>
      </c>
      <c r="H73" s="12">
        <f t="shared" si="13"/>
        <v>1943.7396999999983</v>
      </c>
      <c r="I73" s="12">
        <f t="shared" si="14"/>
        <v>1943.8847000000023</v>
      </c>
      <c r="J73">
        <v>72</v>
      </c>
      <c r="K73" s="21">
        <f t="shared" si="15"/>
        <v>-3.3300000002782326E-2</v>
      </c>
      <c r="L73" s="25">
        <f t="shared" si="20"/>
        <v>2.8457202482115158</v>
      </c>
      <c r="M73" s="2">
        <f t="shared" si="16"/>
        <v>0.11170000000129221</v>
      </c>
      <c r="N73" s="2">
        <f t="shared" si="17"/>
        <v>-0.15220000000408618</v>
      </c>
      <c r="O73" s="21">
        <f t="shared" si="18"/>
        <v>-7.2000000000116415E-3</v>
      </c>
      <c r="P73" s="25">
        <f t="shared" si="21"/>
        <v>37.359811943518686</v>
      </c>
      <c r="Q73" s="2">
        <f t="shared" si="19"/>
        <v>0.14500000000407454</v>
      </c>
    </row>
    <row r="74" spans="1:17" x14ac:dyDescent="0.2">
      <c r="A74">
        <v>8509788</v>
      </c>
      <c r="B74" s="6" t="s">
        <v>31</v>
      </c>
      <c r="C74" s="6" t="s">
        <v>293</v>
      </c>
      <c r="D74" s="10" t="s">
        <v>511</v>
      </c>
      <c r="E74" s="10" t="s">
        <v>512</v>
      </c>
      <c r="F74" s="8">
        <f t="shared" si="11"/>
        <v>1947.2850000000035</v>
      </c>
      <c r="G74" s="8">
        <f t="shared" si="12"/>
        <v>1947.556700000001</v>
      </c>
      <c r="H74" s="12">
        <f t="shared" si="13"/>
        <v>1947.3277000000016</v>
      </c>
      <c r="I74" s="12">
        <f t="shared" si="14"/>
        <v>1947.559699999998</v>
      </c>
      <c r="J74">
        <v>73</v>
      </c>
      <c r="K74" s="21">
        <f t="shared" si="15"/>
        <v>4.2699999998148996E-2</v>
      </c>
      <c r="L74" s="25">
        <f t="shared" si="20"/>
        <v>2.4537880672954677</v>
      </c>
      <c r="M74" s="2">
        <f t="shared" si="16"/>
        <v>0.27469999999448191</v>
      </c>
      <c r="N74" s="2">
        <f t="shared" si="17"/>
        <v>-0.22899999999935972</v>
      </c>
      <c r="O74" s="21">
        <f t="shared" si="18"/>
        <v>2.9999999969732016E-3</v>
      </c>
      <c r="P74" s="25">
        <f t="shared" si="21"/>
        <v>33.389239770424851</v>
      </c>
      <c r="Q74" s="2">
        <f t="shared" si="19"/>
        <v>0.23199999999633292</v>
      </c>
    </row>
    <row r="75" spans="1:17" x14ac:dyDescent="0.2">
      <c r="A75">
        <v>8509817</v>
      </c>
      <c r="B75" s="6" t="s">
        <v>30</v>
      </c>
      <c r="C75" s="6" t="s">
        <v>295</v>
      </c>
      <c r="D75" s="10" t="s">
        <v>513</v>
      </c>
      <c r="E75" s="10" t="s">
        <v>514</v>
      </c>
      <c r="F75" s="8">
        <f t="shared" si="11"/>
        <v>1949.6600000000035</v>
      </c>
      <c r="G75" s="8">
        <f t="shared" si="12"/>
        <v>1949.7171000000017</v>
      </c>
      <c r="H75" s="12">
        <f t="shared" si="13"/>
        <v>1949.5187000000005</v>
      </c>
      <c r="I75" s="12">
        <f t="shared" si="14"/>
        <v>1949.7226999999984</v>
      </c>
      <c r="J75">
        <v>74</v>
      </c>
      <c r="K75" s="21">
        <f t="shared" si="15"/>
        <v>-0.14130000000295695</v>
      </c>
      <c r="L75" s="25">
        <f t="shared" si="20"/>
        <v>2.1187494952431991</v>
      </c>
      <c r="M75" s="2">
        <f t="shared" si="16"/>
        <v>6.2699999994947575E-2</v>
      </c>
      <c r="N75" s="2">
        <f t="shared" si="17"/>
        <v>-0.19840000000112923</v>
      </c>
      <c r="O75" s="21">
        <f t="shared" si="18"/>
        <v>5.5999999967752956E-3</v>
      </c>
      <c r="P75" s="25">
        <f t="shared" si="21"/>
        <v>27.294785716872298</v>
      </c>
      <c r="Q75" s="2">
        <f t="shared" si="19"/>
        <v>0.20399999999790452</v>
      </c>
    </row>
    <row r="76" spans="1:17" x14ac:dyDescent="0.2">
      <c r="A76">
        <v>8509964</v>
      </c>
      <c r="B76" s="6" t="s">
        <v>29</v>
      </c>
      <c r="C76" s="6" t="s">
        <v>297</v>
      </c>
      <c r="D76" s="10" t="s">
        <v>515</v>
      </c>
      <c r="E76" s="10" t="s">
        <v>516</v>
      </c>
      <c r="F76" s="8">
        <f t="shared" si="11"/>
        <v>1983.8859999999986</v>
      </c>
      <c r="G76" s="8">
        <f t="shared" si="12"/>
        <v>1984.0178999999989</v>
      </c>
      <c r="H76" s="12">
        <f t="shared" si="13"/>
        <v>1983.8882000000012</v>
      </c>
      <c r="I76" s="12">
        <f t="shared" si="14"/>
        <v>1984.0192000000025</v>
      </c>
      <c r="J76">
        <v>75</v>
      </c>
      <c r="K76" s="21">
        <f t="shared" si="15"/>
        <v>2.2000000026309863E-3</v>
      </c>
      <c r="L76" s="25">
        <f t="shared" si="20"/>
        <v>2.754337752887781</v>
      </c>
      <c r="M76" s="2">
        <f t="shared" si="16"/>
        <v>0.13320000000385335</v>
      </c>
      <c r="N76" s="2">
        <f t="shared" si="17"/>
        <v>-0.12969999999768334</v>
      </c>
      <c r="O76" s="21">
        <f t="shared" si="18"/>
        <v>1.3000000035390258E-3</v>
      </c>
      <c r="P76" s="25">
        <f t="shared" si="21"/>
        <v>36.672659879853455</v>
      </c>
      <c r="Q76" s="2">
        <f t="shared" si="19"/>
        <v>0.13100000000122236</v>
      </c>
    </row>
    <row r="77" spans="1:17" x14ac:dyDescent="0.2">
      <c r="A77">
        <v>8509945</v>
      </c>
      <c r="B77" s="6" t="s">
        <v>28</v>
      </c>
      <c r="C77" s="6" t="s">
        <v>299</v>
      </c>
      <c r="D77" s="10" t="s">
        <v>517</v>
      </c>
      <c r="E77" s="10" t="s">
        <v>518</v>
      </c>
      <c r="F77" s="8">
        <f t="shared" si="11"/>
        <v>1990.752999999997</v>
      </c>
      <c r="G77" s="8">
        <f t="shared" si="12"/>
        <v>1991.0363999999972</v>
      </c>
      <c r="H77" s="12">
        <f t="shared" si="13"/>
        <v>1990.8332000000009</v>
      </c>
      <c r="I77" s="12">
        <f t="shared" si="14"/>
        <v>1991.0351999999984</v>
      </c>
      <c r="J77">
        <v>76</v>
      </c>
      <c r="K77" s="21">
        <f t="shared" si="15"/>
        <v>8.0200000003969762E-2</v>
      </c>
      <c r="L77" s="25">
        <f t="shared" si="20"/>
        <v>2.0467075256838552</v>
      </c>
      <c r="M77" s="2">
        <f t="shared" si="16"/>
        <v>0.28220000000146683</v>
      </c>
      <c r="N77" s="2">
        <f t="shared" si="17"/>
        <v>-0.20319999999628635</v>
      </c>
      <c r="O77" s="21">
        <f t="shared" si="18"/>
        <v>-1.1999999987892807E-3</v>
      </c>
      <c r="P77" s="25">
        <f t="shared" si="21"/>
        <v>39.861850931846234</v>
      </c>
      <c r="Q77" s="2">
        <f t="shared" si="19"/>
        <v>0.20199999999749707</v>
      </c>
    </row>
    <row r="78" spans="1:17" x14ac:dyDescent="0.2">
      <c r="A78">
        <v>8509861</v>
      </c>
      <c r="B78" s="6" t="s">
        <v>27</v>
      </c>
      <c r="C78" s="6" t="s">
        <v>301</v>
      </c>
      <c r="D78" s="10" t="s">
        <v>519</v>
      </c>
      <c r="E78" s="10" t="s">
        <v>520</v>
      </c>
      <c r="F78" s="8">
        <f t="shared" si="11"/>
        <v>1996.7960000000021</v>
      </c>
      <c r="G78" s="8">
        <f t="shared" si="12"/>
        <v>1996.4994999999981</v>
      </c>
      <c r="H78" s="12">
        <f t="shared" si="13"/>
        <v>1996.2862000000023</v>
      </c>
      <c r="I78" s="12">
        <f t="shared" si="14"/>
        <v>1996.504200000003</v>
      </c>
      <c r="J78">
        <v>77</v>
      </c>
      <c r="K78" s="21">
        <f t="shared" si="15"/>
        <v>-0.50979999999981374</v>
      </c>
      <c r="L78" s="25">
        <f t="shared" si="20"/>
        <v>8.8892993754969129E-3</v>
      </c>
      <c r="M78" s="2">
        <f t="shared" si="16"/>
        <v>-0.29179999999905704</v>
      </c>
      <c r="N78" s="2">
        <f t="shared" si="17"/>
        <v>-0.21329999999579741</v>
      </c>
      <c r="O78" s="21">
        <f t="shared" si="18"/>
        <v>4.7000000049592927E-3</v>
      </c>
      <c r="P78" s="25">
        <f t="shared" si="21"/>
        <v>29.500508959025318</v>
      </c>
      <c r="Q78" s="2">
        <f t="shared" si="19"/>
        <v>0.2180000000007567</v>
      </c>
    </row>
    <row r="79" spans="1:17" x14ac:dyDescent="0.2">
      <c r="A79">
        <v>8509803</v>
      </c>
      <c r="B79" s="6" t="s">
        <v>26</v>
      </c>
      <c r="C79" s="6" t="s">
        <v>303</v>
      </c>
      <c r="D79" s="10" t="s">
        <v>521</v>
      </c>
      <c r="E79" s="10" t="s">
        <v>522</v>
      </c>
      <c r="F79" s="8">
        <f t="shared" si="11"/>
        <v>2033.038999999997</v>
      </c>
      <c r="G79" s="8">
        <f t="shared" si="12"/>
        <v>2033.1512000000002</v>
      </c>
      <c r="H79" s="12">
        <f t="shared" si="13"/>
        <v>2033.0081999999966</v>
      </c>
      <c r="I79" s="12">
        <f t="shared" si="14"/>
        <v>2033.145199999999</v>
      </c>
      <c r="J79">
        <v>78</v>
      </c>
      <c r="K79" s="21">
        <f t="shared" si="15"/>
        <v>-3.080000000045402E-2</v>
      </c>
      <c r="L79" s="25">
        <f t="shared" si="20"/>
        <v>2.8451521886456037</v>
      </c>
      <c r="M79" s="2">
        <f t="shared" si="16"/>
        <v>0.1062000000019907</v>
      </c>
      <c r="N79" s="2">
        <f t="shared" si="17"/>
        <v>-0.14300000000366708</v>
      </c>
      <c r="O79" s="21">
        <f t="shared" si="18"/>
        <v>-6.0000000012223609E-3</v>
      </c>
      <c r="P79" s="25">
        <f t="shared" si="21"/>
        <v>38.997005001702242</v>
      </c>
      <c r="Q79" s="2">
        <f t="shared" si="19"/>
        <v>0.13700000000244472</v>
      </c>
    </row>
    <row r="80" spans="1:17" x14ac:dyDescent="0.2">
      <c r="A80">
        <v>8509846</v>
      </c>
      <c r="B80" s="6" t="s">
        <v>25</v>
      </c>
      <c r="C80" s="6" t="s">
        <v>305</v>
      </c>
      <c r="D80" s="10" t="s">
        <v>523</v>
      </c>
      <c r="E80" s="10" t="s">
        <v>524</v>
      </c>
      <c r="F80" s="8">
        <f t="shared" si="11"/>
        <v>2037.1010000000024</v>
      </c>
      <c r="G80" s="8">
        <f t="shared" si="12"/>
        <v>2037.3979000000036</v>
      </c>
      <c r="H80" s="12">
        <f t="shared" si="13"/>
        <v>2037.1802000000025</v>
      </c>
      <c r="I80" s="12">
        <f t="shared" si="14"/>
        <v>2037.395199999999</v>
      </c>
      <c r="J80">
        <v>79</v>
      </c>
      <c r="K80" s="21">
        <f t="shared" si="15"/>
        <v>7.9200000000128057E-2</v>
      </c>
      <c r="L80" s="25">
        <f t="shared" si="20"/>
        <v>2.0585428268652808</v>
      </c>
      <c r="M80" s="2">
        <f t="shared" si="16"/>
        <v>0.2941999999966356</v>
      </c>
      <c r="N80" s="2">
        <f t="shared" si="17"/>
        <v>-0.21770000000105938</v>
      </c>
      <c r="O80" s="21">
        <f t="shared" si="18"/>
        <v>-2.7000000045518391E-3</v>
      </c>
      <c r="P80" s="25">
        <f t="shared" si="21"/>
        <v>40.620846849830748</v>
      </c>
      <c r="Q80" s="2">
        <f t="shared" si="19"/>
        <v>0.21499999999650754</v>
      </c>
    </row>
    <row r="81" spans="1:17" x14ac:dyDescent="0.2">
      <c r="A81">
        <v>8509883</v>
      </c>
      <c r="B81" s="6" t="s">
        <v>24</v>
      </c>
      <c r="C81" s="6" t="s">
        <v>307</v>
      </c>
      <c r="D81" s="10" t="s">
        <v>525</v>
      </c>
      <c r="E81" s="10" t="s">
        <v>526</v>
      </c>
      <c r="F81" s="8">
        <f t="shared" si="11"/>
        <v>2058.2030000000013</v>
      </c>
      <c r="G81" s="8">
        <f t="shared" si="12"/>
        <v>2058.4469000000026</v>
      </c>
      <c r="H81" s="12">
        <f t="shared" si="13"/>
        <v>2058.2597000000023</v>
      </c>
      <c r="I81" s="12">
        <f t="shared" si="14"/>
        <v>2058.4487000000008</v>
      </c>
      <c r="J81">
        <v>80</v>
      </c>
      <c r="K81" s="21">
        <f t="shared" si="15"/>
        <v>5.6700000001001172E-2</v>
      </c>
      <c r="L81" s="25">
        <f t="shared" si="20"/>
        <v>2.312386799947034</v>
      </c>
      <c r="M81" s="2">
        <f t="shared" si="16"/>
        <v>0.24569999999948777</v>
      </c>
      <c r="N81" s="2">
        <f t="shared" si="17"/>
        <v>-0.18720000000030268</v>
      </c>
      <c r="O81" s="21">
        <f t="shared" si="18"/>
        <v>1.799999998183921E-3</v>
      </c>
      <c r="P81" s="25">
        <f t="shared" si="21"/>
        <v>35.786153572945985</v>
      </c>
      <c r="Q81" s="2">
        <f t="shared" si="19"/>
        <v>0.1889999999984866</v>
      </c>
    </row>
    <row r="82" spans="1:17" x14ac:dyDescent="0.2">
      <c r="A82">
        <v>8509907</v>
      </c>
      <c r="B82" s="6" t="s">
        <v>23</v>
      </c>
      <c r="C82" s="6" t="s">
        <v>309</v>
      </c>
      <c r="D82" s="10" t="s">
        <v>527</v>
      </c>
      <c r="E82" s="10" t="s">
        <v>528</v>
      </c>
      <c r="F82" s="8">
        <f t="shared" si="11"/>
        <v>2074.8159999999989</v>
      </c>
      <c r="G82" s="8">
        <f t="shared" si="12"/>
        <v>2074.9084000000003</v>
      </c>
      <c r="H82" s="12">
        <f t="shared" si="13"/>
        <v>2074.7882000000027</v>
      </c>
      <c r="I82" s="12">
        <f t="shared" si="14"/>
        <v>2074.9141999999993</v>
      </c>
      <c r="J82">
        <v>81</v>
      </c>
      <c r="K82" s="21">
        <f t="shared" si="15"/>
        <v>-2.7799999996204861E-2</v>
      </c>
      <c r="L82" s="25">
        <f t="shared" si="20"/>
        <v>2.8432768690038186</v>
      </c>
      <c r="M82" s="2">
        <f t="shared" si="16"/>
        <v>9.8200000000360887E-2</v>
      </c>
      <c r="N82" s="2">
        <f t="shared" si="17"/>
        <v>-0.12019999999756692</v>
      </c>
      <c r="O82" s="21">
        <f t="shared" si="18"/>
        <v>5.7999999989988282E-3</v>
      </c>
      <c r="P82" s="25">
        <f t="shared" si="21"/>
        <v>26.796825825829789</v>
      </c>
      <c r="Q82" s="2">
        <f t="shared" si="19"/>
        <v>0.12599999999656575</v>
      </c>
    </row>
    <row r="83" spans="1:17" x14ac:dyDescent="0.2">
      <c r="A83">
        <v>8509930</v>
      </c>
      <c r="B83" s="6" t="s">
        <v>22</v>
      </c>
      <c r="C83" s="6" t="s">
        <v>311</v>
      </c>
      <c r="D83" s="10" t="s">
        <v>529</v>
      </c>
      <c r="E83" s="10" t="s">
        <v>530</v>
      </c>
      <c r="F83" s="8">
        <f t="shared" si="11"/>
        <v>2079.8349999999991</v>
      </c>
      <c r="G83" s="8">
        <f t="shared" si="12"/>
        <v>2079.8413999999975</v>
      </c>
      <c r="H83" s="12">
        <f t="shared" si="13"/>
        <v>2079.6256999999969</v>
      </c>
      <c r="I83" s="12">
        <f t="shared" si="14"/>
        <v>2079.8376999999964</v>
      </c>
      <c r="J83">
        <v>82</v>
      </c>
      <c r="K83" s="21">
        <f t="shared" si="15"/>
        <v>-0.20930000000225846</v>
      </c>
      <c r="L83" s="25">
        <f t="shared" si="20"/>
        <v>1.2977240219947492</v>
      </c>
      <c r="M83" s="2">
        <f t="shared" si="16"/>
        <v>2.6999999972758815E-3</v>
      </c>
      <c r="N83" s="2">
        <f t="shared" si="17"/>
        <v>-0.21570000000065193</v>
      </c>
      <c r="O83" s="21">
        <f t="shared" si="18"/>
        <v>-3.7000000011175871E-3</v>
      </c>
      <c r="P83" s="25">
        <f t="shared" si="21"/>
        <v>40.604049557043666</v>
      </c>
      <c r="Q83" s="2">
        <f t="shared" si="19"/>
        <v>0.21199999999953434</v>
      </c>
    </row>
    <row r="84" spans="1:17" x14ac:dyDescent="0.2">
      <c r="A84">
        <v>8509975</v>
      </c>
      <c r="B84" s="6" t="s">
        <v>21</v>
      </c>
      <c r="C84" s="6" t="s">
        <v>313</v>
      </c>
      <c r="D84" s="10" t="s">
        <v>531</v>
      </c>
      <c r="E84" s="10" t="s">
        <v>532</v>
      </c>
      <c r="F84" s="8">
        <f t="shared" si="11"/>
        <v>2112.4289999999964</v>
      </c>
      <c r="G84" s="8">
        <f t="shared" si="12"/>
        <v>2112.6448000000019</v>
      </c>
      <c r="H84" s="12">
        <f t="shared" si="13"/>
        <v>2112.4982000000018</v>
      </c>
      <c r="I84" s="12">
        <f t="shared" si="14"/>
        <v>2112.642200000002</v>
      </c>
      <c r="J84">
        <v>83</v>
      </c>
      <c r="K84" s="21">
        <f t="shared" si="15"/>
        <v>6.9200000005366746E-2</v>
      </c>
      <c r="L84" s="25">
        <f t="shared" si="20"/>
        <v>2.1746317517420706</v>
      </c>
      <c r="M84" s="2">
        <f t="shared" si="16"/>
        <v>0.21320000000559958</v>
      </c>
      <c r="N84" s="2">
        <f t="shared" si="17"/>
        <v>-0.14660000000003492</v>
      </c>
      <c r="O84" s="21">
        <f t="shared" si="18"/>
        <v>-2.599999999802094E-3</v>
      </c>
      <c r="P84" s="25">
        <f t="shared" si="21"/>
        <v>40.599318891343913</v>
      </c>
      <c r="Q84" s="2">
        <f t="shared" si="19"/>
        <v>0.14400000000023283</v>
      </c>
    </row>
    <row r="85" spans="1:17" x14ac:dyDescent="0.2">
      <c r="A85">
        <v>8509875</v>
      </c>
      <c r="B85" s="6" t="s">
        <v>20</v>
      </c>
      <c r="C85" s="6" t="s">
        <v>315</v>
      </c>
      <c r="D85" s="10" t="s">
        <v>533</v>
      </c>
      <c r="E85" s="10" t="s">
        <v>534</v>
      </c>
      <c r="F85" s="8">
        <f t="shared" si="11"/>
        <v>2120.9680000000008</v>
      </c>
      <c r="G85" s="8">
        <f t="shared" si="12"/>
        <v>2121.2920999999988</v>
      </c>
      <c r="H85" s="12">
        <f t="shared" si="13"/>
        <v>2121.0837000000029</v>
      </c>
      <c r="I85" s="12">
        <f t="shared" si="14"/>
        <v>2121.2756999999983</v>
      </c>
      <c r="J85">
        <v>84</v>
      </c>
      <c r="K85" s="21">
        <f t="shared" si="15"/>
        <v>0.11570000000210712</v>
      </c>
      <c r="L85" s="25">
        <f t="shared" si="20"/>
        <v>1.6137744932720823</v>
      </c>
      <c r="M85" s="2">
        <f t="shared" si="16"/>
        <v>0.30769999999756692</v>
      </c>
      <c r="N85" s="2">
        <f t="shared" si="17"/>
        <v>-0.20839999999589054</v>
      </c>
      <c r="O85" s="21">
        <f t="shared" si="18"/>
        <v>-1.6400000000430737E-2</v>
      </c>
      <c r="P85" s="25">
        <f t="shared" si="21"/>
        <v>16.357716502641587</v>
      </c>
      <c r="Q85" s="2">
        <f t="shared" si="19"/>
        <v>0.1919999999954598</v>
      </c>
    </row>
    <row r="86" spans="1:17" x14ac:dyDescent="0.2">
      <c r="A86">
        <v>8509788</v>
      </c>
      <c r="B86" s="6" t="s">
        <v>19</v>
      </c>
      <c r="C86" s="6" t="s">
        <v>317</v>
      </c>
      <c r="D86" s="10" t="s">
        <v>535</v>
      </c>
      <c r="E86" s="10" t="s">
        <v>536</v>
      </c>
      <c r="F86" s="8">
        <f t="shared" si="11"/>
        <v>2124.5579999999973</v>
      </c>
      <c r="G86" s="8">
        <f t="shared" si="12"/>
        <v>2124.2191000000021</v>
      </c>
      <c r="H86" s="12">
        <f t="shared" si="13"/>
        <v>2123.9737000000023</v>
      </c>
      <c r="I86" s="12">
        <f t="shared" si="14"/>
        <v>2124.2137000000002</v>
      </c>
      <c r="J86">
        <v>85</v>
      </c>
      <c r="K86" s="21">
        <f t="shared" si="15"/>
        <v>-0.5842999999949825</v>
      </c>
      <c r="L86" s="25">
        <f t="shared" si="20"/>
        <v>1.269434774045875E-3</v>
      </c>
      <c r="M86" s="2">
        <f t="shared" si="16"/>
        <v>-0.34429999999701977</v>
      </c>
      <c r="N86" s="2">
        <f t="shared" si="17"/>
        <v>-0.24539999999979045</v>
      </c>
      <c r="O86" s="21">
        <f t="shared" si="18"/>
        <v>-5.4000000018277206E-3</v>
      </c>
      <c r="P86" s="25">
        <f t="shared" si="21"/>
        <v>39.619390249111888</v>
      </c>
      <c r="Q86" s="2">
        <f t="shared" si="19"/>
        <v>0.23999999999796273</v>
      </c>
    </row>
    <row r="87" spans="1:17" x14ac:dyDescent="0.2">
      <c r="A87">
        <v>8509846</v>
      </c>
      <c r="B87" s="6" t="s">
        <v>18</v>
      </c>
      <c r="C87" s="6" t="s">
        <v>319</v>
      </c>
      <c r="D87" s="10" t="s">
        <v>537</v>
      </c>
      <c r="E87" s="10" t="s">
        <v>538</v>
      </c>
      <c r="F87" s="8">
        <f t="shared" si="11"/>
        <v>2156.3940000000002</v>
      </c>
      <c r="G87" s="8">
        <f t="shared" si="12"/>
        <v>2156.498599999999</v>
      </c>
      <c r="H87" s="12">
        <f t="shared" si="13"/>
        <v>2156.3622000000032</v>
      </c>
      <c r="I87" s="12">
        <f t="shared" si="14"/>
        <v>2156.4922000000006</v>
      </c>
      <c r="J87">
        <v>86</v>
      </c>
      <c r="K87" s="21">
        <f t="shared" si="15"/>
        <v>-3.1799999997019768E-2</v>
      </c>
      <c r="L87" s="25">
        <f t="shared" si="20"/>
        <v>2.8454879854695467</v>
      </c>
      <c r="M87" s="2">
        <f t="shared" si="16"/>
        <v>9.8200000000360887E-2</v>
      </c>
      <c r="N87" s="2">
        <f t="shared" si="17"/>
        <v>-0.13639999999577412</v>
      </c>
      <c r="O87" s="21">
        <f t="shared" si="18"/>
        <v>-6.3999999983934686E-3</v>
      </c>
      <c r="P87" s="25">
        <f t="shared" si="21"/>
        <v>38.507417849355988</v>
      </c>
      <c r="Q87" s="2">
        <f t="shared" si="19"/>
        <v>0.12999999999738066</v>
      </c>
    </row>
    <row r="88" spans="1:17" x14ac:dyDescent="0.2">
      <c r="A88">
        <v>8509878</v>
      </c>
      <c r="B88" s="6" t="s">
        <v>17</v>
      </c>
      <c r="C88" s="6" t="s">
        <v>322</v>
      </c>
      <c r="D88" s="10" t="s">
        <v>539</v>
      </c>
      <c r="E88" s="10" t="s">
        <v>540</v>
      </c>
      <c r="F88" s="8">
        <f t="shared" si="11"/>
        <v>2163.2649999999994</v>
      </c>
      <c r="G88" s="8">
        <f t="shared" si="12"/>
        <v>2163.5826000000015</v>
      </c>
      <c r="H88" s="12">
        <f t="shared" si="13"/>
        <v>2163.3507000000027</v>
      </c>
      <c r="I88" s="12">
        <f t="shared" si="14"/>
        <v>2163.5896999999968</v>
      </c>
      <c r="J88">
        <v>87</v>
      </c>
      <c r="K88" s="21">
        <f t="shared" si="15"/>
        <v>8.5700000003271271E-2</v>
      </c>
      <c r="L88" s="25">
        <f t="shared" si="20"/>
        <v>1.9810166486754333</v>
      </c>
      <c r="M88" s="2">
        <f t="shared" si="16"/>
        <v>0.3246999999973923</v>
      </c>
      <c r="N88" s="2">
        <f t="shared" si="17"/>
        <v>-0.23189999999885913</v>
      </c>
      <c r="O88" s="21">
        <f t="shared" si="18"/>
        <v>7.0999999952618964E-3</v>
      </c>
      <c r="P88" s="25">
        <f t="shared" si="21"/>
        <v>23.534635632498819</v>
      </c>
      <c r="Q88" s="2">
        <f t="shared" si="19"/>
        <v>0.23899999999412103</v>
      </c>
    </row>
    <row r="89" spans="1:17" x14ac:dyDescent="0.2">
      <c r="A89">
        <v>8509915</v>
      </c>
      <c r="B89" s="6" t="s">
        <v>16</v>
      </c>
      <c r="C89" s="6" t="s">
        <v>324</v>
      </c>
      <c r="D89" s="10" t="s">
        <v>541</v>
      </c>
      <c r="E89" s="10" t="s">
        <v>542</v>
      </c>
      <c r="F89" s="8">
        <f t="shared" si="11"/>
        <v>2186.6600000000035</v>
      </c>
      <c r="G89" s="8">
        <f t="shared" si="12"/>
        <v>2186.9628000000012</v>
      </c>
      <c r="H89" s="12">
        <f t="shared" si="13"/>
        <v>2186.7396999999983</v>
      </c>
      <c r="I89" s="12">
        <f t="shared" si="14"/>
        <v>2186.9717000000019</v>
      </c>
      <c r="J89">
        <v>88</v>
      </c>
      <c r="K89" s="21">
        <f t="shared" si="15"/>
        <v>7.9699999994772952E-2</v>
      </c>
      <c r="L89" s="25">
        <f t="shared" si="20"/>
        <v>2.0526297014148573</v>
      </c>
      <c r="M89" s="2">
        <f t="shared" si="16"/>
        <v>0.31169999999838183</v>
      </c>
      <c r="N89" s="2">
        <f t="shared" si="17"/>
        <v>-0.2231000000028871</v>
      </c>
      <c r="O89" s="21">
        <f t="shared" si="18"/>
        <v>8.900000000721775E-3</v>
      </c>
      <c r="P89" s="25">
        <f t="shared" si="21"/>
        <v>19.101113437735162</v>
      </c>
      <c r="Q89" s="2">
        <f t="shared" si="19"/>
        <v>0.23200000000360887</v>
      </c>
    </row>
    <row r="90" spans="1:17" x14ac:dyDescent="0.2">
      <c r="A90">
        <v>8509883</v>
      </c>
      <c r="B90" s="6" t="s">
        <v>15</v>
      </c>
      <c r="C90" s="6" t="s">
        <v>326</v>
      </c>
      <c r="D90" s="10" t="s">
        <v>543</v>
      </c>
      <c r="E90" s="10" t="s">
        <v>544</v>
      </c>
      <c r="F90" s="8">
        <f t="shared" si="11"/>
        <v>2198.7260000000024</v>
      </c>
      <c r="G90" s="8">
        <f t="shared" si="12"/>
        <v>2198.8905999999988</v>
      </c>
      <c r="H90" s="12">
        <f t="shared" si="13"/>
        <v>2198.7316999999966</v>
      </c>
      <c r="I90" s="12">
        <f t="shared" si="14"/>
        <v>2198.8657000000021</v>
      </c>
      <c r="J90">
        <v>89</v>
      </c>
      <c r="K90" s="21">
        <f t="shared" si="15"/>
        <v>5.6999999942490831E-3</v>
      </c>
      <c r="L90" s="25">
        <f t="shared" si="20"/>
        <v>2.7359709239181296</v>
      </c>
      <c r="M90" s="2">
        <f t="shared" si="16"/>
        <v>0.1396999999997206</v>
      </c>
      <c r="N90" s="2">
        <f t="shared" si="17"/>
        <v>-0.15890000000217697</v>
      </c>
      <c r="O90" s="21">
        <f t="shared" si="18"/>
        <v>-2.4899999996705446E-2</v>
      </c>
      <c r="P90" s="25">
        <f t="shared" si="21"/>
        <v>3.4904260572769479</v>
      </c>
      <c r="Q90" s="2">
        <f t="shared" si="19"/>
        <v>0.13400000000547152</v>
      </c>
    </row>
    <row r="91" spans="1:17" x14ac:dyDescent="0.2">
      <c r="A91">
        <v>8509836</v>
      </c>
      <c r="B91" s="6" t="s">
        <v>14</v>
      </c>
      <c r="C91" s="6" t="s">
        <v>328</v>
      </c>
      <c r="D91" s="10" t="s">
        <v>545</v>
      </c>
      <c r="E91" s="10" t="s">
        <v>546</v>
      </c>
      <c r="F91" s="8">
        <f t="shared" si="11"/>
        <v>2202.7920000000013</v>
      </c>
      <c r="G91" s="8">
        <f t="shared" si="12"/>
        <v>2203.1301000000021</v>
      </c>
      <c r="H91" s="12">
        <f t="shared" si="13"/>
        <v>2202.8896999999997</v>
      </c>
      <c r="I91" s="12">
        <f t="shared" si="14"/>
        <v>2203.1137000000017</v>
      </c>
      <c r="J91">
        <v>90</v>
      </c>
      <c r="K91" s="21">
        <f t="shared" si="15"/>
        <v>9.7699999998440035E-2</v>
      </c>
      <c r="L91" s="25">
        <f t="shared" si="20"/>
        <v>1.8350866944861799</v>
      </c>
      <c r="M91" s="2">
        <f t="shared" si="16"/>
        <v>0.3217000000004191</v>
      </c>
      <c r="N91" s="2">
        <f t="shared" si="17"/>
        <v>-0.2404000000024098</v>
      </c>
      <c r="O91" s="21">
        <f t="shared" si="18"/>
        <v>-1.6400000000430737E-2</v>
      </c>
      <c r="P91" s="25">
        <f t="shared" si="21"/>
        <v>16.357716502641587</v>
      </c>
      <c r="Q91" s="2">
        <f t="shared" si="19"/>
        <v>0.22400000000197906</v>
      </c>
    </row>
    <row r="92" spans="1:17" x14ac:dyDescent="0.2">
      <c r="A92">
        <v>8509945</v>
      </c>
      <c r="B92" s="6" t="s">
        <v>13</v>
      </c>
      <c r="C92" s="6" t="s">
        <v>330</v>
      </c>
      <c r="D92" s="10" t="s">
        <v>547</v>
      </c>
      <c r="E92" s="10" t="s">
        <v>548</v>
      </c>
      <c r="F92" s="8">
        <f t="shared" si="11"/>
        <v>2241.1990000000005</v>
      </c>
      <c r="G92" s="8">
        <f t="shared" si="12"/>
        <v>2241.280700000003</v>
      </c>
      <c r="H92" s="12">
        <f t="shared" si="13"/>
        <v>2241.1267000000007</v>
      </c>
      <c r="I92" s="12">
        <f t="shared" si="14"/>
        <v>2241.2837</v>
      </c>
      <c r="J92">
        <v>91</v>
      </c>
      <c r="K92" s="21">
        <f t="shared" si="15"/>
        <v>-7.2299999999813735E-2</v>
      </c>
      <c r="L92" s="25">
        <f t="shared" si="20"/>
        <v>2.7394415401168102</v>
      </c>
      <c r="M92" s="2">
        <f t="shared" si="16"/>
        <v>8.4699999999429565E-2</v>
      </c>
      <c r="N92" s="2">
        <f t="shared" si="17"/>
        <v>-0.1540000000022701</v>
      </c>
      <c r="O92" s="21">
        <f t="shared" si="18"/>
        <v>2.9999999969732016E-3</v>
      </c>
      <c r="P92" s="25">
        <f t="shared" si="21"/>
        <v>33.389239770424851</v>
      </c>
      <c r="Q92" s="2">
        <f t="shared" si="19"/>
        <v>0.1569999999992433</v>
      </c>
    </row>
    <row r="93" spans="1:17" x14ac:dyDescent="0.2">
      <c r="A93">
        <v>8509804</v>
      </c>
      <c r="B93" s="6" t="s">
        <v>12</v>
      </c>
      <c r="C93" s="6" t="s">
        <v>332</v>
      </c>
      <c r="D93" s="10" t="s">
        <v>549</v>
      </c>
      <c r="E93" s="10" t="s">
        <v>550</v>
      </c>
      <c r="F93" s="8">
        <f t="shared" si="11"/>
        <v>2246.127999999997</v>
      </c>
      <c r="G93" s="8">
        <f t="shared" si="12"/>
        <v>2246.3510999999999</v>
      </c>
      <c r="H93" s="12">
        <f t="shared" si="13"/>
        <v>2246.1627000000008</v>
      </c>
      <c r="I93" s="12">
        <f t="shared" si="14"/>
        <v>2246.3427000000011</v>
      </c>
      <c r="J93">
        <v>92</v>
      </c>
      <c r="K93" s="21">
        <f t="shared" si="15"/>
        <v>3.4700000003795139E-2</v>
      </c>
      <c r="L93" s="25">
        <f t="shared" si="20"/>
        <v>2.5270969491531599</v>
      </c>
      <c r="M93" s="2">
        <f t="shared" si="16"/>
        <v>0.21470000000408618</v>
      </c>
      <c r="N93" s="2">
        <f t="shared" si="17"/>
        <v>-0.18839999999909196</v>
      </c>
      <c r="O93" s="21">
        <f t="shared" si="18"/>
        <v>-8.3999999988009222E-3</v>
      </c>
      <c r="P93" s="25">
        <f t="shared" si="21"/>
        <v>35.259820766398882</v>
      </c>
      <c r="Q93" s="2">
        <f t="shared" si="19"/>
        <v>0.18000000000029104</v>
      </c>
    </row>
    <row r="94" spans="1:17" x14ac:dyDescent="0.2">
      <c r="A94">
        <v>8509964</v>
      </c>
      <c r="B94" s="6" t="s">
        <v>11</v>
      </c>
      <c r="C94" s="6" t="s">
        <v>334</v>
      </c>
      <c r="D94" s="10" t="s">
        <v>551</v>
      </c>
      <c r="E94" s="10" t="s">
        <v>552</v>
      </c>
      <c r="F94" s="8">
        <f t="shared" si="11"/>
        <v>2248.6909999999989</v>
      </c>
      <c r="G94" s="8">
        <f t="shared" si="12"/>
        <v>2248.5722000000023</v>
      </c>
      <c r="H94" s="12">
        <f t="shared" si="13"/>
        <v>2248.3756999999969</v>
      </c>
      <c r="I94" s="12">
        <f t="shared" si="14"/>
        <v>2248.5647000000026</v>
      </c>
      <c r="J94">
        <v>93</v>
      </c>
      <c r="K94" s="21">
        <f t="shared" si="15"/>
        <v>-0.31530000000202563</v>
      </c>
      <c r="L94" s="25">
        <f t="shared" si="20"/>
        <v>0.37803004229664849</v>
      </c>
      <c r="M94" s="2">
        <f t="shared" si="16"/>
        <v>-0.12629999999626307</v>
      </c>
      <c r="N94" s="2">
        <f t="shared" si="17"/>
        <v>-0.19650000000547152</v>
      </c>
      <c r="O94" s="21">
        <f t="shared" si="18"/>
        <v>-7.4999999997089617E-3</v>
      </c>
      <c r="P94" s="25">
        <f t="shared" si="21"/>
        <v>36.875059053168535</v>
      </c>
      <c r="Q94" s="2">
        <f t="shared" si="19"/>
        <v>0.18900000000576256</v>
      </c>
    </row>
    <row r="95" spans="1:17" x14ac:dyDescent="0.2">
      <c r="A95">
        <v>8509791</v>
      </c>
      <c r="B95" s="6" t="s">
        <v>10</v>
      </c>
      <c r="C95" s="6" t="s">
        <v>336</v>
      </c>
      <c r="D95" s="10" t="s">
        <v>553</v>
      </c>
      <c r="E95" s="10" t="s">
        <v>554</v>
      </c>
      <c r="F95" s="8">
        <f t="shared" si="11"/>
        <v>2280.1829999999973</v>
      </c>
      <c r="G95" s="8">
        <f t="shared" si="12"/>
        <v>2280.2995999999985</v>
      </c>
      <c r="H95" s="12">
        <f t="shared" si="13"/>
        <v>2280.1512000000002</v>
      </c>
      <c r="I95" s="12">
        <f t="shared" si="14"/>
        <v>2280.3032000000021</v>
      </c>
      <c r="J95">
        <v>94</v>
      </c>
      <c r="K95" s="21">
        <f t="shared" si="15"/>
        <v>-3.1799999997019768E-2</v>
      </c>
      <c r="L95" s="25">
        <f t="shared" si="20"/>
        <v>2.8454879854695467</v>
      </c>
      <c r="M95" s="2">
        <f t="shared" si="16"/>
        <v>0.12020000000484288</v>
      </c>
      <c r="N95" s="2">
        <f t="shared" si="17"/>
        <v>-0.14839999999821885</v>
      </c>
      <c r="O95" s="21">
        <f t="shared" si="18"/>
        <v>3.6000000036437996E-3</v>
      </c>
      <c r="P95" s="25">
        <f t="shared" si="21"/>
        <v>32.071223786253356</v>
      </c>
      <c r="Q95" s="2">
        <f t="shared" si="19"/>
        <v>0.15200000000186265</v>
      </c>
    </row>
    <row r="96" spans="1:17" x14ac:dyDescent="0.2">
      <c r="A96">
        <v>8509803</v>
      </c>
      <c r="B96" s="6" t="s">
        <v>9</v>
      </c>
      <c r="C96" s="6" t="s">
        <v>338</v>
      </c>
      <c r="D96" s="10" t="s">
        <v>555</v>
      </c>
      <c r="E96" s="10" t="s">
        <v>556</v>
      </c>
      <c r="F96" s="8">
        <f t="shared" si="11"/>
        <v>2285.0579999999973</v>
      </c>
      <c r="G96" s="8">
        <f t="shared" si="12"/>
        <v>2285.3053999999975</v>
      </c>
      <c r="H96" s="12">
        <f t="shared" si="13"/>
        <v>2285.0921999999991</v>
      </c>
      <c r="I96" s="12">
        <f t="shared" si="14"/>
        <v>2285.3142000000007</v>
      </c>
      <c r="J96">
        <v>95</v>
      </c>
      <c r="K96" s="21">
        <f t="shared" si="15"/>
        <v>3.4200000001874287E-2</v>
      </c>
      <c r="L96" s="25">
        <f t="shared" si="20"/>
        <v>2.5314770748777575</v>
      </c>
      <c r="M96" s="2">
        <f t="shared" si="16"/>
        <v>0.25620000000344589</v>
      </c>
      <c r="N96" s="2">
        <f t="shared" si="17"/>
        <v>-0.21319999999832362</v>
      </c>
      <c r="O96" s="21">
        <f t="shared" si="18"/>
        <v>8.8000000032479875E-3</v>
      </c>
      <c r="P96" s="25">
        <f t="shared" si="21"/>
        <v>19.340971759415783</v>
      </c>
      <c r="Q96" s="2">
        <f t="shared" si="19"/>
        <v>0.22200000000157161</v>
      </c>
    </row>
    <row r="97" spans="1:19" x14ac:dyDescent="0.2">
      <c r="A97">
        <v>8509817</v>
      </c>
      <c r="B97" s="6" t="s">
        <v>8</v>
      </c>
      <c r="C97" s="6" t="s">
        <v>340</v>
      </c>
      <c r="D97" s="10" t="s">
        <v>557</v>
      </c>
      <c r="E97" s="10" t="s">
        <v>558</v>
      </c>
      <c r="F97" s="8">
        <f t="shared" si="11"/>
        <v>2291.7649999999994</v>
      </c>
      <c r="G97" s="8">
        <f t="shared" si="12"/>
        <v>2291.3332999999984</v>
      </c>
      <c r="H97" s="12">
        <f t="shared" si="13"/>
        <v>2291.1667000000016</v>
      </c>
      <c r="I97" s="12">
        <f t="shared" si="14"/>
        <v>2291.3396999999968</v>
      </c>
      <c r="J97">
        <v>96</v>
      </c>
      <c r="K97" s="21">
        <f t="shared" si="15"/>
        <v>-0.59829999999783468</v>
      </c>
      <c r="L97" s="25">
        <f t="shared" si="20"/>
        <v>8.5325821575804052E-4</v>
      </c>
      <c r="M97" s="2">
        <f t="shared" si="16"/>
        <v>-0.4253000000026077</v>
      </c>
      <c r="N97" s="2">
        <f t="shared" si="17"/>
        <v>-0.1665999999968335</v>
      </c>
      <c r="O97" s="21">
        <f t="shared" si="18"/>
        <v>6.3999999983934686E-3</v>
      </c>
      <c r="P97" s="25">
        <f t="shared" si="21"/>
        <v>25.293640708596111</v>
      </c>
      <c r="Q97" s="2">
        <f t="shared" si="19"/>
        <v>0.17299999999522697</v>
      </c>
    </row>
    <row r="98" spans="1:19" x14ac:dyDescent="0.2">
      <c r="A98">
        <v>8509850</v>
      </c>
      <c r="B98" s="6" t="s">
        <v>7</v>
      </c>
      <c r="C98" s="6" t="s">
        <v>342</v>
      </c>
      <c r="D98" s="10" t="s">
        <v>559</v>
      </c>
      <c r="E98" s="10" t="s">
        <v>560</v>
      </c>
      <c r="F98" s="8">
        <f t="shared" si="11"/>
        <v>2316.0149999999994</v>
      </c>
      <c r="G98" s="8">
        <f t="shared" si="12"/>
        <v>2316.1448000000019</v>
      </c>
      <c r="H98" s="12">
        <f t="shared" si="13"/>
        <v>2315.9777000000031</v>
      </c>
      <c r="I98" s="12">
        <f t="shared" si="14"/>
        <v>2316.1407000000036</v>
      </c>
      <c r="J98">
        <v>97</v>
      </c>
      <c r="K98" s="21">
        <f t="shared" si="15"/>
        <v>-3.7299999996321276E-2</v>
      </c>
      <c r="L98" s="25">
        <f t="shared" si="20"/>
        <v>2.8447470432906861</v>
      </c>
      <c r="M98" s="2">
        <f t="shared" si="16"/>
        <v>0.12570000000414439</v>
      </c>
      <c r="N98" s="2">
        <f t="shared" si="17"/>
        <v>-0.16709999999875436</v>
      </c>
      <c r="O98" s="21">
        <f t="shared" si="18"/>
        <v>-4.0999999982886948E-3</v>
      </c>
      <c r="P98" s="25">
        <f t="shared" si="21"/>
        <v>40.479393597360463</v>
      </c>
      <c r="Q98" s="2">
        <f t="shared" si="19"/>
        <v>0.16300000000046566</v>
      </c>
    </row>
    <row r="99" spans="1:19" x14ac:dyDescent="0.2">
      <c r="A99">
        <v>8509788</v>
      </c>
      <c r="B99" s="6" t="s">
        <v>6</v>
      </c>
      <c r="C99" s="6" t="s">
        <v>345</v>
      </c>
      <c r="D99" s="10" t="s">
        <v>561</v>
      </c>
      <c r="E99" s="10" t="s">
        <v>562</v>
      </c>
      <c r="F99" s="8">
        <f t="shared" si="11"/>
        <v>2327.8859999999986</v>
      </c>
      <c r="G99" s="8">
        <f t="shared" si="12"/>
        <v>2328.1301999999996</v>
      </c>
      <c r="H99" s="12">
        <f t="shared" si="13"/>
        <v>2327.9006999999983</v>
      </c>
      <c r="I99" s="12">
        <f t="shared" si="14"/>
        <v>2328.1316999999981</v>
      </c>
      <c r="J99">
        <v>98</v>
      </c>
      <c r="K99" s="21">
        <f t="shared" si="15"/>
        <v>1.4699999999720603E-2</v>
      </c>
      <c r="L99" s="25">
        <f t="shared" si="20"/>
        <v>2.6816162393933194</v>
      </c>
      <c r="M99" s="2">
        <f t="shared" si="16"/>
        <v>0.24569999999948777</v>
      </c>
      <c r="N99" s="2">
        <f t="shared" si="17"/>
        <v>-0.22950000000128057</v>
      </c>
      <c r="O99" s="21">
        <f t="shared" si="18"/>
        <v>1.4999999984866008E-3</v>
      </c>
      <c r="P99" s="25">
        <f t="shared" si="21"/>
        <v>36.326773840845277</v>
      </c>
      <c r="Q99" s="2">
        <f t="shared" si="19"/>
        <v>0.23099999999976717</v>
      </c>
    </row>
    <row r="100" spans="1:19" x14ac:dyDescent="0.2">
      <c r="A100">
        <v>8509951</v>
      </c>
      <c r="B100" s="6" t="s">
        <v>5</v>
      </c>
      <c r="C100" s="6" t="s">
        <v>347</v>
      </c>
      <c r="D100" s="10" t="s">
        <v>563</v>
      </c>
      <c r="E100" s="10" t="s">
        <v>564</v>
      </c>
      <c r="F100" s="8">
        <f t="shared" si="11"/>
        <v>2333.0460000000021</v>
      </c>
      <c r="G100" s="8">
        <f t="shared" si="12"/>
        <v>2332.9985000000015</v>
      </c>
      <c r="H100" s="12">
        <f t="shared" si="13"/>
        <v>2332.7451999999976</v>
      </c>
      <c r="I100" s="12">
        <f t="shared" si="14"/>
        <v>2332.9902000000002</v>
      </c>
      <c r="J100">
        <v>99</v>
      </c>
      <c r="K100" s="21">
        <f t="shared" si="15"/>
        <v>-0.30080000000452856</v>
      </c>
      <c r="L100" s="25">
        <f t="shared" si="20"/>
        <v>0.46287018346621278</v>
      </c>
      <c r="M100" s="2">
        <f t="shared" si="16"/>
        <v>-5.5800000001909211E-2</v>
      </c>
      <c r="N100" s="2">
        <f t="shared" si="17"/>
        <v>-0.25330000000394648</v>
      </c>
      <c r="O100" s="21">
        <f t="shared" si="18"/>
        <v>-8.3000000013271347E-3</v>
      </c>
      <c r="P100" s="25">
        <f t="shared" si="21"/>
        <v>35.450470473951022</v>
      </c>
      <c r="Q100" s="2">
        <f t="shared" si="19"/>
        <v>0.24500000000261934</v>
      </c>
    </row>
    <row r="101" spans="1:19" x14ac:dyDescent="0.2">
      <c r="A101">
        <v>8509807</v>
      </c>
      <c r="B101" s="6" t="s">
        <v>4</v>
      </c>
      <c r="C101" s="6" t="s">
        <v>350</v>
      </c>
      <c r="D101" s="10" t="s">
        <v>565</v>
      </c>
      <c r="E101" s="10" t="s">
        <v>566</v>
      </c>
      <c r="F101" s="8">
        <f t="shared" si="11"/>
        <v>2355.3119999999981</v>
      </c>
      <c r="G101" s="8">
        <f t="shared" si="12"/>
        <v>2355.4144000000015</v>
      </c>
      <c r="H101" s="12">
        <f t="shared" si="13"/>
        <v>2355.2612000000008</v>
      </c>
      <c r="I101" s="12">
        <f t="shared" si="14"/>
        <v>2355.4191999999966</v>
      </c>
      <c r="J101">
        <v>100</v>
      </c>
      <c r="K101" s="21">
        <f t="shared" si="15"/>
        <v>-5.0799999997252598E-2</v>
      </c>
      <c r="L101" s="25">
        <f t="shared" si="20"/>
        <v>2.8244376189939175</v>
      </c>
      <c r="M101" s="2">
        <f t="shared" si="16"/>
        <v>0.10719999999855645</v>
      </c>
      <c r="N101" s="2">
        <f t="shared" si="17"/>
        <v>-0.15320000000065193</v>
      </c>
      <c r="O101" s="21">
        <f t="shared" si="18"/>
        <v>4.7999999951571226E-3</v>
      </c>
      <c r="P101" s="25">
        <f t="shared" si="21"/>
        <v>29.259037080592158</v>
      </c>
      <c r="Q101" s="2">
        <f t="shared" si="19"/>
        <v>0.15799999999580905</v>
      </c>
    </row>
    <row r="102" spans="1:19" x14ac:dyDescent="0.2">
      <c r="A102">
        <v>8509878</v>
      </c>
      <c r="B102" s="6" t="s">
        <v>3</v>
      </c>
      <c r="C102" s="6" t="s">
        <v>352</v>
      </c>
      <c r="D102" s="10" t="s">
        <v>567</v>
      </c>
      <c r="E102" s="10" t="s">
        <v>568</v>
      </c>
      <c r="F102" s="8">
        <f t="shared" si="11"/>
        <v>2363.7649999999994</v>
      </c>
      <c r="G102" s="8">
        <f t="shared" si="12"/>
        <v>2364.0625</v>
      </c>
      <c r="H102" s="12">
        <f t="shared" si="13"/>
        <v>2363.8392000000022</v>
      </c>
      <c r="I102" s="12">
        <f t="shared" si="14"/>
        <v>2364.0642000000007</v>
      </c>
      <c r="J102">
        <v>101</v>
      </c>
      <c r="K102" s="21">
        <f t="shared" si="15"/>
        <v>7.4200000002747402E-2</v>
      </c>
      <c r="L102" s="25">
        <f t="shared" si="20"/>
        <v>2.1171373767579111</v>
      </c>
      <c r="M102" s="2">
        <f t="shared" si="16"/>
        <v>0.29920000000129221</v>
      </c>
      <c r="N102" s="2">
        <f t="shared" si="17"/>
        <v>-0.22329999999783468</v>
      </c>
      <c r="O102" s="21">
        <f t="shared" si="18"/>
        <v>1.7000000007101335E-3</v>
      </c>
      <c r="P102" s="25">
        <f t="shared" si="21"/>
        <v>35.96919756518249</v>
      </c>
      <c r="Q102" s="2">
        <f t="shared" si="19"/>
        <v>0.22499999999854481</v>
      </c>
    </row>
    <row r="103" spans="1:19" x14ac:dyDescent="0.2">
      <c r="A103">
        <v>8509846</v>
      </c>
      <c r="B103" s="6" t="s">
        <v>2</v>
      </c>
      <c r="C103" s="6" t="s">
        <v>354</v>
      </c>
      <c r="D103" s="10" t="s">
        <v>569</v>
      </c>
      <c r="E103" s="10" t="s">
        <v>570</v>
      </c>
      <c r="F103" s="8">
        <f t="shared" si="11"/>
        <v>2409.8550000000032</v>
      </c>
      <c r="G103" s="8">
        <f t="shared" si="12"/>
        <v>2410.1587999999974</v>
      </c>
      <c r="H103" s="12">
        <f t="shared" si="13"/>
        <v>2409.9256999999998</v>
      </c>
      <c r="I103" s="12">
        <f t="shared" si="14"/>
        <v>2410.155700000003</v>
      </c>
      <c r="J103">
        <v>102</v>
      </c>
      <c r="K103" s="21">
        <f t="shared" si="15"/>
        <v>7.069999999657739E-2</v>
      </c>
      <c r="L103" s="25">
        <f t="shared" si="20"/>
        <v>2.1575095473373165</v>
      </c>
      <c r="M103" s="2">
        <f t="shared" si="16"/>
        <v>0.30069999999977881</v>
      </c>
      <c r="N103" s="2">
        <f t="shared" si="17"/>
        <v>-0.23309999999764841</v>
      </c>
      <c r="O103" s="21">
        <f t="shared" si="18"/>
        <v>-3.0999999944469891E-3</v>
      </c>
      <c r="P103" s="25">
        <f t="shared" si="21"/>
        <v>40.664798464822944</v>
      </c>
      <c r="Q103" s="2">
        <f t="shared" si="19"/>
        <v>0.23000000000320142</v>
      </c>
    </row>
    <row r="104" spans="1:19" x14ac:dyDescent="0.2">
      <c r="A104">
        <v>8509791</v>
      </c>
      <c r="B104" s="6" t="s">
        <v>1</v>
      </c>
      <c r="C104" s="6" t="s">
        <v>356</v>
      </c>
      <c r="D104" s="10" t="s">
        <v>571</v>
      </c>
      <c r="E104" s="10" t="s">
        <v>572</v>
      </c>
      <c r="F104" s="8">
        <f t="shared" si="11"/>
        <v>2413.6909999999989</v>
      </c>
      <c r="G104" s="8">
        <f t="shared" si="12"/>
        <v>2413.7635999999984</v>
      </c>
      <c r="H104" s="12">
        <f t="shared" si="13"/>
        <v>2413.6051999999981</v>
      </c>
      <c r="I104" s="12">
        <f t="shared" si="14"/>
        <v>2413.7641999999978</v>
      </c>
      <c r="J104">
        <v>103</v>
      </c>
      <c r="K104" s="21">
        <f t="shared" si="15"/>
        <v>-8.5800000000745058E-2</v>
      </c>
      <c r="L104" s="25">
        <f t="shared" si="20"/>
        <v>2.6552726105768896</v>
      </c>
      <c r="M104" s="2">
        <f t="shared" si="16"/>
        <v>7.3199999998905696E-2</v>
      </c>
      <c r="N104" s="2">
        <f t="shared" si="17"/>
        <v>-0.15840000000025611</v>
      </c>
      <c r="O104" s="21">
        <f t="shared" si="18"/>
        <v>5.9999999939464033E-4</v>
      </c>
      <c r="P104" s="25">
        <f t="shared" si="21"/>
        <v>37.785528708862266</v>
      </c>
      <c r="Q104" s="2">
        <f t="shared" si="19"/>
        <v>0.15899999999965075</v>
      </c>
    </row>
    <row r="106" spans="1:19" x14ac:dyDescent="0.2">
      <c r="J106" t="s">
        <v>585</v>
      </c>
      <c r="K106" s="21">
        <v>-3.3619417475668704E-2</v>
      </c>
      <c r="L106" s="25"/>
      <c r="M106" s="2">
        <v>0.14473398058286424</v>
      </c>
      <c r="N106" s="2">
        <v>-0.18151359223335126</v>
      </c>
      <c r="O106" s="21">
        <v>-3.1601941748183146E-3</v>
      </c>
      <c r="P106" s="25"/>
      <c r="Q106" s="2">
        <v>0.17835339805853295</v>
      </c>
    </row>
    <row r="107" spans="1:19" x14ac:dyDescent="0.2">
      <c r="J107" t="s">
        <v>583</v>
      </c>
      <c r="K107" s="21">
        <v>1.3813321568926487E-2</v>
      </c>
      <c r="L107" s="25"/>
      <c r="M107" s="2">
        <v>1.3687540523012397E-2</v>
      </c>
      <c r="N107" s="2">
        <v>3.8167769282101173E-3</v>
      </c>
      <c r="O107" s="21">
        <v>9.6663975861147229E-4</v>
      </c>
      <c r="P107" s="25"/>
      <c r="Q107" s="2">
        <v>3.6892331589886565E-3</v>
      </c>
    </row>
    <row r="108" spans="1:19" x14ac:dyDescent="0.2">
      <c r="J108" t="s">
        <v>584</v>
      </c>
      <c r="K108" s="21">
        <v>-9.7999999998137355E-3</v>
      </c>
      <c r="L108" s="25"/>
      <c r="M108" s="2">
        <v>0.15670000000682194</v>
      </c>
      <c r="N108" s="2">
        <v>-0.18839999999909196</v>
      </c>
      <c r="O108" s="21">
        <v>-2.0999999978812411E-3</v>
      </c>
      <c r="P108" s="25"/>
      <c r="Q108" s="2">
        <v>0.1889999999984866</v>
      </c>
    </row>
    <row r="109" spans="1:19" x14ac:dyDescent="0.2">
      <c r="J109" t="s">
        <v>586</v>
      </c>
      <c r="K109" s="21">
        <v>-6.300000000919681E-3</v>
      </c>
      <c r="L109" s="25"/>
      <c r="M109" s="2">
        <v>0.17619999999442371</v>
      </c>
      <c r="N109" s="2" t="e">
        <v>#N/A</v>
      </c>
      <c r="O109" s="21">
        <v>-1.1999999987892807E-3</v>
      </c>
      <c r="P109" s="25"/>
      <c r="Q109" s="2">
        <v>0.19299999999930151</v>
      </c>
    </row>
    <row r="110" spans="1:19" x14ac:dyDescent="0.2">
      <c r="J110" t="s">
        <v>587</v>
      </c>
      <c r="K110" s="21">
        <v>0.14018990275678445</v>
      </c>
      <c r="L110" s="25"/>
      <c r="M110" s="2">
        <v>0.13891336456085845</v>
      </c>
      <c r="N110" s="2">
        <v>3.873605517255025E-2</v>
      </c>
      <c r="O110" s="21">
        <v>9.81032209265475E-3</v>
      </c>
      <c r="P110" s="25"/>
      <c r="Q110" s="2">
        <v>3.7441627288918498E-2</v>
      </c>
      <c r="S110" s="18"/>
    </row>
    <row r="111" spans="1:19" x14ac:dyDescent="0.2">
      <c r="J111" t="s">
        <v>588</v>
      </c>
      <c r="K111" s="21">
        <v>1.9653208834956679E-2</v>
      </c>
      <c r="L111" s="25"/>
      <c r="M111" s="2">
        <v>1.9296922853617962E-2</v>
      </c>
      <c r="N111" s="2">
        <v>1.5004819703308572E-3</v>
      </c>
      <c r="O111" s="21">
        <v>9.6242419561629869E-5</v>
      </c>
      <c r="P111" s="25"/>
      <c r="Q111" s="2">
        <v>1.4018754540422865E-3</v>
      </c>
      <c r="S111" s="18"/>
    </row>
    <row r="112" spans="1:19" x14ac:dyDescent="0.2">
      <c r="J112" t="s">
        <v>589</v>
      </c>
      <c r="K112" s="21">
        <v>5.2396206840499477</v>
      </c>
      <c r="L112" s="25"/>
      <c r="M112" s="2">
        <v>4.0866210058546448</v>
      </c>
      <c r="N112" s="2">
        <v>4.9024292128181122</v>
      </c>
      <c r="O112" s="21">
        <v>2.1995029353272031</v>
      </c>
      <c r="P112" s="25"/>
      <c r="Q112" s="2">
        <v>1.4815927253226588</v>
      </c>
      <c r="S112" s="18"/>
    </row>
    <row r="113" spans="4:19" x14ac:dyDescent="0.2">
      <c r="J113" t="s">
        <v>590</v>
      </c>
      <c r="K113" s="21">
        <v>-2.0889122312155504</v>
      </c>
      <c r="L113" s="25"/>
      <c r="M113" s="2">
        <v>-1.6349850603183702</v>
      </c>
      <c r="N113" s="2">
        <v>1.2303781010013859</v>
      </c>
      <c r="O113" s="21">
        <v>-5.6255353797994533E-2</v>
      </c>
      <c r="P113" s="25"/>
      <c r="Q113" s="2">
        <v>-0.66210082739643406</v>
      </c>
      <c r="S113" s="18"/>
    </row>
    <row r="114" spans="4:19" x14ac:dyDescent="0.2">
      <c r="J114" t="s">
        <v>591</v>
      </c>
      <c r="K114" s="21">
        <v>0.76649999999790452</v>
      </c>
      <c r="L114" s="25"/>
      <c r="M114" s="2">
        <v>0.8095000000030268</v>
      </c>
      <c r="N114" s="2">
        <v>0.26850000000558794</v>
      </c>
      <c r="O114" s="21">
        <v>6.7299999995157123E-2</v>
      </c>
      <c r="P114" s="25"/>
      <c r="Q114" s="2">
        <v>0.22500000000582077</v>
      </c>
      <c r="S114" s="18"/>
    </row>
    <row r="115" spans="4:19" x14ac:dyDescent="0.2">
      <c r="J115" t="s">
        <v>592</v>
      </c>
      <c r="K115" s="21">
        <v>-0.59829999999783468</v>
      </c>
      <c r="L115" s="25"/>
      <c r="M115" s="2">
        <v>-0.4253000000026077</v>
      </c>
      <c r="N115" s="2">
        <v>-0.25330000000394648</v>
      </c>
      <c r="O115" s="21">
        <v>-3.2099999996717088E-2</v>
      </c>
      <c r="P115" s="25"/>
      <c r="Q115" s="2">
        <v>1.9999999996798579E-2</v>
      </c>
      <c r="S115" s="18"/>
    </row>
    <row r="116" spans="4:19" x14ac:dyDescent="0.2">
      <c r="J116" t="s">
        <v>593</v>
      </c>
      <c r="K116" s="21">
        <v>0.16820000000006985</v>
      </c>
      <c r="L116" s="25"/>
      <c r="M116" s="2">
        <v>0.3842000000004191</v>
      </c>
      <c r="N116" s="2">
        <v>1.5200000001641456E-2</v>
      </c>
      <c r="O116" s="21">
        <v>3.5199999998440035E-2</v>
      </c>
      <c r="P116" s="25"/>
      <c r="Q116" s="2">
        <v>0.24500000000261934</v>
      </c>
      <c r="S116" s="18"/>
    </row>
    <row r="117" spans="4:19" x14ac:dyDescent="0.2">
      <c r="J117" t="s">
        <v>594</v>
      </c>
      <c r="K117" s="21">
        <v>-3.4627999999938766</v>
      </c>
      <c r="L117" s="25"/>
      <c r="M117" s="2">
        <v>14.907600000035018</v>
      </c>
      <c r="N117" s="2">
        <v>-18.695900000035181</v>
      </c>
      <c r="O117" s="21">
        <v>-0.32550000000628643</v>
      </c>
      <c r="P117" s="25"/>
      <c r="Q117" s="2">
        <v>18.370400000028894</v>
      </c>
      <c r="S117" s="18"/>
    </row>
    <row r="118" spans="4:19" x14ac:dyDescent="0.2">
      <c r="J118" t="s">
        <v>582</v>
      </c>
      <c r="K118" s="23">
        <v>103</v>
      </c>
      <c r="L118" s="26"/>
      <c r="M118" s="19">
        <v>103</v>
      </c>
      <c r="N118" s="19">
        <v>103</v>
      </c>
      <c r="O118" s="23">
        <v>103</v>
      </c>
      <c r="P118" s="26"/>
      <c r="Q118" s="19">
        <v>103</v>
      </c>
      <c r="S118" s="18"/>
    </row>
    <row r="119" spans="4:19" x14ac:dyDescent="0.2">
      <c r="S119" s="18"/>
    </row>
    <row r="120" spans="4:19" x14ac:dyDescent="0.2">
      <c r="J120" t="s">
        <v>595</v>
      </c>
      <c r="K120" s="22" t="s">
        <v>585</v>
      </c>
      <c r="M120" t="s">
        <v>363</v>
      </c>
      <c r="N120" t="s">
        <v>582</v>
      </c>
      <c r="S120" s="18"/>
    </row>
    <row r="121" spans="4:19" x14ac:dyDescent="0.2">
      <c r="J121">
        <v>8509875</v>
      </c>
      <c r="K121" s="21">
        <f>AVERAGEIF($A$2:$A$104,J121,K2:K104)</f>
        <v>2.6120000002265442E-2</v>
      </c>
      <c r="L121" s="25"/>
      <c r="M121" s="2" cm="1">
        <f t="array" ref="M121">STDEV(IF(A$2:A$104=J121,K$2:K$104))</f>
        <v>6.0270490291258527E-2</v>
      </c>
      <c r="N121">
        <f>COUNTIF(A$2:A$104,J121)</f>
        <v>5</v>
      </c>
      <c r="S121" s="18"/>
    </row>
    <row r="122" spans="4:19" x14ac:dyDescent="0.2">
      <c r="J122">
        <v>8509803</v>
      </c>
      <c r="K122" s="21">
        <f>AVERAGEIF($A$2:$A$104,J122,K3:K105)</f>
        <v>-0.13692499999888241</v>
      </c>
      <c r="L122" s="25"/>
      <c r="M122" s="2" cm="1">
        <f t="array" ref="M122">STDEV(IF(A$2:A$104=J122,K$2:K$104))</f>
        <v>2.7250000000720385E-2</v>
      </c>
      <c r="N122">
        <f t="shared" ref="N122:N140" si="22">COUNTIF(A$2:A$104,J122)</f>
        <v>4</v>
      </c>
      <c r="S122" s="18"/>
    </row>
    <row r="123" spans="4:19" x14ac:dyDescent="0.2">
      <c r="J123">
        <v>8509836</v>
      </c>
      <c r="K123" s="21">
        <f>AVERAGEIF($A$2:$A$104,J123,K4:K106)</f>
        <v>3.4200000001874287E-2</v>
      </c>
      <c r="L123" s="25"/>
      <c r="M123" s="2" cm="1">
        <f t="array" ref="M123">STDEV(IF(A$2:A$104=J123,K$2:K$104))</f>
        <v>5.1733894434484319E-2</v>
      </c>
      <c r="N123">
        <f t="shared" si="22"/>
        <v>4</v>
      </c>
      <c r="S123" s="18"/>
    </row>
    <row r="124" spans="4:19" x14ac:dyDescent="0.2">
      <c r="D124" s="10"/>
      <c r="E124" s="10"/>
      <c r="F124" s="8"/>
      <c r="G124" s="8"/>
      <c r="H124" s="12"/>
      <c r="I124" s="12"/>
      <c r="J124">
        <v>8509850</v>
      </c>
      <c r="K124" s="21">
        <f>AVERAGEIF($A$2:$A$104,J124,K5:K107)</f>
        <v>4.0771428571523369E-2</v>
      </c>
      <c r="L124" s="25"/>
      <c r="M124" s="2" cm="1">
        <f t="array" ref="M124">STDEV(IF(A$2:A$104=J124,K$2:K$104))</f>
        <v>0.13714312996084504</v>
      </c>
      <c r="N124">
        <f t="shared" si="22"/>
        <v>7</v>
      </c>
      <c r="S124" s="18"/>
    </row>
    <row r="125" spans="4:19" x14ac:dyDescent="0.2">
      <c r="J125">
        <v>8509788</v>
      </c>
      <c r="K125" s="21">
        <f>AVERAGEIF($A$2:$A$104,J125,K6:K108)</f>
        <v>-5.4442857144749723E-2</v>
      </c>
      <c r="L125" s="25"/>
      <c r="M125" s="2" cm="1">
        <f t="array" ref="M125">STDEV(IF(A$2:A$104=J125,K$2:K$104))</f>
        <v>0.24432333669937484</v>
      </c>
      <c r="N125">
        <f t="shared" si="22"/>
        <v>7</v>
      </c>
      <c r="S125" s="18"/>
    </row>
    <row r="126" spans="4:19" x14ac:dyDescent="0.2">
      <c r="J126">
        <v>8509846</v>
      </c>
      <c r="K126" s="21">
        <f>AVERAGEIF($A$2:$A$104,J126,K7:K109)</f>
        <v>3.1116666667609632E-2</v>
      </c>
      <c r="L126" s="25"/>
      <c r="M126" s="2" cm="1">
        <f t="array" ref="M126">STDEV(IF(A$2:A$104=J126,K$2:K$104))</f>
        <v>0.13731766698707254</v>
      </c>
      <c r="N126">
        <f t="shared" si="22"/>
        <v>6</v>
      </c>
      <c r="S126" s="18"/>
    </row>
    <row r="127" spans="4:19" x14ac:dyDescent="0.2">
      <c r="J127">
        <v>8509951</v>
      </c>
      <c r="K127" s="21">
        <f>AVERAGEIF($A$2:$A$104,J127,K8:K110)</f>
        <v>-2.990647249242508E-2</v>
      </c>
      <c r="L127" s="25"/>
      <c r="M127" s="2" cm="1">
        <f t="array" ref="M127">STDEV(IF(A$2:A$104=J127,K$2:K$104))</f>
        <v>0.1855720884199111</v>
      </c>
      <c r="N127">
        <f t="shared" si="22"/>
        <v>3</v>
      </c>
    </row>
    <row r="128" spans="4:19" x14ac:dyDescent="0.2">
      <c r="J128">
        <v>8509791</v>
      </c>
      <c r="K128" s="21">
        <f>AVERAGEIF($A$2:$A$104,J128,K9:K111)</f>
        <v>1.7938302207118086E-2</v>
      </c>
      <c r="L128" s="25"/>
      <c r="M128" s="2" cm="1">
        <f t="array" ref="M128">STDEV(IF(A$2:A$104=J128,K$2:K$104))</f>
        <v>6.4322753883415795E-2</v>
      </c>
      <c r="N128">
        <f t="shared" si="22"/>
        <v>4</v>
      </c>
    </row>
    <row r="129" spans="10:17" x14ac:dyDescent="0.2">
      <c r="J129">
        <v>8509817</v>
      </c>
      <c r="K129" s="21">
        <f>AVERAGEIF($A$2:$A$104,J129,K10:K112)</f>
        <v>-0.12063333333450525</v>
      </c>
      <c r="L129" s="25"/>
      <c r="M129" s="2" cm="1">
        <f t="array" ref="M129">STDEV(IF(A$2:A$104=J129,K$2:K$104))</f>
        <v>0.28073148499182887</v>
      </c>
      <c r="N129">
        <f t="shared" si="22"/>
        <v>4</v>
      </c>
    </row>
    <row r="130" spans="10:17" x14ac:dyDescent="0.2">
      <c r="J130">
        <v>8509883</v>
      </c>
      <c r="K130" s="21">
        <f>AVERAGEIF($A$2:$A$104,J130,K11:K113)</f>
        <v>-8.8000000003376037E-3</v>
      </c>
      <c r="L130" s="25"/>
      <c r="M130" s="2" cm="1">
        <f t="array" ref="M130">STDEV(IF(A$2:A$104=J130,K$2:K$104))</f>
        <v>6.2350220529344275E-2</v>
      </c>
      <c r="N130">
        <f t="shared" si="22"/>
        <v>5</v>
      </c>
    </row>
    <row r="131" spans="10:17" x14ac:dyDescent="0.2">
      <c r="J131">
        <v>8509930</v>
      </c>
      <c r="K131" s="21">
        <f>AVERAGEIF($A$2:$A$104,J131,K12:K114)</f>
        <v>2.70000000212652E-3</v>
      </c>
      <c r="L131" s="25"/>
      <c r="M131" s="2" cm="1">
        <f t="array" ref="M131">STDEV(IF(A$2:A$104=J131,K$2:K$104))</f>
        <v>0.13612408555193622</v>
      </c>
      <c r="N131">
        <f t="shared" si="22"/>
        <v>6</v>
      </c>
    </row>
    <row r="132" spans="10:17" x14ac:dyDescent="0.2">
      <c r="J132">
        <v>8509878</v>
      </c>
      <c r="K132" s="21">
        <f>AVERAGEIF($A$2:$A$104,J132,K13:K115)</f>
        <v>-0.26056402890401453</v>
      </c>
      <c r="L132" s="25"/>
      <c r="M132" s="2" cm="1">
        <f t="array" ref="M132">STDEV(IF(A$2:A$104=J132,K$2:K$104))</f>
        <v>6.1795746500891799E-2</v>
      </c>
      <c r="N132">
        <f t="shared" si="22"/>
        <v>8</v>
      </c>
    </row>
    <row r="133" spans="10:17" x14ac:dyDescent="0.2">
      <c r="J133">
        <v>8509861</v>
      </c>
      <c r="K133" s="21">
        <f>AVERAGEIF($A$2:$A$104,J133,K14:K116)</f>
        <v>-2.4666666661990653E-3</v>
      </c>
      <c r="L133" s="25"/>
      <c r="M133" s="2" cm="1">
        <f t="array" ref="M133">STDEV(IF(A$2:A$104=J133,K$2:K$104))</f>
        <v>0.22385568267659978</v>
      </c>
      <c r="N133">
        <f t="shared" si="22"/>
        <v>6</v>
      </c>
    </row>
    <row r="134" spans="10:17" x14ac:dyDescent="0.2">
      <c r="J134">
        <v>8509964</v>
      </c>
      <c r="K134" s="21">
        <f>AVERAGEIF($A$2:$A$104,J134,K15:K117)</f>
        <v>3.1885553595694192E-2</v>
      </c>
      <c r="L134" s="25"/>
      <c r="M134" s="2" cm="1">
        <f t="array" ref="M134">STDEV(IF(A$2:A$104=J134,K$2:K$104))</f>
        <v>0.12183718644350103</v>
      </c>
      <c r="N134">
        <f t="shared" si="22"/>
        <v>6</v>
      </c>
    </row>
    <row r="135" spans="10:17" x14ac:dyDescent="0.2">
      <c r="J135">
        <v>8509804</v>
      </c>
      <c r="K135" s="21">
        <f>AVERAGEIF($A$2:$A$104,J135,K16:K118)</f>
        <v>-7.2271669608370823E-2</v>
      </c>
      <c r="L135" s="25"/>
      <c r="M135" s="2" cm="1">
        <f t="array" ref="M135">STDEV(IF(A$2:A$104=J135,K$2:K$104))</f>
        <v>7.3379578222055736E-2</v>
      </c>
      <c r="N135">
        <f t="shared" si="22"/>
        <v>4</v>
      </c>
    </row>
    <row r="136" spans="10:17" x14ac:dyDescent="0.2">
      <c r="J136">
        <v>8509907</v>
      </c>
      <c r="K136" s="21">
        <f ca="1">AVERAGEIF($A$2:$A$104,J136,K17:K118)</f>
        <v>-0.14463333333211872</v>
      </c>
      <c r="L136" s="25"/>
      <c r="M136" s="2" cm="1">
        <f t="array" ref="M136">STDEV(IF(A$2:A$104=J136,K$2:K$104))</f>
        <v>2.3245071162084331E-2</v>
      </c>
      <c r="N136">
        <f t="shared" si="22"/>
        <v>3</v>
      </c>
    </row>
    <row r="137" spans="10:17" x14ac:dyDescent="0.2">
      <c r="J137">
        <v>8509945</v>
      </c>
      <c r="K137" s="21">
        <f ca="1">AVERAGEIF($A$2:$A$104,J137,K18:K118)</f>
        <v>-4.4285714206385558E-4</v>
      </c>
      <c r="L137" s="25"/>
      <c r="M137" s="2" cm="1">
        <f t="array" ref="M137">STDEV(IF(A$2:A$104=J137,K$2:K$104))</f>
        <v>5.003474982999162E-2</v>
      </c>
      <c r="N137">
        <f t="shared" si="22"/>
        <v>7</v>
      </c>
      <c r="O137" s="21"/>
      <c r="P137" s="25"/>
      <c r="Q137" s="2"/>
    </row>
    <row r="138" spans="10:17" x14ac:dyDescent="0.2">
      <c r="J138">
        <v>8509915</v>
      </c>
      <c r="K138" s="21">
        <f ca="1">AVERAGEIF($A$2:$A$104,J138,K19:K118)</f>
        <v>-3.1879854370698332E-2</v>
      </c>
      <c r="L138" s="25"/>
      <c r="M138" s="2" cm="1">
        <f t="array" ref="M138">STDEV(IF(A$2:A$104=J138,K$2:K$104))</f>
        <v>0.11312603590748609</v>
      </c>
      <c r="N138">
        <f t="shared" si="22"/>
        <v>4</v>
      </c>
      <c r="O138" s="21"/>
      <c r="P138" s="25"/>
      <c r="Q138" s="2"/>
    </row>
    <row r="139" spans="10:17" x14ac:dyDescent="0.2">
      <c r="J139">
        <v>8509807</v>
      </c>
      <c r="K139" s="21">
        <f ca="1">AVERAGEIF($A$2:$A$104,J139,K20:K119)</f>
        <v>5.5533333332277834E-2</v>
      </c>
      <c r="L139" s="25"/>
      <c r="M139" s="2" cm="1">
        <f t="array" ref="M139">STDEV(IF(A$2:A$104=J139,K$2:K$104))</f>
        <v>2.8223438838548737E-2</v>
      </c>
      <c r="N139">
        <f t="shared" si="22"/>
        <v>4</v>
      </c>
      <c r="O139" s="21"/>
      <c r="P139" s="25"/>
      <c r="Q139" s="2"/>
    </row>
    <row r="140" spans="10:17" x14ac:dyDescent="0.2">
      <c r="J140">
        <v>8509975</v>
      </c>
      <c r="K140" s="21">
        <f ca="1">AVERAGEIF($A$2:$A$104,J140,K21:K120)</f>
        <v>-5.5383333334854491E-2</v>
      </c>
      <c r="L140" s="25"/>
      <c r="M140" s="2" cm="1">
        <f t="array" ref="M140">STDEV(IF(A$2:A$104=J140,K$2:K$104))</f>
        <v>0.17639569628085924</v>
      </c>
      <c r="N140">
        <f t="shared" si="22"/>
        <v>6</v>
      </c>
      <c r="O140" s="21"/>
      <c r="P140" s="25"/>
      <c r="Q140" s="2"/>
    </row>
    <row r="141" spans="10:17" x14ac:dyDescent="0.2">
      <c r="K141" s="21"/>
      <c r="L141" s="25"/>
      <c r="M141" s="2"/>
      <c r="N141" s="2"/>
      <c r="O141" s="21"/>
      <c r="P141" s="25"/>
      <c r="Q141" s="2"/>
    </row>
    <row r="142" spans="10:17" x14ac:dyDescent="0.2">
      <c r="K142" s="21"/>
      <c r="L142" s="25"/>
      <c r="M142" s="2"/>
      <c r="N142" s="2"/>
      <c r="O142" s="21"/>
      <c r="P142" s="25"/>
      <c r="Q142" s="2"/>
    </row>
    <row r="143" spans="10:17" x14ac:dyDescent="0.2">
      <c r="K143" s="21"/>
      <c r="L143" s="25"/>
      <c r="M143" s="2"/>
      <c r="N143" s="2"/>
      <c r="O143" s="21"/>
      <c r="P143" s="25"/>
      <c r="Q143" s="2"/>
    </row>
    <row r="144" spans="10:17" x14ac:dyDescent="0.2">
      <c r="K144" s="21"/>
      <c r="L144" s="25"/>
      <c r="M144" s="2"/>
      <c r="N144" s="2"/>
      <c r="O144" s="21"/>
      <c r="P144" s="25"/>
      <c r="Q144" s="2"/>
    </row>
    <row r="145" spans="11:17" x14ac:dyDescent="0.2">
      <c r="K145" s="21"/>
      <c r="L145" s="25"/>
      <c r="M145" s="2"/>
      <c r="N145" s="2"/>
      <c r="O145" s="21"/>
      <c r="P145" s="25"/>
      <c r="Q145" s="2"/>
    </row>
    <row r="146" spans="11:17" x14ac:dyDescent="0.2">
      <c r="K146" s="21"/>
      <c r="L146" s="25"/>
      <c r="M146" s="2"/>
      <c r="N146" s="2"/>
      <c r="O146" s="21"/>
      <c r="P146" s="25"/>
      <c r="Q146" s="2"/>
    </row>
    <row r="147" spans="11:17" x14ac:dyDescent="0.2">
      <c r="K147" s="21"/>
      <c r="L147" s="25"/>
      <c r="M147" s="2"/>
      <c r="N147" s="2"/>
      <c r="O147" s="21"/>
      <c r="P147" s="25"/>
      <c r="Q147" s="2"/>
    </row>
    <row r="148" spans="11:17" x14ac:dyDescent="0.2">
      <c r="K148" s="21"/>
      <c r="L148" s="25"/>
      <c r="M148" s="2"/>
      <c r="N148" s="2"/>
      <c r="O148" s="21"/>
      <c r="P148" s="25"/>
      <c r="Q148" s="2"/>
    </row>
    <row r="149" spans="11:17" x14ac:dyDescent="0.2">
      <c r="K149" s="23"/>
      <c r="L149" s="26"/>
      <c r="M149" s="19"/>
      <c r="N149" s="19"/>
      <c r="O149" s="23"/>
      <c r="P149" s="26"/>
      <c r="Q149" s="19"/>
    </row>
    <row r="150" spans="11:17" x14ac:dyDescent="0.2">
      <c r="K150" s="21"/>
      <c r="L150" s="25"/>
      <c r="M150" s="2"/>
      <c r="N150" s="2"/>
      <c r="O150" s="21"/>
      <c r="P150" s="25"/>
      <c r="Q150" s="2"/>
    </row>
    <row r="151" spans="11:17" x14ac:dyDescent="0.2">
      <c r="K151" s="21"/>
      <c r="L151" s="25"/>
      <c r="M151" s="2"/>
      <c r="N151" s="2"/>
      <c r="O151" s="21"/>
      <c r="P151" s="25"/>
      <c r="Q151" s="2"/>
    </row>
    <row r="152" spans="11:17" x14ac:dyDescent="0.2">
      <c r="K152" s="21"/>
      <c r="L152" s="25"/>
      <c r="M152" s="2"/>
      <c r="N152" s="2"/>
      <c r="O152" s="21"/>
      <c r="P152" s="25"/>
      <c r="Q15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0270-DFA7-C341-94AF-D42E17D50522}">
  <dimension ref="A1:G210"/>
  <sheetViews>
    <sheetView workbookViewId="0">
      <selection activeCell="H18" sqref="H18"/>
    </sheetView>
  </sheetViews>
  <sheetFormatPr baseColWidth="10" defaultRowHeight="16" x14ac:dyDescent="0.2"/>
  <cols>
    <col min="2" max="2" width="12" bestFit="1" customWidth="1"/>
    <col min="4" max="4" width="14" bestFit="1" customWidth="1"/>
    <col min="5" max="5" width="19.83203125" bestFit="1" customWidth="1"/>
  </cols>
  <sheetData>
    <row r="1" spans="1:7" x14ac:dyDescent="0.2">
      <c r="A1" t="s">
        <v>0</v>
      </c>
      <c r="B1" t="s">
        <v>103</v>
      </c>
      <c r="C1" t="s">
        <v>102</v>
      </c>
      <c r="D1" t="s">
        <v>110</v>
      </c>
      <c r="E1" t="s">
        <v>111</v>
      </c>
    </row>
    <row r="2" spans="1:7" x14ac:dyDescent="0.2">
      <c r="A2">
        <v>8509945</v>
      </c>
      <c r="B2" t="s">
        <v>100</v>
      </c>
      <c r="C2" t="s">
        <v>101</v>
      </c>
      <c r="D2" t="str">
        <f>IF(OR(A2=A1,A2=A3),"","HERE!")</f>
        <v/>
      </c>
      <c r="E2" t="str">
        <f>IF(OR(B2=B1,B2=B3,D2="HERE!"),"","HERE!")</f>
        <v/>
      </c>
      <c r="G2" t="s">
        <v>112</v>
      </c>
    </row>
    <row r="3" spans="1:7" x14ac:dyDescent="0.2">
      <c r="A3">
        <v>8509945</v>
      </c>
      <c r="B3" t="s">
        <v>100</v>
      </c>
      <c r="C3" t="s">
        <v>104</v>
      </c>
      <c r="D3" t="str">
        <f t="shared" ref="D3:D66" si="0">IF(OR(A3=A2,A3=A4),"","HERE!")</f>
        <v/>
      </c>
      <c r="E3" t="str">
        <f t="shared" ref="E3:E66" si="1">IF(OR(B3=B2,B3=B4,D3="HERE!"),"","HERE!")</f>
        <v/>
      </c>
      <c r="G3" t="s">
        <v>114</v>
      </c>
    </row>
    <row r="4" spans="1:7" x14ac:dyDescent="0.2">
      <c r="A4">
        <v>8509875</v>
      </c>
      <c r="B4" t="s">
        <v>99</v>
      </c>
      <c r="C4" t="s">
        <v>101</v>
      </c>
      <c r="D4" t="str">
        <f t="shared" si="0"/>
        <v/>
      </c>
      <c r="E4" t="str">
        <f t="shared" si="1"/>
        <v/>
      </c>
    </row>
    <row r="5" spans="1:7" x14ac:dyDescent="0.2">
      <c r="A5">
        <v>8509875</v>
      </c>
      <c r="B5" t="s">
        <v>99</v>
      </c>
      <c r="C5" t="s">
        <v>104</v>
      </c>
      <c r="D5" t="str">
        <f t="shared" si="0"/>
        <v/>
      </c>
      <c r="E5" t="str">
        <f t="shared" si="1"/>
        <v/>
      </c>
    </row>
    <row r="6" spans="1:7" x14ac:dyDescent="0.2">
      <c r="A6">
        <v>8509803</v>
      </c>
      <c r="B6" t="s">
        <v>98</v>
      </c>
      <c r="C6" t="s">
        <v>101</v>
      </c>
      <c r="D6" t="str">
        <f t="shared" si="0"/>
        <v/>
      </c>
      <c r="E6" t="str">
        <f t="shared" si="1"/>
        <v/>
      </c>
    </row>
    <row r="7" spans="1:7" x14ac:dyDescent="0.2">
      <c r="A7">
        <v>8509803</v>
      </c>
      <c r="B7" t="s">
        <v>98</v>
      </c>
      <c r="C7" t="s">
        <v>104</v>
      </c>
      <c r="D7" t="str">
        <f t="shared" si="0"/>
        <v/>
      </c>
      <c r="E7" t="str">
        <f t="shared" si="1"/>
        <v/>
      </c>
    </row>
    <row r="8" spans="1:7" x14ac:dyDescent="0.2">
      <c r="A8">
        <v>8509875</v>
      </c>
      <c r="B8" t="s">
        <v>97</v>
      </c>
      <c r="C8" t="s">
        <v>101</v>
      </c>
      <c r="D8" t="str">
        <f t="shared" si="0"/>
        <v/>
      </c>
      <c r="E8" t="str">
        <f t="shared" si="1"/>
        <v/>
      </c>
    </row>
    <row r="9" spans="1:7" x14ac:dyDescent="0.2">
      <c r="A9">
        <v>8509875</v>
      </c>
      <c r="B9" t="s">
        <v>97</v>
      </c>
      <c r="C9" t="s">
        <v>104</v>
      </c>
      <c r="D9" t="str">
        <f t="shared" si="0"/>
        <v/>
      </c>
      <c r="E9" t="str">
        <f t="shared" si="1"/>
        <v/>
      </c>
    </row>
    <row r="10" spans="1:7" x14ac:dyDescent="0.2">
      <c r="A10">
        <v>8509836</v>
      </c>
      <c r="B10" t="s">
        <v>96</v>
      </c>
      <c r="C10" t="s">
        <v>101</v>
      </c>
      <c r="D10" t="str">
        <f t="shared" si="0"/>
        <v/>
      </c>
      <c r="E10" t="str">
        <f t="shared" si="1"/>
        <v/>
      </c>
    </row>
    <row r="11" spans="1:7" x14ac:dyDescent="0.2">
      <c r="A11">
        <v>8509836</v>
      </c>
      <c r="B11" t="s">
        <v>96</v>
      </c>
      <c r="C11" t="s">
        <v>104</v>
      </c>
      <c r="D11" t="str">
        <f t="shared" si="0"/>
        <v/>
      </c>
      <c r="E11" t="str">
        <f t="shared" si="1"/>
        <v/>
      </c>
    </row>
    <row r="12" spans="1:7" x14ac:dyDescent="0.2">
      <c r="A12">
        <v>8509850</v>
      </c>
      <c r="B12" t="s">
        <v>95</v>
      </c>
      <c r="C12" t="s">
        <v>101</v>
      </c>
      <c r="D12" t="str">
        <f t="shared" si="0"/>
        <v/>
      </c>
      <c r="E12" t="str">
        <f t="shared" si="1"/>
        <v/>
      </c>
    </row>
    <row r="13" spans="1:7" x14ac:dyDescent="0.2">
      <c r="A13">
        <v>8509850</v>
      </c>
      <c r="B13" t="s">
        <v>95</v>
      </c>
      <c r="C13" t="s">
        <v>104</v>
      </c>
      <c r="D13" t="str">
        <f t="shared" si="0"/>
        <v/>
      </c>
      <c r="E13" t="str">
        <f t="shared" si="1"/>
        <v/>
      </c>
    </row>
    <row r="14" spans="1:7" x14ac:dyDescent="0.2">
      <c r="A14">
        <v>8509788</v>
      </c>
      <c r="B14" t="s">
        <v>94</v>
      </c>
      <c r="C14" t="s">
        <v>101</v>
      </c>
      <c r="D14" t="str">
        <f t="shared" si="0"/>
        <v/>
      </c>
      <c r="E14" t="str">
        <f t="shared" si="1"/>
        <v/>
      </c>
    </row>
    <row r="15" spans="1:7" x14ac:dyDescent="0.2">
      <c r="A15">
        <v>8509788</v>
      </c>
      <c r="B15" t="s">
        <v>94</v>
      </c>
      <c r="C15" t="s">
        <v>104</v>
      </c>
      <c r="D15" t="str">
        <f t="shared" si="0"/>
        <v/>
      </c>
      <c r="E15" t="str">
        <f t="shared" si="1"/>
        <v/>
      </c>
    </row>
    <row r="16" spans="1:7" x14ac:dyDescent="0.2">
      <c r="A16">
        <v>8509846</v>
      </c>
      <c r="B16" t="s">
        <v>93</v>
      </c>
      <c r="C16" t="s">
        <v>101</v>
      </c>
      <c r="D16" t="str">
        <f t="shared" si="0"/>
        <v/>
      </c>
      <c r="E16" t="str">
        <f t="shared" si="1"/>
        <v/>
      </c>
    </row>
    <row r="17" spans="1:5" x14ac:dyDescent="0.2">
      <c r="A17">
        <v>8509846</v>
      </c>
      <c r="B17" t="s">
        <v>93</v>
      </c>
      <c r="C17" t="s">
        <v>104</v>
      </c>
      <c r="D17" t="str">
        <f t="shared" si="0"/>
        <v/>
      </c>
      <c r="E17" t="str">
        <f t="shared" si="1"/>
        <v/>
      </c>
    </row>
    <row r="18" spans="1:5" x14ac:dyDescent="0.2">
      <c r="A18">
        <v>8509951</v>
      </c>
      <c r="B18" t="s">
        <v>92</v>
      </c>
      <c r="C18" t="s">
        <v>101</v>
      </c>
      <c r="D18" t="str">
        <f t="shared" si="0"/>
        <v/>
      </c>
      <c r="E18" t="str">
        <f t="shared" si="1"/>
        <v/>
      </c>
    </row>
    <row r="19" spans="1:5" x14ac:dyDescent="0.2">
      <c r="A19">
        <v>8509951</v>
      </c>
      <c r="B19" t="s">
        <v>92</v>
      </c>
      <c r="C19" t="s">
        <v>104</v>
      </c>
      <c r="D19" t="str">
        <f t="shared" si="0"/>
        <v/>
      </c>
      <c r="E19" t="str">
        <f t="shared" si="1"/>
        <v/>
      </c>
    </row>
    <row r="20" spans="1:5" x14ac:dyDescent="0.2">
      <c r="A20">
        <v>8509791</v>
      </c>
      <c r="B20" t="s">
        <v>91</v>
      </c>
      <c r="C20" t="s">
        <v>101</v>
      </c>
      <c r="D20" t="str">
        <f t="shared" si="0"/>
        <v/>
      </c>
      <c r="E20" t="str">
        <f t="shared" si="1"/>
        <v/>
      </c>
    </row>
    <row r="21" spans="1:5" x14ac:dyDescent="0.2">
      <c r="A21">
        <v>8509791</v>
      </c>
      <c r="B21" t="s">
        <v>91</v>
      </c>
      <c r="C21" t="s">
        <v>104</v>
      </c>
      <c r="D21" t="str">
        <f t="shared" si="0"/>
        <v/>
      </c>
      <c r="E21" t="str">
        <f t="shared" si="1"/>
        <v/>
      </c>
    </row>
    <row r="22" spans="1:5" x14ac:dyDescent="0.2">
      <c r="A22">
        <v>8509817</v>
      </c>
      <c r="B22" t="s">
        <v>90</v>
      </c>
      <c r="C22" t="s">
        <v>101</v>
      </c>
      <c r="D22" t="str">
        <f t="shared" si="0"/>
        <v/>
      </c>
      <c r="E22" t="str">
        <f t="shared" si="1"/>
        <v/>
      </c>
    </row>
    <row r="23" spans="1:5" x14ac:dyDescent="0.2">
      <c r="A23">
        <v>8509817</v>
      </c>
      <c r="B23" t="s">
        <v>90</v>
      </c>
      <c r="C23" t="s">
        <v>104</v>
      </c>
      <c r="D23" t="str">
        <f t="shared" si="0"/>
        <v/>
      </c>
      <c r="E23" t="str">
        <f t="shared" si="1"/>
        <v/>
      </c>
    </row>
    <row r="24" spans="1:5" x14ac:dyDescent="0.2">
      <c r="A24">
        <v>8509883</v>
      </c>
      <c r="B24" t="s">
        <v>89</v>
      </c>
      <c r="C24" t="s">
        <v>101</v>
      </c>
      <c r="D24" t="str">
        <f t="shared" si="0"/>
        <v/>
      </c>
      <c r="E24" t="str">
        <f t="shared" si="1"/>
        <v/>
      </c>
    </row>
    <row r="25" spans="1:5" x14ac:dyDescent="0.2">
      <c r="A25">
        <v>8509883</v>
      </c>
      <c r="B25" t="s">
        <v>89</v>
      </c>
      <c r="C25" t="s">
        <v>104</v>
      </c>
      <c r="D25" t="str">
        <f t="shared" si="0"/>
        <v/>
      </c>
      <c r="E25" t="str">
        <f t="shared" si="1"/>
        <v/>
      </c>
    </row>
    <row r="26" spans="1:5" x14ac:dyDescent="0.2">
      <c r="A26">
        <v>8509930</v>
      </c>
      <c r="B26" t="s">
        <v>88</v>
      </c>
      <c r="C26" t="s">
        <v>101</v>
      </c>
      <c r="D26" t="str">
        <f t="shared" si="0"/>
        <v/>
      </c>
      <c r="E26" t="str">
        <f t="shared" si="1"/>
        <v/>
      </c>
    </row>
    <row r="27" spans="1:5" x14ac:dyDescent="0.2">
      <c r="A27">
        <v>8509930</v>
      </c>
      <c r="B27" t="s">
        <v>88</v>
      </c>
      <c r="C27" t="s">
        <v>104</v>
      </c>
      <c r="D27" t="str">
        <f t="shared" si="0"/>
        <v/>
      </c>
      <c r="E27" t="str">
        <f t="shared" si="1"/>
        <v/>
      </c>
    </row>
    <row r="28" spans="1:5" x14ac:dyDescent="0.2">
      <c r="A28">
        <v>8509878</v>
      </c>
      <c r="B28" t="s">
        <v>87</v>
      </c>
      <c r="C28" t="s">
        <v>101</v>
      </c>
      <c r="D28" t="str">
        <f t="shared" si="0"/>
        <v/>
      </c>
      <c r="E28" t="str">
        <f t="shared" si="1"/>
        <v/>
      </c>
    </row>
    <row r="29" spans="1:5" x14ac:dyDescent="0.2">
      <c r="A29">
        <v>8509878</v>
      </c>
      <c r="B29" t="s">
        <v>87</v>
      </c>
      <c r="C29" t="s">
        <v>104</v>
      </c>
      <c r="D29" t="str">
        <f t="shared" si="0"/>
        <v/>
      </c>
      <c r="E29" t="str">
        <f t="shared" si="1"/>
        <v/>
      </c>
    </row>
    <row r="30" spans="1:5" x14ac:dyDescent="0.2">
      <c r="A30">
        <v>8509861</v>
      </c>
      <c r="B30" t="s">
        <v>105</v>
      </c>
      <c r="C30" t="s">
        <v>101</v>
      </c>
      <c r="D30" t="str">
        <f t="shared" si="0"/>
        <v>HERE!</v>
      </c>
      <c r="E30" t="str">
        <f t="shared" si="1"/>
        <v/>
      </c>
    </row>
    <row r="31" spans="1:5" x14ac:dyDescent="0.2">
      <c r="A31">
        <v>8509964</v>
      </c>
      <c r="B31" t="s">
        <v>86</v>
      </c>
      <c r="C31" t="s">
        <v>101</v>
      </c>
      <c r="D31" t="str">
        <f t="shared" si="0"/>
        <v/>
      </c>
      <c r="E31" t="str">
        <f t="shared" si="1"/>
        <v/>
      </c>
    </row>
    <row r="32" spans="1:5" x14ac:dyDescent="0.2">
      <c r="A32">
        <v>8509964</v>
      </c>
      <c r="B32" t="s">
        <v>86</v>
      </c>
      <c r="C32" t="s">
        <v>104</v>
      </c>
      <c r="D32" t="str">
        <f t="shared" si="0"/>
        <v/>
      </c>
      <c r="E32" t="str">
        <f t="shared" si="1"/>
        <v/>
      </c>
    </row>
    <row r="33" spans="1:5" x14ac:dyDescent="0.2">
      <c r="A33">
        <v>8509804</v>
      </c>
      <c r="B33" t="s">
        <v>85</v>
      </c>
      <c r="C33" t="s">
        <v>101</v>
      </c>
      <c r="D33" t="str">
        <f t="shared" si="0"/>
        <v/>
      </c>
      <c r="E33" t="str">
        <f t="shared" si="1"/>
        <v/>
      </c>
    </row>
    <row r="34" spans="1:5" x14ac:dyDescent="0.2">
      <c r="A34">
        <v>8509804</v>
      </c>
      <c r="B34" t="s">
        <v>85</v>
      </c>
      <c r="C34" t="s">
        <v>104</v>
      </c>
      <c r="D34" t="str">
        <f t="shared" si="0"/>
        <v/>
      </c>
      <c r="E34" t="str">
        <f t="shared" si="1"/>
        <v/>
      </c>
    </row>
    <row r="35" spans="1:5" x14ac:dyDescent="0.2">
      <c r="A35">
        <v>8509907</v>
      </c>
      <c r="B35" t="s">
        <v>84</v>
      </c>
      <c r="C35" t="s">
        <v>101</v>
      </c>
      <c r="D35" t="str">
        <f t="shared" si="0"/>
        <v/>
      </c>
      <c r="E35" t="str">
        <f t="shared" si="1"/>
        <v/>
      </c>
    </row>
    <row r="36" spans="1:5" x14ac:dyDescent="0.2">
      <c r="A36">
        <v>8509907</v>
      </c>
      <c r="B36" t="s">
        <v>84</v>
      </c>
      <c r="C36" t="s">
        <v>104</v>
      </c>
      <c r="D36" t="str">
        <f t="shared" si="0"/>
        <v/>
      </c>
      <c r="E36" t="str">
        <f t="shared" si="1"/>
        <v/>
      </c>
    </row>
    <row r="37" spans="1:5" x14ac:dyDescent="0.2">
      <c r="A37">
        <v>8509945</v>
      </c>
      <c r="B37" t="s">
        <v>83</v>
      </c>
      <c r="C37" t="s">
        <v>101</v>
      </c>
      <c r="D37" t="str">
        <f t="shared" si="0"/>
        <v/>
      </c>
      <c r="E37" t="str">
        <f t="shared" si="1"/>
        <v/>
      </c>
    </row>
    <row r="38" spans="1:5" x14ac:dyDescent="0.2">
      <c r="A38">
        <v>8509945</v>
      </c>
      <c r="B38" t="s">
        <v>83</v>
      </c>
      <c r="C38" t="s">
        <v>104</v>
      </c>
      <c r="D38" t="str">
        <f t="shared" si="0"/>
        <v/>
      </c>
      <c r="E38" t="str">
        <f t="shared" si="1"/>
        <v/>
      </c>
    </row>
    <row r="39" spans="1:5" x14ac:dyDescent="0.2">
      <c r="A39">
        <v>8509915</v>
      </c>
      <c r="B39" t="s">
        <v>82</v>
      </c>
      <c r="C39" t="s">
        <v>101</v>
      </c>
      <c r="D39" t="str">
        <f t="shared" si="0"/>
        <v/>
      </c>
      <c r="E39" t="str">
        <f t="shared" si="1"/>
        <v/>
      </c>
    </row>
    <row r="40" spans="1:5" x14ac:dyDescent="0.2">
      <c r="A40">
        <v>8509915</v>
      </c>
      <c r="B40" t="s">
        <v>82</v>
      </c>
      <c r="C40" t="s">
        <v>104</v>
      </c>
      <c r="D40" t="str">
        <f t="shared" si="0"/>
        <v/>
      </c>
      <c r="E40" t="str">
        <f t="shared" si="1"/>
        <v/>
      </c>
    </row>
    <row r="41" spans="1:5" x14ac:dyDescent="0.2">
      <c r="A41">
        <v>8509807</v>
      </c>
      <c r="B41" t="s">
        <v>81</v>
      </c>
      <c r="C41" t="s">
        <v>101</v>
      </c>
      <c r="D41" t="str">
        <f t="shared" si="0"/>
        <v/>
      </c>
      <c r="E41" t="str">
        <f t="shared" si="1"/>
        <v/>
      </c>
    </row>
    <row r="42" spans="1:5" x14ac:dyDescent="0.2">
      <c r="A42">
        <v>8509807</v>
      </c>
      <c r="B42" t="s">
        <v>81</v>
      </c>
      <c r="C42" t="s">
        <v>104</v>
      </c>
      <c r="D42" t="str">
        <f t="shared" si="0"/>
        <v/>
      </c>
      <c r="E42" t="str">
        <f t="shared" si="1"/>
        <v/>
      </c>
    </row>
    <row r="43" spans="1:5" x14ac:dyDescent="0.2">
      <c r="A43">
        <v>8509975</v>
      </c>
      <c r="B43" t="s">
        <v>80</v>
      </c>
      <c r="C43" t="s">
        <v>101</v>
      </c>
      <c r="D43" t="str">
        <f t="shared" si="0"/>
        <v/>
      </c>
      <c r="E43" t="str">
        <f t="shared" si="1"/>
        <v/>
      </c>
    </row>
    <row r="44" spans="1:5" x14ac:dyDescent="0.2">
      <c r="A44">
        <v>8509975</v>
      </c>
      <c r="B44" t="s">
        <v>80</v>
      </c>
      <c r="C44" t="s">
        <v>104</v>
      </c>
      <c r="D44" t="str">
        <f t="shared" si="0"/>
        <v/>
      </c>
      <c r="E44" t="str">
        <f t="shared" si="1"/>
        <v/>
      </c>
    </row>
    <row r="45" spans="1:5" x14ac:dyDescent="0.2">
      <c r="A45">
        <v>8509878</v>
      </c>
      <c r="B45" t="s">
        <v>79</v>
      </c>
      <c r="C45" t="s">
        <v>101</v>
      </c>
      <c r="D45" t="str">
        <f t="shared" si="0"/>
        <v/>
      </c>
      <c r="E45" t="str">
        <f t="shared" si="1"/>
        <v/>
      </c>
    </row>
    <row r="46" spans="1:5" x14ac:dyDescent="0.2">
      <c r="A46">
        <v>8509878</v>
      </c>
      <c r="B46" t="s">
        <v>79</v>
      </c>
      <c r="C46" t="s">
        <v>104</v>
      </c>
      <c r="D46" t="str">
        <f t="shared" si="0"/>
        <v/>
      </c>
      <c r="E46" t="str">
        <f t="shared" si="1"/>
        <v/>
      </c>
    </row>
    <row r="47" spans="1:5" x14ac:dyDescent="0.2">
      <c r="A47">
        <v>8509861</v>
      </c>
      <c r="B47" t="s">
        <v>78</v>
      </c>
      <c r="C47" t="s">
        <v>101</v>
      </c>
      <c r="D47" t="str">
        <f t="shared" si="0"/>
        <v/>
      </c>
      <c r="E47" t="str">
        <f t="shared" si="1"/>
        <v/>
      </c>
    </row>
    <row r="48" spans="1:5" x14ac:dyDescent="0.2">
      <c r="A48">
        <v>8509861</v>
      </c>
      <c r="B48" t="s">
        <v>78</v>
      </c>
      <c r="C48" t="s">
        <v>104</v>
      </c>
      <c r="D48" t="str">
        <f t="shared" si="0"/>
        <v/>
      </c>
      <c r="E48" t="str">
        <f t="shared" si="1"/>
        <v/>
      </c>
    </row>
    <row r="49" spans="1:5" x14ac:dyDescent="0.2">
      <c r="A49">
        <v>8509964</v>
      </c>
      <c r="B49" t="s">
        <v>106</v>
      </c>
      <c r="C49" t="s">
        <v>101</v>
      </c>
      <c r="D49" t="str">
        <f t="shared" si="0"/>
        <v>HERE!</v>
      </c>
      <c r="E49" t="str">
        <f t="shared" si="1"/>
        <v/>
      </c>
    </row>
    <row r="50" spans="1:5" x14ac:dyDescent="0.2">
      <c r="A50">
        <v>8509850</v>
      </c>
      <c r="B50" t="s">
        <v>77</v>
      </c>
      <c r="C50" t="s">
        <v>101</v>
      </c>
      <c r="D50" t="str">
        <f t="shared" si="0"/>
        <v/>
      </c>
      <c r="E50" t="str">
        <f t="shared" si="1"/>
        <v/>
      </c>
    </row>
    <row r="51" spans="1:5" x14ac:dyDescent="0.2">
      <c r="A51">
        <v>8509850</v>
      </c>
      <c r="B51" t="s">
        <v>77</v>
      </c>
      <c r="C51" t="s">
        <v>104</v>
      </c>
      <c r="D51" t="str">
        <f t="shared" si="0"/>
        <v/>
      </c>
      <c r="E51" t="str">
        <f t="shared" si="1"/>
        <v/>
      </c>
    </row>
    <row r="52" spans="1:5" x14ac:dyDescent="0.2">
      <c r="A52">
        <v>8509945</v>
      </c>
      <c r="B52" t="s">
        <v>76</v>
      </c>
      <c r="C52" t="s">
        <v>101</v>
      </c>
      <c r="D52" t="str">
        <f t="shared" si="0"/>
        <v/>
      </c>
      <c r="E52" t="str">
        <f t="shared" si="1"/>
        <v/>
      </c>
    </row>
    <row r="53" spans="1:5" x14ac:dyDescent="0.2">
      <c r="A53">
        <v>8509945</v>
      </c>
      <c r="B53" t="s">
        <v>76</v>
      </c>
      <c r="C53" t="s">
        <v>104</v>
      </c>
      <c r="D53" t="str">
        <f t="shared" si="0"/>
        <v/>
      </c>
      <c r="E53" t="str">
        <f t="shared" si="1"/>
        <v/>
      </c>
    </row>
    <row r="54" spans="1:5" x14ac:dyDescent="0.2">
      <c r="A54">
        <v>8509878</v>
      </c>
      <c r="B54" t="s">
        <v>107</v>
      </c>
      <c r="C54" t="s">
        <v>101</v>
      </c>
      <c r="D54" t="str">
        <f t="shared" si="0"/>
        <v>HERE!</v>
      </c>
      <c r="E54" t="str">
        <f t="shared" si="1"/>
        <v/>
      </c>
    </row>
    <row r="55" spans="1:5" x14ac:dyDescent="0.2">
      <c r="A55">
        <v>8509915</v>
      </c>
      <c r="B55" t="s">
        <v>75</v>
      </c>
      <c r="C55" t="s">
        <v>101</v>
      </c>
      <c r="D55" t="str">
        <f t="shared" si="0"/>
        <v/>
      </c>
      <c r="E55" t="str">
        <f t="shared" si="1"/>
        <v/>
      </c>
    </row>
    <row r="56" spans="1:5" x14ac:dyDescent="0.2">
      <c r="A56">
        <v>8509915</v>
      </c>
      <c r="B56" t="s">
        <v>75</v>
      </c>
      <c r="C56" t="s">
        <v>104</v>
      </c>
      <c r="D56" t="str">
        <f t="shared" si="0"/>
        <v/>
      </c>
      <c r="E56" t="str">
        <f t="shared" si="1"/>
        <v/>
      </c>
    </row>
    <row r="57" spans="1:5" x14ac:dyDescent="0.2">
      <c r="A57">
        <v>8509975</v>
      </c>
      <c r="B57" t="s">
        <v>74</v>
      </c>
      <c r="C57" t="s">
        <v>101</v>
      </c>
      <c r="D57" t="str">
        <f t="shared" si="0"/>
        <v/>
      </c>
      <c r="E57" t="str">
        <f t="shared" si="1"/>
        <v/>
      </c>
    </row>
    <row r="58" spans="1:5" x14ac:dyDescent="0.2">
      <c r="A58">
        <v>8509975</v>
      </c>
      <c r="B58" t="s">
        <v>74</v>
      </c>
      <c r="C58" t="s">
        <v>104</v>
      </c>
      <c r="D58" t="str">
        <f t="shared" si="0"/>
        <v/>
      </c>
      <c r="E58" t="str">
        <f t="shared" si="1"/>
        <v/>
      </c>
    </row>
    <row r="59" spans="1:5" x14ac:dyDescent="0.2">
      <c r="A59">
        <v>8509807</v>
      </c>
      <c r="B59" t="s">
        <v>73</v>
      </c>
      <c r="C59" t="s">
        <v>101</v>
      </c>
      <c r="D59" t="str">
        <f t="shared" si="0"/>
        <v/>
      </c>
      <c r="E59" t="str">
        <f t="shared" si="1"/>
        <v/>
      </c>
    </row>
    <row r="60" spans="1:5" x14ac:dyDescent="0.2">
      <c r="A60">
        <v>8509807</v>
      </c>
      <c r="B60" t="s">
        <v>73</v>
      </c>
      <c r="C60" t="s">
        <v>104</v>
      </c>
      <c r="D60" t="str">
        <f t="shared" si="0"/>
        <v/>
      </c>
      <c r="E60" t="str">
        <f t="shared" si="1"/>
        <v/>
      </c>
    </row>
    <row r="61" spans="1:5" x14ac:dyDescent="0.2">
      <c r="A61">
        <v>8509861</v>
      </c>
      <c r="B61" t="s">
        <v>72</v>
      </c>
      <c r="C61" t="s">
        <v>101</v>
      </c>
      <c r="D61" t="str">
        <f t="shared" si="0"/>
        <v/>
      </c>
      <c r="E61" t="str">
        <f t="shared" si="1"/>
        <v/>
      </c>
    </row>
    <row r="62" spans="1:5" x14ac:dyDescent="0.2">
      <c r="A62">
        <v>8509861</v>
      </c>
      <c r="B62" t="s">
        <v>72</v>
      </c>
      <c r="C62" t="s">
        <v>104</v>
      </c>
      <c r="D62" t="str">
        <f t="shared" si="0"/>
        <v/>
      </c>
      <c r="E62" t="str">
        <f t="shared" si="1"/>
        <v/>
      </c>
    </row>
    <row r="63" spans="1:5" x14ac:dyDescent="0.2">
      <c r="A63">
        <v>8509945</v>
      </c>
      <c r="B63" t="s">
        <v>71</v>
      </c>
      <c r="C63" t="s">
        <v>101</v>
      </c>
      <c r="D63" t="str">
        <f t="shared" si="0"/>
        <v/>
      </c>
      <c r="E63" t="str">
        <f t="shared" si="1"/>
        <v/>
      </c>
    </row>
    <row r="64" spans="1:5" x14ac:dyDescent="0.2">
      <c r="A64">
        <v>8509945</v>
      </c>
      <c r="B64" t="s">
        <v>71</v>
      </c>
      <c r="C64" t="s">
        <v>104</v>
      </c>
      <c r="D64" t="str">
        <f t="shared" si="0"/>
        <v/>
      </c>
      <c r="E64" t="str">
        <f t="shared" si="1"/>
        <v/>
      </c>
    </row>
    <row r="65" spans="1:5" x14ac:dyDescent="0.2">
      <c r="A65">
        <v>8509804</v>
      </c>
      <c r="B65" t="s">
        <v>70</v>
      </c>
      <c r="C65" t="s">
        <v>101</v>
      </c>
      <c r="D65" t="str">
        <f t="shared" si="0"/>
        <v/>
      </c>
      <c r="E65" t="str">
        <f t="shared" si="1"/>
        <v/>
      </c>
    </row>
    <row r="66" spans="1:5" x14ac:dyDescent="0.2">
      <c r="A66">
        <v>8509804</v>
      </c>
      <c r="B66" t="s">
        <v>70</v>
      </c>
      <c r="C66" t="s">
        <v>104</v>
      </c>
      <c r="D66" t="str">
        <f t="shared" si="0"/>
        <v/>
      </c>
      <c r="E66" t="str">
        <f t="shared" si="1"/>
        <v/>
      </c>
    </row>
    <row r="67" spans="1:5" x14ac:dyDescent="0.2">
      <c r="A67">
        <v>8509788</v>
      </c>
      <c r="B67" t="s">
        <v>69</v>
      </c>
      <c r="C67" t="s">
        <v>101</v>
      </c>
      <c r="D67" t="str">
        <f t="shared" ref="D67:D130" si="2">IF(OR(A67=A66,A67=A68),"","HERE!")</f>
        <v/>
      </c>
      <c r="E67" t="str">
        <f t="shared" ref="E67:E130" si="3">IF(OR(B67=B66,B67=B68,D67="HERE!"),"","HERE!")</f>
        <v/>
      </c>
    </row>
    <row r="68" spans="1:5" x14ac:dyDescent="0.2">
      <c r="A68">
        <v>8509788</v>
      </c>
      <c r="B68" t="s">
        <v>69</v>
      </c>
      <c r="C68" t="s">
        <v>104</v>
      </c>
      <c r="D68" t="str">
        <f t="shared" si="2"/>
        <v/>
      </c>
      <c r="E68" t="str">
        <f t="shared" si="3"/>
        <v/>
      </c>
    </row>
    <row r="69" spans="1:5" x14ac:dyDescent="0.2">
      <c r="A69">
        <v>8509850</v>
      </c>
      <c r="B69" t="s">
        <v>68</v>
      </c>
      <c r="C69" t="s">
        <v>101</v>
      </c>
      <c r="D69" t="str">
        <f t="shared" si="2"/>
        <v/>
      </c>
      <c r="E69" t="str">
        <f t="shared" si="3"/>
        <v/>
      </c>
    </row>
    <row r="70" spans="1:5" x14ac:dyDescent="0.2">
      <c r="A70">
        <v>8509850</v>
      </c>
      <c r="B70" t="s">
        <v>68</v>
      </c>
      <c r="C70" t="s">
        <v>104</v>
      </c>
      <c r="D70" t="str">
        <f t="shared" si="2"/>
        <v/>
      </c>
      <c r="E70" t="str">
        <f t="shared" si="3"/>
        <v/>
      </c>
    </row>
    <row r="71" spans="1:5" x14ac:dyDescent="0.2">
      <c r="A71">
        <v>8509846</v>
      </c>
      <c r="B71" t="s">
        <v>67</v>
      </c>
      <c r="C71" t="s">
        <v>101</v>
      </c>
      <c r="D71" t="str">
        <f t="shared" si="2"/>
        <v/>
      </c>
      <c r="E71" t="str">
        <f t="shared" si="3"/>
        <v/>
      </c>
    </row>
    <row r="72" spans="1:5" x14ac:dyDescent="0.2">
      <c r="A72">
        <v>8509846</v>
      </c>
      <c r="B72" t="s">
        <v>67</v>
      </c>
      <c r="C72" t="s">
        <v>104</v>
      </c>
      <c r="D72" t="str">
        <f t="shared" si="2"/>
        <v/>
      </c>
      <c r="E72" t="str">
        <f t="shared" si="3"/>
        <v/>
      </c>
    </row>
    <row r="73" spans="1:5" x14ac:dyDescent="0.2">
      <c r="A73">
        <v>8509878</v>
      </c>
      <c r="B73" t="s">
        <v>66</v>
      </c>
      <c r="C73" t="s">
        <v>101</v>
      </c>
      <c r="D73" t="str">
        <f t="shared" si="2"/>
        <v/>
      </c>
      <c r="E73" t="str">
        <f t="shared" si="3"/>
        <v/>
      </c>
    </row>
    <row r="74" spans="1:5" x14ac:dyDescent="0.2">
      <c r="A74">
        <v>8509878</v>
      </c>
      <c r="B74" t="s">
        <v>66</v>
      </c>
      <c r="C74" t="s">
        <v>104</v>
      </c>
      <c r="D74" t="str">
        <f t="shared" si="2"/>
        <v/>
      </c>
      <c r="E74" t="str">
        <f t="shared" si="3"/>
        <v/>
      </c>
    </row>
    <row r="75" spans="1:5" x14ac:dyDescent="0.2">
      <c r="A75">
        <v>8509945</v>
      </c>
      <c r="B75" t="s">
        <v>65</v>
      </c>
      <c r="C75" t="s">
        <v>101</v>
      </c>
      <c r="D75" t="str">
        <f t="shared" si="2"/>
        <v/>
      </c>
      <c r="E75" t="str">
        <f t="shared" si="3"/>
        <v/>
      </c>
    </row>
    <row r="76" spans="1:5" x14ac:dyDescent="0.2">
      <c r="A76">
        <v>8509945</v>
      </c>
      <c r="B76" t="s">
        <v>65</v>
      </c>
      <c r="C76" t="s">
        <v>104</v>
      </c>
      <c r="D76" t="str">
        <f t="shared" si="2"/>
        <v/>
      </c>
      <c r="E76" t="str">
        <f t="shared" si="3"/>
        <v/>
      </c>
    </row>
    <row r="77" spans="1:5" x14ac:dyDescent="0.2">
      <c r="A77">
        <v>8509975</v>
      </c>
      <c r="B77" t="s">
        <v>64</v>
      </c>
      <c r="C77" t="s">
        <v>101</v>
      </c>
      <c r="D77" t="str">
        <f t="shared" si="2"/>
        <v/>
      </c>
      <c r="E77" t="str">
        <f t="shared" si="3"/>
        <v/>
      </c>
    </row>
    <row r="78" spans="1:5" x14ac:dyDescent="0.2">
      <c r="A78">
        <v>8509975</v>
      </c>
      <c r="B78" t="s">
        <v>64</v>
      </c>
      <c r="C78" t="s">
        <v>104</v>
      </c>
      <c r="D78" t="str">
        <f t="shared" si="2"/>
        <v/>
      </c>
      <c r="E78" t="str">
        <f t="shared" si="3"/>
        <v/>
      </c>
    </row>
    <row r="79" spans="1:5" x14ac:dyDescent="0.2">
      <c r="A79">
        <v>8509930</v>
      </c>
      <c r="B79" t="s">
        <v>63</v>
      </c>
      <c r="C79" t="s">
        <v>101</v>
      </c>
      <c r="D79" t="str">
        <f t="shared" si="2"/>
        <v/>
      </c>
      <c r="E79" t="str">
        <f t="shared" si="3"/>
        <v/>
      </c>
    </row>
    <row r="80" spans="1:5" x14ac:dyDescent="0.2">
      <c r="A80">
        <v>8509930</v>
      </c>
      <c r="B80" t="s">
        <v>63</v>
      </c>
      <c r="C80" t="s">
        <v>104</v>
      </c>
      <c r="D80" t="str">
        <f t="shared" si="2"/>
        <v/>
      </c>
      <c r="E80" t="str">
        <f t="shared" si="3"/>
        <v/>
      </c>
    </row>
    <row r="81" spans="1:5" x14ac:dyDescent="0.2">
      <c r="A81">
        <v>8509807</v>
      </c>
      <c r="B81" t="s">
        <v>62</v>
      </c>
      <c r="C81" t="s">
        <v>101</v>
      </c>
      <c r="D81" t="str">
        <f t="shared" si="2"/>
        <v/>
      </c>
      <c r="E81" t="str">
        <f t="shared" si="3"/>
        <v/>
      </c>
    </row>
    <row r="82" spans="1:5" x14ac:dyDescent="0.2">
      <c r="A82">
        <v>8509807</v>
      </c>
      <c r="B82" t="s">
        <v>62</v>
      </c>
      <c r="C82" t="s">
        <v>104</v>
      </c>
      <c r="D82" t="str">
        <f t="shared" si="2"/>
        <v/>
      </c>
      <c r="E82" t="str">
        <f t="shared" si="3"/>
        <v/>
      </c>
    </row>
    <row r="83" spans="1:5" x14ac:dyDescent="0.2">
      <c r="A83">
        <v>8509878</v>
      </c>
      <c r="B83" t="s">
        <v>61</v>
      </c>
      <c r="C83" t="s">
        <v>101</v>
      </c>
      <c r="D83" t="str">
        <f t="shared" si="2"/>
        <v/>
      </c>
      <c r="E83" t="str">
        <f t="shared" si="3"/>
        <v/>
      </c>
    </row>
    <row r="84" spans="1:5" x14ac:dyDescent="0.2">
      <c r="A84">
        <v>8509878</v>
      </c>
      <c r="B84" t="s">
        <v>61</v>
      </c>
      <c r="C84" t="s">
        <v>104</v>
      </c>
      <c r="D84" t="str">
        <f t="shared" si="2"/>
        <v/>
      </c>
      <c r="E84" t="str">
        <f t="shared" si="3"/>
        <v/>
      </c>
    </row>
    <row r="85" spans="1:5" x14ac:dyDescent="0.2">
      <c r="A85">
        <v>8509975</v>
      </c>
      <c r="B85" t="s">
        <v>60</v>
      </c>
      <c r="C85" t="s">
        <v>101</v>
      </c>
      <c r="D85" t="str">
        <f t="shared" si="2"/>
        <v/>
      </c>
      <c r="E85" t="str">
        <f t="shared" si="3"/>
        <v/>
      </c>
    </row>
    <row r="86" spans="1:5" x14ac:dyDescent="0.2">
      <c r="A86">
        <v>8509975</v>
      </c>
      <c r="B86" t="s">
        <v>60</v>
      </c>
      <c r="C86" t="s">
        <v>104</v>
      </c>
      <c r="D86" t="str">
        <f t="shared" si="2"/>
        <v/>
      </c>
      <c r="E86" t="str">
        <f t="shared" si="3"/>
        <v/>
      </c>
    </row>
    <row r="87" spans="1:5" x14ac:dyDescent="0.2">
      <c r="A87">
        <v>8509907</v>
      </c>
      <c r="B87" t="s">
        <v>59</v>
      </c>
      <c r="C87" t="s">
        <v>101</v>
      </c>
      <c r="D87" t="str">
        <f t="shared" si="2"/>
        <v/>
      </c>
      <c r="E87" t="str">
        <f t="shared" si="3"/>
        <v/>
      </c>
    </row>
    <row r="88" spans="1:5" x14ac:dyDescent="0.2">
      <c r="A88">
        <v>8509907</v>
      </c>
      <c r="B88" t="s">
        <v>59</v>
      </c>
      <c r="C88" t="s">
        <v>104</v>
      </c>
      <c r="D88" t="str">
        <f t="shared" si="2"/>
        <v/>
      </c>
      <c r="E88" t="str">
        <f t="shared" si="3"/>
        <v/>
      </c>
    </row>
    <row r="89" spans="1:5" x14ac:dyDescent="0.2">
      <c r="A89">
        <v>8509861</v>
      </c>
      <c r="B89" t="s">
        <v>108</v>
      </c>
      <c r="C89" t="s">
        <v>101</v>
      </c>
      <c r="D89" t="str">
        <f t="shared" si="2"/>
        <v>HERE!</v>
      </c>
      <c r="E89" t="str">
        <f t="shared" si="3"/>
        <v/>
      </c>
    </row>
    <row r="90" spans="1:5" x14ac:dyDescent="0.2">
      <c r="A90">
        <v>8509915</v>
      </c>
      <c r="B90" t="s">
        <v>58</v>
      </c>
      <c r="C90" t="s">
        <v>101</v>
      </c>
      <c r="D90" t="str">
        <f t="shared" si="2"/>
        <v/>
      </c>
      <c r="E90" t="str">
        <f t="shared" si="3"/>
        <v/>
      </c>
    </row>
    <row r="91" spans="1:5" x14ac:dyDescent="0.2">
      <c r="A91">
        <v>8509915</v>
      </c>
      <c r="B91" t="s">
        <v>58</v>
      </c>
      <c r="C91" t="s">
        <v>104</v>
      </c>
      <c r="D91" t="str">
        <f t="shared" si="2"/>
        <v/>
      </c>
      <c r="E91" t="str">
        <f t="shared" si="3"/>
        <v/>
      </c>
    </row>
    <row r="92" spans="1:5" x14ac:dyDescent="0.2">
      <c r="A92">
        <v>8509930</v>
      </c>
      <c r="B92" t="s">
        <v>57</v>
      </c>
      <c r="C92" t="s">
        <v>101</v>
      </c>
      <c r="D92" t="str">
        <f t="shared" si="2"/>
        <v/>
      </c>
      <c r="E92" t="str">
        <f t="shared" si="3"/>
        <v/>
      </c>
    </row>
    <row r="93" spans="1:5" x14ac:dyDescent="0.2">
      <c r="A93">
        <v>8509930</v>
      </c>
      <c r="B93" t="s">
        <v>57</v>
      </c>
      <c r="C93" t="s">
        <v>104</v>
      </c>
      <c r="D93" t="str">
        <f t="shared" si="2"/>
        <v/>
      </c>
      <c r="E93" t="str">
        <f t="shared" si="3"/>
        <v/>
      </c>
    </row>
    <row r="94" spans="1:5" x14ac:dyDescent="0.2">
      <c r="A94">
        <v>8509850</v>
      </c>
      <c r="B94" t="s">
        <v>56</v>
      </c>
      <c r="C94" t="s">
        <v>101</v>
      </c>
      <c r="D94" t="str">
        <f t="shared" si="2"/>
        <v/>
      </c>
      <c r="E94" t="str">
        <f t="shared" si="3"/>
        <v/>
      </c>
    </row>
    <row r="95" spans="1:5" x14ac:dyDescent="0.2">
      <c r="A95">
        <v>8509850</v>
      </c>
      <c r="B95" t="s">
        <v>56</v>
      </c>
      <c r="C95" t="s">
        <v>104</v>
      </c>
      <c r="D95" t="str">
        <f t="shared" si="2"/>
        <v/>
      </c>
      <c r="E95" t="str">
        <f t="shared" si="3"/>
        <v/>
      </c>
    </row>
    <row r="96" spans="1:5" x14ac:dyDescent="0.2">
      <c r="A96">
        <v>8509951</v>
      </c>
      <c r="B96" t="s">
        <v>55</v>
      </c>
      <c r="C96" t="s">
        <v>101</v>
      </c>
      <c r="D96" t="str">
        <f t="shared" si="2"/>
        <v/>
      </c>
      <c r="E96" t="str">
        <f t="shared" si="3"/>
        <v/>
      </c>
    </row>
    <row r="97" spans="1:5" x14ac:dyDescent="0.2">
      <c r="A97">
        <v>8509951</v>
      </c>
      <c r="B97" t="s">
        <v>55</v>
      </c>
      <c r="C97" t="s">
        <v>104</v>
      </c>
      <c r="D97" t="str">
        <f t="shared" si="2"/>
        <v/>
      </c>
      <c r="E97" t="str">
        <f t="shared" si="3"/>
        <v/>
      </c>
    </row>
    <row r="98" spans="1:5" x14ac:dyDescent="0.2">
      <c r="A98">
        <v>8509964</v>
      </c>
      <c r="B98" t="s">
        <v>54</v>
      </c>
      <c r="C98" t="s">
        <v>101</v>
      </c>
      <c r="D98" t="str">
        <f t="shared" si="2"/>
        <v/>
      </c>
      <c r="E98" t="str">
        <f t="shared" si="3"/>
        <v/>
      </c>
    </row>
    <row r="99" spans="1:5" x14ac:dyDescent="0.2">
      <c r="A99">
        <v>8509964</v>
      </c>
      <c r="B99" t="s">
        <v>54</v>
      </c>
      <c r="C99" t="s">
        <v>104</v>
      </c>
      <c r="D99" t="str">
        <f t="shared" si="2"/>
        <v/>
      </c>
      <c r="E99" t="str">
        <f t="shared" si="3"/>
        <v/>
      </c>
    </row>
    <row r="100" spans="1:5" x14ac:dyDescent="0.2">
      <c r="A100">
        <v>8509975</v>
      </c>
      <c r="B100" t="s">
        <v>53</v>
      </c>
      <c r="C100" t="s">
        <v>101</v>
      </c>
      <c r="D100" t="str">
        <f t="shared" si="2"/>
        <v/>
      </c>
      <c r="E100" t="str">
        <f t="shared" si="3"/>
        <v/>
      </c>
    </row>
    <row r="101" spans="1:5" x14ac:dyDescent="0.2">
      <c r="A101">
        <v>8509975</v>
      </c>
      <c r="B101" t="s">
        <v>53</v>
      </c>
      <c r="C101" t="s">
        <v>104</v>
      </c>
      <c r="D101" t="str">
        <f t="shared" si="2"/>
        <v/>
      </c>
      <c r="E101" t="str">
        <f t="shared" si="3"/>
        <v/>
      </c>
    </row>
    <row r="102" spans="1:5" x14ac:dyDescent="0.2">
      <c r="A102">
        <v>8509883</v>
      </c>
      <c r="B102" t="s">
        <v>52</v>
      </c>
      <c r="C102" t="s">
        <v>101</v>
      </c>
      <c r="D102" t="str">
        <f t="shared" si="2"/>
        <v/>
      </c>
      <c r="E102" t="str">
        <f t="shared" si="3"/>
        <v/>
      </c>
    </row>
    <row r="103" spans="1:5" x14ac:dyDescent="0.2">
      <c r="A103">
        <v>8509883</v>
      </c>
      <c r="B103" t="s">
        <v>52</v>
      </c>
      <c r="C103" t="s">
        <v>104</v>
      </c>
      <c r="D103" t="str">
        <f t="shared" si="2"/>
        <v/>
      </c>
      <c r="E103" t="str">
        <f t="shared" si="3"/>
        <v/>
      </c>
    </row>
    <row r="104" spans="1:5" x14ac:dyDescent="0.2">
      <c r="A104">
        <v>8509878</v>
      </c>
      <c r="B104" t="s">
        <v>51</v>
      </c>
      <c r="C104" t="s">
        <v>101</v>
      </c>
      <c r="D104" t="str">
        <f t="shared" si="2"/>
        <v/>
      </c>
      <c r="E104" t="str">
        <f t="shared" si="3"/>
        <v/>
      </c>
    </row>
    <row r="105" spans="1:5" x14ac:dyDescent="0.2">
      <c r="A105">
        <v>8509878</v>
      </c>
      <c r="B105" t="s">
        <v>51</v>
      </c>
      <c r="C105" t="s">
        <v>104</v>
      </c>
      <c r="D105" t="str">
        <f t="shared" si="2"/>
        <v/>
      </c>
      <c r="E105" t="str">
        <f t="shared" si="3"/>
        <v/>
      </c>
    </row>
    <row r="106" spans="1:5" x14ac:dyDescent="0.2">
      <c r="A106">
        <v>8509788</v>
      </c>
      <c r="B106" t="s">
        <v>50</v>
      </c>
      <c r="C106" t="s">
        <v>101</v>
      </c>
      <c r="D106" t="str">
        <f t="shared" si="2"/>
        <v/>
      </c>
      <c r="E106" t="str">
        <f t="shared" si="3"/>
        <v/>
      </c>
    </row>
    <row r="107" spans="1:5" x14ac:dyDescent="0.2">
      <c r="A107">
        <v>8509788</v>
      </c>
      <c r="B107" t="s">
        <v>50</v>
      </c>
      <c r="C107" t="s">
        <v>104</v>
      </c>
      <c r="D107" t="str">
        <f t="shared" si="2"/>
        <v/>
      </c>
      <c r="E107" t="str">
        <f t="shared" si="3"/>
        <v/>
      </c>
    </row>
    <row r="108" spans="1:5" x14ac:dyDescent="0.2">
      <c r="A108">
        <v>8509846</v>
      </c>
      <c r="B108" t="s">
        <v>49</v>
      </c>
      <c r="C108" t="s">
        <v>101</v>
      </c>
      <c r="D108" t="str">
        <f t="shared" si="2"/>
        <v/>
      </c>
      <c r="E108" t="str">
        <f t="shared" si="3"/>
        <v/>
      </c>
    </row>
    <row r="109" spans="1:5" x14ac:dyDescent="0.2">
      <c r="A109">
        <v>8509846</v>
      </c>
      <c r="B109" t="s">
        <v>49</v>
      </c>
      <c r="C109" t="s">
        <v>104</v>
      </c>
      <c r="D109" t="str">
        <f t="shared" si="2"/>
        <v/>
      </c>
      <c r="E109" t="str">
        <f t="shared" si="3"/>
        <v/>
      </c>
    </row>
    <row r="110" spans="1:5" x14ac:dyDescent="0.2">
      <c r="A110">
        <v>8509836</v>
      </c>
      <c r="B110" t="s">
        <v>48</v>
      </c>
      <c r="C110" t="s">
        <v>101</v>
      </c>
      <c r="D110" t="str">
        <f t="shared" si="2"/>
        <v/>
      </c>
      <c r="E110" t="str">
        <f t="shared" si="3"/>
        <v/>
      </c>
    </row>
    <row r="111" spans="1:5" x14ac:dyDescent="0.2">
      <c r="A111">
        <v>8509836</v>
      </c>
      <c r="B111" t="s">
        <v>48</v>
      </c>
      <c r="C111" t="s">
        <v>104</v>
      </c>
      <c r="D111" t="str">
        <f t="shared" si="2"/>
        <v/>
      </c>
      <c r="E111" t="str">
        <f t="shared" si="3"/>
        <v/>
      </c>
    </row>
    <row r="112" spans="1:5" x14ac:dyDescent="0.2">
      <c r="A112">
        <v>8509791</v>
      </c>
      <c r="B112" t="s">
        <v>109</v>
      </c>
      <c r="C112" t="s">
        <v>101</v>
      </c>
      <c r="D112" t="str">
        <f t="shared" si="2"/>
        <v>HERE!</v>
      </c>
      <c r="E112" t="str">
        <f t="shared" si="3"/>
        <v/>
      </c>
    </row>
    <row r="113" spans="1:5" x14ac:dyDescent="0.2">
      <c r="A113">
        <v>8509803</v>
      </c>
      <c r="B113" t="s">
        <v>47</v>
      </c>
      <c r="C113" t="s">
        <v>101</v>
      </c>
      <c r="D113" t="str">
        <f t="shared" si="2"/>
        <v/>
      </c>
      <c r="E113" t="str">
        <f t="shared" si="3"/>
        <v/>
      </c>
    </row>
    <row r="114" spans="1:5" x14ac:dyDescent="0.2">
      <c r="A114">
        <v>8509803</v>
      </c>
      <c r="B114" t="s">
        <v>47</v>
      </c>
      <c r="C114" t="s">
        <v>104</v>
      </c>
      <c r="D114" t="str">
        <f t="shared" si="2"/>
        <v/>
      </c>
      <c r="E114" t="str">
        <f t="shared" si="3"/>
        <v/>
      </c>
    </row>
    <row r="115" spans="1:5" x14ac:dyDescent="0.2">
      <c r="A115">
        <v>8509930</v>
      </c>
      <c r="B115" t="s">
        <v>46</v>
      </c>
      <c r="C115" t="s">
        <v>101</v>
      </c>
      <c r="D115" t="str">
        <f t="shared" si="2"/>
        <v/>
      </c>
      <c r="E115" t="str">
        <f t="shared" si="3"/>
        <v/>
      </c>
    </row>
    <row r="116" spans="1:5" x14ac:dyDescent="0.2">
      <c r="A116">
        <v>8509930</v>
      </c>
      <c r="B116" t="s">
        <v>46</v>
      </c>
      <c r="C116" t="s">
        <v>104</v>
      </c>
      <c r="D116" t="str">
        <f t="shared" si="2"/>
        <v/>
      </c>
      <c r="E116" t="str">
        <f t="shared" si="3"/>
        <v/>
      </c>
    </row>
    <row r="117" spans="1:5" x14ac:dyDescent="0.2">
      <c r="A117">
        <v>8509804</v>
      </c>
      <c r="B117" t="s">
        <v>45</v>
      </c>
      <c r="C117" t="s">
        <v>101</v>
      </c>
      <c r="D117" t="str">
        <f t="shared" si="2"/>
        <v/>
      </c>
      <c r="E117" t="str">
        <f t="shared" si="3"/>
        <v/>
      </c>
    </row>
    <row r="118" spans="1:5" x14ac:dyDescent="0.2">
      <c r="A118">
        <v>8509804</v>
      </c>
      <c r="B118" t="s">
        <v>45</v>
      </c>
      <c r="C118" t="s">
        <v>104</v>
      </c>
      <c r="D118" t="str">
        <f t="shared" si="2"/>
        <v/>
      </c>
      <c r="E118" t="str">
        <f t="shared" si="3"/>
        <v/>
      </c>
    </row>
    <row r="119" spans="1:5" x14ac:dyDescent="0.2">
      <c r="A119">
        <v>8509875</v>
      </c>
      <c r="B119" t="s">
        <v>44</v>
      </c>
      <c r="C119" t="s">
        <v>101</v>
      </c>
      <c r="D119" t="str">
        <f t="shared" si="2"/>
        <v/>
      </c>
      <c r="E119" t="str">
        <f t="shared" si="3"/>
        <v/>
      </c>
    </row>
    <row r="120" spans="1:5" x14ac:dyDescent="0.2">
      <c r="A120">
        <v>8509875</v>
      </c>
      <c r="B120" t="s">
        <v>44</v>
      </c>
      <c r="C120" t="s">
        <v>104</v>
      </c>
      <c r="D120" t="str">
        <f t="shared" si="2"/>
        <v/>
      </c>
      <c r="E120" t="str">
        <f t="shared" si="3"/>
        <v/>
      </c>
    </row>
    <row r="121" spans="1:5" x14ac:dyDescent="0.2">
      <c r="A121">
        <v>8509883</v>
      </c>
      <c r="B121" t="s">
        <v>43</v>
      </c>
      <c r="C121" t="s">
        <v>101</v>
      </c>
      <c r="D121" t="str">
        <f t="shared" si="2"/>
        <v/>
      </c>
      <c r="E121" t="str">
        <f t="shared" si="3"/>
        <v/>
      </c>
    </row>
    <row r="122" spans="1:5" x14ac:dyDescent="0.2">
      <c r="A122">
        <v>8509883</v>
      </c>
      <c r="B122" t="s">
        <v>43</v>
      </c>
      <c r="C122" t="s">
        <v>104</v>
      </c>
      <c r="D122" t="str">
        <f t="shared" si="2"/>
        <v/>
      </c>
      <c r="E122" t="str">
        <f t="shared" si="3"/>
        <v/>
      </c>
    </row>
    <row r="123" spans="1:5" x14ac:dyDescent="0.2">
      <c r="A123">
        <v>8509964</v>
      </c>
      <c r="B123" t="s">
        <v>42</v>
      </c>
      <c r="C123" t="s">
        <v>101</v>
      </c>
      <c r="D123" t="str">
        <f t="shared" si="2"/>
        <v/>
      </c>
      <c r="E123" t="str">
        <f t="shared" si="3"/>
        <v/>
      </c>
    </row>
    <row r="124" spans="1:5" x14ac:dyDescent="0.2">
      <c r="A124">
        <v>8509964</v>
      </c>
      <c r="B124" t="s">
        <v>42</v>
      </c>
      <c r="C124" t="s">
        <v>104</v>
      </c>
      <c r="D124" t="str">
        <f t="shared" si="2"/>
        <v/>
      </c>
      <c r="E124" t="str">
        <f t="shared" si="3"/>
        <v/>
      </c>
    </row>
    <row r="125" spans="1:5" x14ac:dyDescent="0.2">
      <c r="A125">
        <v>8509945</v>
      </c>
      <c r="B125" t="s">
        <v>41</v>
      </c>
      <c r="C125" t="s">
        <v>101</v>
      </c>
      <c r="D125" t="str">
        <f t="shared" si="2"/>
        <v/>
      </c>
      <c r="E125" t="str">
        <f t="shared" si="3"/>
        <v/>
      </c>
    </row>
    <row r="126" spans="1:5" x14ac:dyDescent="0.2">
      <c r="A126">
        <v>8509945</v>
      </c>
      <c r="B126" t="s">
        <v>41</v>
      </c>
      <c r="C126" t="s">
        <v>104</v>
      </c>
      <c r="D126" t="str">
        <f t="shared" si="2"/>
        <v/>
      </c>
      <c r="E126" t="str">
        <f t="shared" si="3"/>
        <v/>
      </c>
    </row>
    <row r="127" spans="1:5" x14ac:dyDescent="0.2">
      <c r="A127">
        <v>8509951</v>
      </c>
      <c r="B127" t="s">
        <v>40</v>
      </c>
      <c r="C127" t="s">
        <v>101</v>
      </c>
      <c r="D127" t="str">
        <f t="shared" si="2"/>
        <v/>
      </c>
      <c r="E127" t="str">
        <f t="shared" si="3"/>
        <v/>
      </c>
    </row>
    <row r="128" spans="1:5" x14ac:dyDescent="0.2">
      <c r="A128">
        <v>8509951</v>
      </c>
      <c r="B128" t="s">
        <v>40</v>
      </c>
      <c r="C128" t="s">
        <v>104</v>
      </c>
      <c r="D128" t="str">
        <f t="shared" si="2"/>
        <v/>
      </c>
      <c r="E128" t="str">
        <f t="shared" si="3"/>
        <v/>
      </c>
    </row>
    <row r="129" spans="1:5" x14ac:dyDescent="0.2">
      <c r="A129">
        <v>8509930</v>
      </c>
      <c r="B129" t="s">
        <v>39</v>
      </c>
      <c r="C129" t="s">
        <v>101</v>
      </c>
      <c r="D129" t="str">
        <f t="shared" si="2"/>
        <v/>
      </c>
      <c r="E129" t="str">
        <f t="shared" si="3"/>
        <v/>
      </c>
    </row>
    <row r="130" spans="1:5" x14ac:dyDescent="0.2">
      <c r="A130">
        <v>8509930</v>
      </c>
      <c r="B130" t="s">
        <v>39</v>
      </c>
      <c r="C130" t="s">
        <v>104</v>
      </c>
      <c r="D130" t="str">
        <f t="shared" si="2"/>
        <v/>
      </c>
      <c r="E130" t="str">
        <f t="shared" si="3"/>
        <v/>
      </c>
    </row>
    <row r="131" spans="1:5" x14ac:dyDescent="0.2">
      <c r="A131">
        <v>8509817</v>
      </c>
      <c r="B131" t="s">
        <v>38</v>
      </c>
      <c r="C131" t="s">
        <v>101</v>
      </c>
      <c r="D131" t="str">
        <f t="shared" ref="D131:D194" si="4">IF(OR(A131=A130,A131=A132),"","HERE!")</f>
        <v/>
      </c>
      <c r="E131" t="str">
        <f t="shared" ref="E131:E194" si="5">IF(OR(B131=B130,B131=B132,D131="HERE!"),"","HERE!")</f>
        <v/>
      </c>
    </row>
    <row r="132" spans="1:5" x14ac:dyDescent="0.2">
      <c r="A132">
        <v>8509817</v>
      </c>
      <c r="B132" t="s">
        <v>38</v>
      </c>
      <c r="C132" t="s">
        <v>104</v>
      </c>
      <c r="D132" t="str">
        <f t="shared" si="4"/>
        <v/>
      </c>
      <c r="E132" t="str">
        <f t="shared" si="5"/>
        <v/>
      </c>
    </row>
    <row r="133" spans="1:5" x14ac:dyDescent="0.2">
      <c r="A133">
        <v>8509788</v>
      </c>
      <c r="B133" t="s">
        <v>37</v>
      </c>
      <c r="C133" t="s">
        <v>101</v>
      </c>
      <c r="D133" t="str">
        <f t="shared" si="4"/>
        <v/>
      </c>
      <c r="E133" t="str">
        <f t="shared" si="5"/>
        <v/>
      </c>
    </row>
    <row r="134" spans="1:5" x14ac:dyDescent="0.2">
      <c r="A134">
        <v>8509788</v>
      </c>
      <c r="B134" t="s">
        <v>37</v>
      </c>
      <c r="C134" t="s">
        <v>104</v>
      </c>
      <c r="D134" t="str">
        <f t="shared" si="4"/>
        <v/>
      </c>
      <c r="E134" t="str">
        <f t="shared" si="5"/>
        <v/>
      </c>
    </row>
    <row r="135" spans="1:5" x14ac:dyDescent="0.2">
      <c r="A135">
        <v>8509875</v>
      </c>
      <c r="B135" t="s">
        <v>36</v>
      </c>
      <c r="C135" t="s">
        <v>101</v>
      </c>
      <c r="D135" t="str">
        <f t="shared" si="4"/>
        <v/>
      </c>
      <c r="E135" t="str">
        <f t="shared" si="5"/>
        <v/>
      </c>
    </row>
    <row r="136" spans="1:5" x14ac:dyDescent="0.2">
      <c r="A136">
        <v>8509875</v>
      </c>
      <c r="B136" t="s">
        <v>36</v>
      </c>
      <c r="C136" t="s">
        <v>104</v>
      </c>
      <c r="D136" t="str">
        <f t="shared" si="4"/>
        <v/>
      </c>
      <c r="E136" t="str">
        <f t="shared" si="5"/>
        <v/>
      </c>
    </row>
    <row r="137" spans="1:5" x14ac:dyDescent="0.2">
      <c r="A137">
        <v>8509861</v>
      </c>
      <c r="B137" t="s">
        <v>35</v>
      </c>
      <c r="C137" t="s">
        <v>101</v>
      </c>
      <c r="D137" t="str">
        <f t="shared" si="4"/>
        <v/>
      </c>
      <c r="E137" t="str">
        <f t="shared" si="5"/>
        <v/>
      </c>
    </row>
    <row r="138" spans="1:5" x14ac:dyDescent="0.2">
      <c r="A138">
        <v>8509861</v>
      </c>
      <c r="B138" t="s">
        <v>35</v>
      </c>
      <c r="C138" t="s">
        <v>104</v>
      </c>
      <c r="D138" t="str">
        <f t="shared" si="4"/>
        <v/>
      </c>
      <c r="E138" t="str">
        <f t="shared" si="5"/>
        <v/>
      </c>
    </row>
    <row r="139" spans="1:5" x14ac:dyDescent="0.2">
      <c r="A139">
        <v>8509850</v>
      </c>
      <c r="B139" t="s">
        <v>34</v>
      </c>
      <c r="C139" t="s">
        <v>101</v>
      </c>
      <c r="D139" t="str">
        <f t="shared" si="4"/>
        <v/>
      </c>
      <c r="E139" t="str">
        <f t="shared" si="5"/>
        <v/>
      </c>
    </row>
    <row r="140" spans="1:5" x14ac:dyDescent="0.2">
      <c r="A140">
        <v>8509850</v>
      </c>
      <c r="B140" t="s">
        <v>34</v>
      </c>
      <c r="C140" t="s">
        <v>104</v>
      </c>
      <c r="D140" t="str">
        <f t="shared" si="4"/>
        <v/>
      </c>
      <c r="E140" t="str">
        <f t="shared" si="5"/>
        <v/>
      </c>
    </row>
    <row r="141" spans="1:5" x14ac:dyDescent="0.2">
      <c r="A141">
        <v>8509836</v>
      </c>
      <c r="B141" t="s">
        <v>33</v>
      </c>
      <c r="C141" t="s">
        <v>101</v>
      </c>
      <c r="D141" t="str">
        <f t="shared" si="4"/>
        <v/>
      </c>
      <c r="E141" t="str">
        <f t="shared" si="5"/>
        <v/>
      </c>
    </row>
    <row r="142" spans="1:5" x14ac:dyDescent="0.2">
      <c r="A142">
        <v>8509836</v>
      </c>
      <c r="B142" t="s">
        <v>33</v>
      </c>
      <c r="C142" t="s">
        <v>104</v>
      </c>
      <c r="D142" t="str">
        <f t="shared" si="4"/>
        <v/>
      </c>
      <c r="E142" t="str">
        <f t="shared" si="5"/>
        <v/>
      </c>
    </row>
    <row r="143" spans="1:5" x14ac:dyDescent="0.2">
      <c r="A143">
        <v>8509850</v>
      </c>
      <c r="B143" t="s">
        <v>32</v>
      </c>
      <c r="C143" t="s">
        <v>101</v>
      </c>
      <c r="D143" t="str">
        <f t="shared" si="4"/>
        <v/>
      </c>
      <c r="E143" t="str">
        <f t="shared" si="5"/>
        <v/>
      </c>
    </row>
    <row r="144" spans="1:5" x14ac:dyDescent="0.2">
      <c r="A144">
        <v>8509850</v>
      </c>
      <c r="B144" t="s">
        <v>32</v>
      </c>
      <c r="C144" t="s">
        <v>104</v>
      </c>
      <c r="D144" t="str">
        <f t="shared" si="4"/>
        <v/>
      </c>
      <c r="E144" t="str">
        <f t="shared" si="5"/>
        <v/>
      </c>
    </row>
    <row r="145" spans="1:5" x14ac:dyDescent="0.2">
      <c r="A145">
        <v>8509788</v>
      </c>
      <c r="B145" t="s">
        <v>31</v>
      </c>
      <c r="C145" t="s">
        <v>101</v>
      </c>
      <c r="D145" t="str">
        <f t="shared" si="4"/>
        <v/>
      </c>
      <c r="E145" t="str">
        <f t="shared" si="5"/>
        <v/>
      </c>
    </row>
    <row r="146" spans="1:5" x14ac:dyDescent="0.2">
      <c r="A146">
        <v>8509788</v>
      </c>
      <c r="B146" t="s">
        <v>31</v>
      </c>
      <c r="C146" t="s">
        <v>104</v>
      </c>
      <c r="D146" t="str">
        <f t="shared" si="4"/>
        <v/>
      </c>
      <c r="E146" t="str">
        <f t="shared" si="5"/>
        <v/>
      </c>
    </row>
    <row r="147" spans="1:5" x14ac:dyDescent="0.2">
      <c r="A147">
        <v>8509817</v>
      </c>
      <c r="B147" t="s">
        <v>30</v>
      </c>
      <c r="C147" t="s">
        <v>101</v>
      </c>
      <c r="D147" t="str">
        <f t="shared" si="4"/>
        <v/>
      </c>
      <c r="E147" t="str">
        <f t="shared" si="5"/>
        <v/>
      </c>
    </row>
    <row r="148" spans="1:5" x14ac:dyDescent="0.2">
      <c r="A148">
        <v>8509817</v>
      </c>
      <c r="B148" t="s">
        <v>30</v>
      </c>
      <c r="C148" t="s">
        <v>104</v>
      </c>
      <c r="D148" t="str">
        <f t="shared" si="4"/>
        <v/>
      </c>
      <c r="E148" t="str">
        <f t="shared" si="5"/>
        <v/>
      </c>
    </row>
    <row r="149" spans="1:5" x14ac:dyDescent="0.2">
      <c r="A149">
        <v>8509964</v>
      </c>
      <c r="B149" t="s">
        <v>29</v>
      </c>
      <c r="C149" t="s">
        <v>101</v>
      </c>
      <c r="D149" t="str">
        <f t="shared" si="4"/>
        <v/>
      </c>
      <c r="E149" t="str">
        <f t="shared" si="5"/>
        <v/>
      </c>
    </row>
    <row r="150" spans="1:5" x14ac:dyDescent="0.2">
      <c r="A150">
        <v>8509964</v>
      </c>
      <c r="B150" t="s">
        <v>29</v>
      </c>
      <c r="C150" t="s">
        <v>104</v>
      </c>
      <c r="D150" t="str">
        <f t="shared" si="4"/>
        <v/>
      </c>
      <c r="E150" t="str">
        <f t="shared" si="5"/>
        <v/>
      </c>
    </row>
    <row r="151" spans="1:5" x14ac:dyDescent="0.2">
      <c r="A151">
        <v>8509945</v>
      </c>
      <c r="B151" t="s">
        <v>28</v>
      </c>
      <c r="C151" t="s">
        <v>101</v>
      </c>
      <c r="D151" t="str">
        <f t="shared" si="4"/>
        <v/>
      </c>
      <c r="E151" t="str">
        <f t="shared" si="5"/>
        <v/>
      </c>
    </row>
    <row r="152" spans="1:5" x14ac:dyDescent="0.2">
      <c r="A152">
        <v>8509945</v>
      </c>
      <c r="B152" t="s">
        <v>28</v>
      </c>
      <c r="C152" t="s">
        <v>104</v>
      </c>
      <c r="D152" t="str">
        <f t="shared" si="4"/>
        <v/>
      </c>
      <c r="E152" t="str">
        <f t="shared" si="5"/>
        <v/>
      </c>
    </row>
    <row r="153" spans="1:5" x14ac:dyDescent="0.2">
      <c r="A153">
        <v>8509861</v>
      </c>
      <c r="B153" t="s">
        <v>27</v>
      </c>
      <c r="C153" t="s">
        <v>101</v>
      </c>
      <c r="D153" t="str">
        <f t="shared" si="4"/>
        <v/>
      </c>
      <c r="E153" t="str">
        <f t="shared" si="5"/>
        <v/>
      </c>
    </row>
    <row r="154" spans="1:5" x14ac:dyDescent="0.2">
      <c r="A154">
        <v>8509861</v>
      </c>
      <c r="B154" t="s">
        <v>27</v>
      </c>
      <c r="C154" t="s">
        <v>104</v>
      </c>
      <c r="D154" t="str">
        <f t="shared" si="4"/>
        <v/>
      </c>
      <c r="E154" t="str">
        <f t="shared" si="5"/>
        <v/>
      </c>
    </row>
    <row r="155" spans="1:5" x14ac:dyDescent="0.2">
      <c r="A155">
        <v>8509803</v>
      </c>
      <c r="B155" t="s">
        <v>26</v>
      </c>
      <c r="C155" t="s">
        <v>101</v>
      </c>
      <c r="D155" t="str">
        <f t="shared" si="4"/>
        <v/>
      </c>
      <c r="E155" t="str">
        <f t="shared" si="5"/>
        <v/>
      </c>
    </row>
    <row r="156" spans="1:5" x14ac:dyDescent="0.2">
      <c r="A156">
        <v>8509803</v>
      </c>
      <c r="B156" t="s">
        <v>26</v>
      </c>
      <c r="C156" t="s">
        <v>104</v>
      </c>
      <c r="D156" t="str">
        <f t="shared" si="4"/>
        <v/>
      </c>
      <c r="E156" t="str">
        <f t="shared" si="5"/>
        <v/>
      </c>
    </row>
    <row r="157" spans="1:5" x14ac:dyDescent="0.2">
      <c r="A157">
        <v>8509846</v>
      </c>
      <c r="B157" t="s">
        <v>25</v>
      </c>
      <c r="C157" t="s">
        <v>101</v>
      </c>
      <c r="D157" t="str">
        <f t="shared" si="4"/>
        <v/>
      </c>
      <c r="E157" t="str">
        <f t="shared" si="5"/>
        <v/>
      </c>
    </row>
    <row r="158" spans="1:5" x14ac:dyDescent="0.2">
      <c r="A158">
        <v>8509846</v>
      </c>
      <c r="B158" t="s">
        <v>25</v>
      </c>
      <c r="C158" t="s">
        <v>104</v>
      </c>
      <c r="D158" t="str">
        <f t="shared" si="4"/>
        <v/>
      </c>
      <c r="E158" t="str">
        <f t="shared" si="5"/>
        <v/>
      </c>
    </row>
    <row r="159" spans="1:5" x14ac:dyDescent="0.2">
      <c r="A159">
        <v>8509883</v>
      </c>
      <c r="B159" t="s">
        <v>24</v>
      </c>
      <c r="C159" t="s">
        <v>101</v>
      </c>
      <c r="D159" t="str">
        <f t="shared" si="4"/>
        <v/>
      </c>
      <c r="E159" t="str">
        <f t="shared" si="5"/>
        <v/>
      </c>
    </row>
    <row r="160" spans="1:5" x14ac:dyDescent="0.2">
      <c r="A160">
        <v>8509883</v>
      </c>
      <c r="B160" t="s">
        <v>24</v>
      </c>
      <c r="C160" t="s">
        <v>104</v>
      </c>
      <c r="D160" t="str">
        <f t="shared" si="4"/>
        <v/>
      </c>
      <c r="E160" t="str">
        <f t="shared" si="5"/>
        <v/>
      </c>
    </row>
    <row r="161" spans="1:5" x14ac:dyDescent="0.2">
      <c r="A161">
        <v>8509907</v>
      </c>
      <c r="B161" t="s">
        <v>23</v>
      </c>
      <c r="C161" t="s">
        <v>101</v>
      </c>
      <c r="D161" t="str">
        <f t="shared" si="4"/>
        <v/>
      </c>
      <c r="E161" t="str">
        <f t="shared" si="5"/>
        <v/>
      </c>
    </row>
    <row r="162" spans="1:5" x14ac:dyDescent="0.2">
      <c r="A162">
        <v>8509907</v>
      </c>
      <c r="B162" t="s">
        <v>23</v>
      </c>
      <c r="C162" t="s">
        <v>104</v>
      </c>
      <c r="D162" t="str">
        <f t="shared" si="4"/>
        <v/>
      </c>
      <c r="E162" t="str">
        <f t="shared" si="5"/>
        <v/>
      </c>
    </row>
    <row r="163" spans="1:5" x14ac:dyDescent="0.2">
      <c r="A163">
        <v>8509930</v>
      </c>
      <c r="B163" t="s">
        <v>22</v>
      </c>
      <c r="C163" t="s">
        <v>101</v>
      </c>
      <c r="D163" t="str">
        <f t="shared" si="4"/>
        <v/>
      </c>
      <c r="E163" t="str">
        <f t="shared" si="5"/>
        <v/>
      </c>
    </row>
    <row r="164" spans="1:5" x14ac:dyDescent="0.2">
      <c r="A164">
        <v>8509930</v>
      </c>
      <c r="B164" t="s">
        <v>22</v>
      </c>
      <c r="C164" t="s">
        <v>104</v>
      </c>
      <c r="D164" t="str">
        <f t="shared" si="4"/>
        <v/>
      </c>
      <c r="E164" t="str">
        <f t="shared" si="5"/>
        <v/>
      </c>
    </row>
    <row r="165" spans="1:5" x14ac:dyDescent="0.2">
      <c r="A165">
        <v>8509975</v>
      </c>
      <c r="B165" t="s">
        <v>21</v>
      </c>
      <c r="C165" t="s">
        <v>101</v>
      </c>
      <c r="D165" t="str">
        <f t="shared" si="4"/>
        <v/>
      </c>
      <c r="E165" t="str">
        <f t="shared" si="5"/>
        <v/>
      </c>
    </row>
    <row r="166" spans="1:5" x14ac:dyDescent="0.2">
      <c r="A166">
        <v>8509975</v>
      </c>
      <c r="B166" t="s">
        <v>21</v>
      </c>
      <c r="C166" t="s">
        <v>104</v>
      </c>
      <c r="D166" t="str">
        <f t="shared" si="4"/>
        <v/>
      </c>
      <c r="E166" t="str">
        <f t="shared" si="5"/>
        <v/>
      </c>
    </row>
    <row r="167" spans="1:5" x14ac:dyDescent="0.2">
      <c r="A167">
        <v>8509875</v>
      </c>
      <c r="B167" t="s">
        <v>20</v>
      </c>
      <c r="C167" t="s">
        <v>101</v>
      </c>
      <c r="D167" t="str">
        <f t="shared" si="4"/>
        <v/>
      </c>
      <c r="E167" t="str">
        <f t="shared" si="5"/>
        <v/>
      </c>
    </row>
    <row r="168" spans="1:5" x14ac:dyDescent="0.2">
      <c r="A168">
        <v>8509875</v>
      </c>
      <c r="B168" t="s">
        <v>20</v>
      </c>
      <c r="C168" t="s">
        <v>104</v>
      </c>
      <c r="D168" t="str">
        <f t="shared" si="4"/>
        <v/>
      </c>
      <c r="E168" t="str">
        <f t="shared" si="5"/>
        <v/>
      </c>
    </row>
    <row r="169" spans="1:5" x14ac:dyDescent="0.2">
      <c r="A169">
        <v>8509788</v>
      </c>
      <c r="B169" t="s">
        <v>19</v>
      </c>
      <c r="C169" t="s">
        <v>101</v>
      </c>
      <c r="D169" t="str">
        <f t="shared" si="4"/>
        <v/>
      </c>
      <c r="E169" t="str">
        <f t="shared" si="5"/>
        <v/>
      </c>
    </row>
    <row r="170" spans="1:5" x14ac:dyDescent="0.2">
      <c r="A170">
        <v>8509788</v>
      </c>
      <c r="B170" t="s">
        <v>19</v>
      </c>
      <c r="C170" t="s">
        <v>104</v>
      </c>
      <c r="D170" t="str">
        <f t="shared" si="4"/>
        <v/>
      </c>
      <c r="E170" t="str">
        <f t="shared" si="5"/>
        <v/>
      </c>
    </row>
    <row r="171" spans="1:5" x14ac:dyDescent="0.2">
      <c r="A171">
        <v>8509846</v>
      </c>
      <c r="B171" t="s">
        <v>18</v>
      </c>
      <c r="C171" t="s">
        <v>101</v>
      </c>
      <c r="D171" t="str">
        <f t="shared" si="4"/>
        <v/>
      </c>
      <c r="E171" t="str">
        <f t="shared" si="5"/>
        <v/>
      </c>
    </row>
    <row r="172" spans="1:5" x14ac:dyDescent="0.2">
      <c r="A172">
        <v>8509846</v>
      </c>
      <c r="B172" t="s">
        <v>18</v>
      </c>
      <c r="C172" t="s">
        <v>104</v>
      </c>
      <c r="D172" t="str">
        <f t="shared" si="4"/>
        <v/>
      </c>
      <c r="E172" t="str">
        <f t="shared" si="5"/>
        <v/>
      </c>
    </row>
    <row r="173" spans="1:5" x14ac:dyDescent="0.2">
      <c r="A173">
        <v>8509878</v>
      </c>
      <c r="B173" t="s">
        <v>17</v>
      </c>
      <c r="C173" t="s">
        <v>101</v>
      </c>
      <c r="D173" t="str">
        <f t="shared" si="4"/>
        <v/>
      </c>
      <c r="E173" t="str">
        <f t="shared" si="5"/>
        <v/>
      </c>
    </row>
    <row r="174" spans="1:5" x14ac:dyDescent="0.2">
      <c r="A174">
        <v>8509878</v>
      </c>
      <c r="B174" t="s">
        <v>17</v>
      </c>
      <c r="C174" t="s">
        <v>104</v>
      </c>
      <c r="D174" t="str">
        <f t="shared" si="4"/>
        <v/>
      </c>
      <c r="E174" t="str">
        <f t="shared" si="5"/>
        <v/>
      </c>
    </row>
    <row r="175" spans="1:5" x14ac:dyDescent="0.2">
      <c r="A175">
        <v>8509915</v>
      </c>
      <c r="B175" t="s">
        <v>16</v>
      </c>
      <c r="C175" t="s">
        <v>101</v>
      </c>
      <c r="D175" t="str">
        <f t="shared" si="4"/>
        <v/>
      </c>
      <c r="E175" t="str">
        <f t="shared" si="5"/>
        <v/>
      </c>
    </row>
    <row r="176" spans="1:5" x14ac:dyDescent="0.2">
      <c r="A176">
        <v>8509915</v>
      </c>
      <c r="B176" t="s">
        <v>16</v>
      </c>
      <c r="C176" t="s">
        <v>104</v>
      </c>
      <c r="D176" t="str">
        <f t="shared" si="4"/>
        <v/>
      </c>
      <c r="E176" t="str">
        <f t="shared" si="5"/>
        <v/>
      </c>
    </row>
    <row r="177" spans="1:5" x14ac:dyDescent="0.2">
      <c r="A177">
        <v>8509883</v>
      </c>
      <c r="B177" t="s">
        <v>15</v>
      </c>
      <c r="C177" t="s">
        <v>101</v>
      </c>
      <c r="D177" t="str">
        <f t="shared" si="4"/>
        <v/>
      </c>
      <c r="E177" t="str">
        <f t="shared" si="5"/>
        <v/>
      </c>
    </row>
    <row r="178" spans="1:5" x14ac:dyDescent="0.2">
      <c r="A178">
        <v>8509883</v>
      </c>
      <c r="B178" t="s">
        <v>15</v>
      </c>
      <c r="C178" t="s">
        <v>104</v>
      </c>
      <c r="D178" t="str">
        <f t="shared" si="4"/>
        <v/>
      </c>
      <c r="E178" t="str">
        <f t="shared" si="5"/>
        <v/>
      </c>
    </row>
    <row r="179" spans="1:5" x14ac:dyDescent="0.2">
      <c r="A179">
        <v>8509836</v>
      </c>
      <c r="B179" t="s">
        <v>14</v>
      </c>
      <c r="C179" t="s">
        <v>101</v>
      </c>
      <c r="D179" t="str">
        <f t="shared" si="4"/>
        <v/>
      </c>
      <c r="E179" t="str">
        <f t="shared" si="5"/>
        <v/>
      </c>
    </row>
    <row r="180" spans="1:5" x14ac:dyDescent="0.2">
      <c r="A180">
        <v>8509836</v>
      </c>
      <c r="B180" t="s">
        <v>14</v>
      </c>
      <c r="C180" t="s">
        <v>104</v>
      </c>
      <c r="D180" t="str">
        <f t="shared" si="4"/>
        <v/>
      </c>
      <c r="E180" t="str">
        <f t="shared" si="5"/>
        <v/>
      </c>
    </row>
    <row r="181" spans="1:5" x14ac:dyDescent="0.2">
      <c r="A181">
        <v>8509945</v>
      </c>
      <c r="B181" t="s">
        <v>13</v>
      </c>
      <c r="C181" t="s">
        <v>101</v>
      </c>
      <c r="D181" t="str">
        <f t="shared" si="4"/>
        <v/>
      </c>
      <c r="E181" t="str">
        <f t="shared" si="5"/>
        <v/>
      </c>
    </row>
    <row r="182" spans="1:5" x14ac:dyDescent="0.2">
      <c r="A182">
        <v>8509945</v>
      </c>
      <c r="B182" t="s">
        <v>13</v>
      </c>
      <c r="C182" t="s">
        <v>104</v>
      </c>
      <c r="D182" t="str">
        <f t="shared" si="4"/>
        <v/>
      </c>
      <c r="E182" t="str">
        <f t="shared" si="5"/>
        <v/>
      </c>
    </row>
    <row r="183" spans="1:5" x14ac:dyDescent="0.2">
      <c r="A183">
        <v>8509804</v>
      </c>
      <c r="B183" t="s">
        <v>12</v>
      </c>
      <c r="C183" t="s">
        <v>101</v>
      </c>
      <c r="D183" t="str">
        <f t="shared" si="4"/>
        <v/>
      </c>
      <c r="E183" t="str">
        <f t="shared" si="5"/>
        <v/>
      </c>
    </row>
    <row r="184" spans="1:5" x14ac:dyDescent="0.2">
      <c r="A184">
        <v>8509804</v>
      </c>
      <c r="B184" t="s">
        <v>12</v>
      </c>
      <c r="C184" t="s">
        <v>104</v>
      </c>
      <c r="D184" t="str">
        <f t="shared" si="4"/>
        <v/>
      </c>
      <c r="E184" t="str">
        <f t="shared" si="5"/>
        <v/>
      </c>
    </row>
    <row r="185" spans="1:5" x14ac:dyDescent="0.2">
      <c r="A185">
        <v>8509964</v>
      </c>
      <c r="B185" t="s">
        <v>11</v>
      </c>
      <c r="C185" t="s">
        <v>101</v>
      </c>
      <c r="D185" t="str">
        <f t="shared" si="4"/>
        <v/>
      </c>
      <c r="E185" t="str">
        <f t="shared" si="5"/>
        <v/>
      </c>
    </row>
    <row r="186" spans="1:5" x14ac:dyDescent="0.2">
      <c r="A186">
        <v>8509964</v>
      </c>
      <c r="B186" t="s">
        <v>11</v>
      </c>
      <c r="C186" t="s">
        <v>104</v>
      </c>
      <c r="D186" t="str">
        <f t="shared" si="4"/>
        <v/>
      </c>
      <c r="E186" t="str">
        <f t="shared" si="5"/>
        <v/>
      </c>
    </row>
    <row r="187" spans="1:5" x14ac:dyDescent="0.2">
      <c r="A187">
        <v>8509791</v>
      </c>
      <c r="B187" t="s">
        <v>10</v>
      </c>
      <c r="C187" t="s">
        <v>101</v>
      </c>
      <c r="D187" t="str">
        <f t="shared" si="4"/>
        <v/>
      </c>
      <c r="E187" t="str">
        <f t="shared" si="5"/>
        <v/>
      </c>
    </row>
    <row r="188" spans="1:5" x14ac:dyDescent="0.2">
      <c r="A188">
        <v>8509791</v>
      </c>
      <c r="B188" t="s">
        <v>10</v>
      </c>
      <c r="C188" t="s">
        <v>104</v>
      </c>
      <c r="D188" t="str">
        <f t="shared" si="4"/>
        <v/>
      </c>
      <c r="E188" t="str">
        <f t="shared" si="5"/>
        <v/>
      </c>
    </row>
    <row r="189" spans="1:5" x14ac:dyDescent="0.2">
      <c r="A189">
        <v>8509803</v>
      </c>
      <c r="B189" t="s">
        <v>9</v>
      </c>
      <c r="C189" t="s">
        <v>101</v>
      </c>
      <c r="D189" t="str">
        <f t="shared" si="4"/>
        <v/>
      </c>
      <c r="E189" t="str">
        <f t="shared" si="5"/>
        <v/>
      </c>
    </row>
    <row r="190" spans="1:5" x14ac:dyDescent="0.2">
      <c r="A190">
        <v>8509803</v>
      </c>
      <c r="B190" t="s">
        <v>9</v>
      </c>
      <c r="C190" t="s">
        <v>104</v>
      </c>
      <c r="D190" t="str">
        <f t="shared" si="4"/>
        <v/>
      </c>
      <c r="E190" t="str">
        <f t="shared" si="5"/>
        <v/>
      </c>
    </row>
    <row r="191" spans="1:5" x14ac:dyDescent="0.2">
      <c r="A191">
        <v>8509817</v>
      </c>
      <c r="B191" t="s">
        <v>8</v>
      </c>
      <c r="C191" t="s">
        <v>101</v>
      </c>
      <c r="D191" t="str">
        <f t="shared" si="4"/>
        <v/>
      </c>
      <c r="E191" t="str">
        <f t="shared" si="5"/>
        <v/>
      </c>
    </row>
    <row r="192" spans="1:5" x14ac:dyDescent="0.2">
      <c r="A192">
        <v>8509817</v>
      </c>
      <c r="B192" t="s">
        <v>8</v>
      </c>
      <c r="C192" t="s">
        <v>104</v>
      </c>
      <c r="D192" t="str">
        <f t="shared" si="4"/>
        <v/>
      </c>
      <c r="E192" t="str">
        <f t="shared" si="5"/>
        <v/>
      </c>
    </row>
    <row r="193" spans="1:5" x14ac:dyDescent="0.2">
      <c r="A193">
        <v>8509850</v>
      </c>
      <c r="B193" t="s">
        <v>7</v>
      </c>
      <c r="C193" t="s">
        <v>101</v>
      </c>
      <c r="D193" t="str">
        <f t="shared" si="4"/>
        <v/>
      </c>
      <c r="E193" t="str">
        <f t="shared" si="5"/>
        <v/>
      </c>
    </row>
    <row r="194" spans="1:5" x14ac:dyDescent="0.2">
      <c r="A194">
        <v>8509850</v>
      </c>
      <c r="B194" t="s">
        <v>7</v>
      </c>
      <c r="C194" t="s">
        <v>104</v>
      </c>
      <c r="D194" t="str">
        <f t="shared" si="4"/>
        <v/>
      </c>
      <c r="E194" t="str">
        <f t="shared" si="5"/>
        <v/>
      </c>
    </row>
    <row r="195" spans="1:5" x14ac:dyDescent="0.2">
      <c r="A195">
        <v>8509788</v>
      </c>
      <c r="B195" t="s">
        <v>6</v>
      </c>
      <c r="C195" t="s">
        <v>101</v>
      </c>
      <c r="D195" t="str">
        <f t="shared" ref="D195:D206" si="6">IF(OR(A195=A194,A195=A196),"","HERE!")</f>
        <v/>
      </c>
      <c r="E195" t="str">
        <f t="shared" ref="E195:E206" si="7">IF(OR(B195=B194,B195=B196,D195="HERE!"),"","HERE!")</f>
        <v/>
      </c>
    </row>
    <row r="196" spans="1:5" x14ac:dyDescent="0.2">
      <c r="A196">
        <v>8509788</v>
      </c>
      <c r="B196" t="s">
        <v>6</v>
      </c>
      <c r="C196" t="s">
        <v>104</v>
      </c>
      <c r="D196" t="str">
        <f t="shared" si="6"/>
        <v/>
      </c>
      <c r="E196" t="str">
        <f t="shared" si="7"/>
        <v/>
      </c>
    </row>
    <row r="197" spans="1:5" x14ac:dyDescent="0.2">
      <c r="A197">
        <v>8509951</v>
      </c>
      <c r="B197" t="s">
        <v>5</v>
      </c>
      <c r="C197" t="s">
        <v>101</v>
      </c>
      <c r="D197" t="str">
        <f t="shared" si="6"/>
        <v/>
      </c>
      <c r="E197" t="str">
        <f t="shared" si="7"/>
        <v/>
      </c>
    </row>
    <row r="198" spans="1:5" x14ac:dyDescent="0.2">
      <c r="A198">
        <v>8509951</v>
      </c>
      <c r="B198" t="s">
        <v>5</v>
      </c>
      <c r="C198" t="s">
        <v>104</v>
      </c>
      <c r="D198" t="str">
        <f t="shared" si="6"/>
        <v/>
      </c>
      <c r="E198" t="str">
        <f t="shared" si="7"/>
        <v/>
      </c>
    </row>
    <row r="199" spans="1:5" x14ac:dyDescent="0.2">
      <c r="A199">
        <v>8509807</v>
      </c>
      <c r="B199" t="s">
        <v>4</v>
      </c>
      <c r="C199" t="s">
        <v>101</v>
      </c>
      <c r="D199" t="str">
        <f t="shared" si="6"/>
        <v/>
      </c>
      <c r="E199" t="str">
        <f t="shared" si="7"/>
        <v/>
      </c>
    </row>
    <row r="200" spans="1:5" x14ac:dyDescent="0.2">
      <c r="A200">
        <v>8509807</v>
      </c>
      <c r="B200" t="s">
        <v>4</v>
      </c>
      <c r="C200" t="s">
        <v>104</v>
      </c>
      <c r="D200" t="str">
        <f t="shared" si="6"/>
        <v/>
      </c>
      <c r="E200" t="str">
        <f t="shared" si="7"/>
        <v/>
      </c>
    </row>
    <row r="201" spans="1:5" x14ac:dyDescent="0.2">
      <c r="A201">
        <v>8509878</v>
      </c>
      <c r="B201" t="s">
        <v>3</v>
      </c>
      <c r="C201" t="s">
        <v>101</v>
      </c>
      <c r="D201" t="str">
        <f t="shared" si="6"/>
        <v/>
      </c>
      <c r="E201" t="str">
        <f t="shared" si="7"/>
        <v/>
      </c>
    </row>
    <row r="202" spans="1:5" x14ac:dyDescent="0.2">
      <c r="A202">
        <v>8509878</v>
      </c>
      <c r="B202" t="s">
        <v>3</v>
      </c>
      <c r="C202" t="s">
        <v>104</v>
      </c>
      <c r="D202" t="str">
        <f t="shared" si="6"/>
        <v/>
      </c>
      <c r="E202" t="str">
        <f t="shared" si="7"/>
        <v/>
      </c>
    </row>
    <row r="203" spans="1:5" x14ac:dyDescent="0.2">
      <c r="A203">
        <v>8509846</v>
      </c>
      <c r="B203" t="s">
        <v>2</v>
      </c>
      <c r="C203" t="s">
        <v>101</v>
      </c>
      <c r="D203" t="str">
        <f t="shared" si="6"/>
        <v/>
      </c>
      <c r="E203" t="str">
        <f t="shared" si="7"/>
        <v/>
      </c>
    </row>
    <row r="204" spans="1:5" x14ac:dyDescent="0.2">
      <c r="A204">
        <v>8509846</v>
      </c>
      <c r="B204" t="s">
        <v>2</v>
      </c>
      <c r="C204" t="s">
        <v>104</v>
      </c>
      <c r="D204" t="str">
        <f t="shared" si="6"/>
        <v/>
      </c>
      <c r="E204" t="str">
        <f t="shared" si="7"/>
        <v/>
      </c>
    </row>
    <row r="205" spans="1:5" x14ac:dyDescent="0.2">
      <c r="A205">
        <v>8509791</v>
      </c>
      <c r="B205" t="s">
        <v>1</v>
      </c>
      <c r="C205" t="s">
        <v>101</v>
      </c>
      <c r="D205" t="str">
        <f t="shared" si="6"/>
        <v/>
      </c>
      <c r="E205" t="str">
        <f t="shared" si="7"/>
        <v/>
      </c>
    </row>
    <row r="206" spans="1:5" x14ac:dyDescent="0.2">
      <c r="A206">
        <v>8509791</v>
      </c>
      <c r="B206" t="s">
        <v>1</v>
      </c>
      <c r="C206" t="s">
        <v>104</v>
      </c>
      <c r="D206" t="str">
        <f t="shared" si="6"/>
        <v/>
      </c>
      <c r="E206" t="str">
        <f t="shared" si="7"/>
        <v/>
      </c>
    </row>
    <row r="209" spans="2:3" x14ac:dyDescent="0.2">
      <c r="B209" t="s">
        <v>101</v>
      </c>
      <c r="C209">
        <f>COUNTIF(C1:C206,B209)</f>
        <v>105</v>
      </c>
    </row>
    <row r="210" spans="2:3" x14ac:dyDescent="0.2">
      <c r="B210" t="s">
        <v>104</v>
      </c>
      <c r="C210">
        <f>COUNTIF(C2:C207,B210)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D858-A88F-3B48-B01E-4147C4ACBA19}">
  <dimension ref="A1:E346"/>
  <sheetViews>
    <sheetView workbookViewId="0">
      <selection activeCell="F6" sqref="F6"/>
    </sheetView>
  </sheetViews>
  <sheetFormatPr baseColWidth="10" defaultRowHeight="16" x14ac:dyDescent="0.2"/>
  <cols>
    <col min="1" max="1" width="14" customWidth="1"/>
    <col min="2" max="2" width="7" customWidth="1"/>
  </cols>
  <sheetData>
    <row r="1" spans="1:5" x14ac:dyDescent="0.2">
      <c r="A1" t="s">
        <v>115</v>
      </c>
      <c r="B1" t="s">
        <v>116</v>
      </c>
      <c r="E1" t="s">
        <v>580</v>
      </c>
    </row>
    <row r="2" spans="1:5" x14ac:dyDescent="0.2">
      <c r="A2" t="s">
        <v>117</v>
      </c>
      <c r="B2" t="s">
        <v>118</v>
      </c>
      <c r="E2" t="s">
        <v>581</v>
      </c>
    </row>
    <row r="3" spans="1:5" x14ac:dyDescent="0.2">
      <c r="A3" t="s">
        <v>117</v>
      </c>
      <c r="B3" t="s">
        <v>119</v>
      </c>
      <c r="E3" t="s">
        <v>357</v>
      </c>
    </row>
    <row r="4" spans="1:5" x14ac:dyDescent="0.2">
      <c r="A4" t="s">
        <v>120</v>
      </c>
      <c r="B4" t="s">
        <v>116</v>
      </c>
    </row>
    <row r="5" spans="1:5" x14ac:dyDescent="0.2">
      <c r="A5" t="s">
        <v>121</v>
      </c>
      <c r="B5" t="s">
        <v>118</v>
      </c>
    </row>
    <row r="6" spans="1:5" x14ac:dyDescent="0.2">
      <c r="A6" t="s">
        <v>122</v>
      </c>
      <c r="B6" t="s">
        <v>116</v>
      </c>
    </row>
    <row r="7" spans="1:5" x14ac:dyDescent="0.2">
      <c r="A7" t="s">
        <v>123</v>
      </c>
      <c r="B7" t="s">
        <v>118</v>
      </c>
    </row>
    <row r="8" spans="1:5" x14ac:dyDescent="0.2">
      <c r="A8" t="s">
        <v>123</v>
      </c>
      <c r="B8" t="s">
        <v>119</v>
      </c>
    </row>
    <row r="9" spans="1:5" x14ac:dyDescent="0.2">
      <c r="A9" t="s">
        <v>121</v>
      </c>
      <c r="B9" t="s">
        <v>119</v>
      </c>
    </row>
    <row r="10" spans="1:5" x14ac:dyDescent="0.2">
      <c r="A10" t="s">
        <v>124</v>
      </c>
      <c r="B10" t="s">
        <v>118</v>
      </c>
    </row>
    <row r="11" spans="1:5" x14ac:dyDescent="0.2">
      <c r="A11" t="s">
        <v>125</v>
      </c>
      <c r="B11" t="s">
        <v>116</v>
      </c>
    </row>
    <row r="12" spans="1:5" x14ac:dyDescent="0.2">
      <c r="A12" t="s">
        <v>126</v>
      </c>
      <c r="B12" t="s">
        <v>118</v>
      </c>
    </row>
    <row r="13" spans="1:5" x14ac:dyDescent="0.2">
      <c r="A13" t="s">
        <v>127</v>
      </c>
      <c r="B13" t="s">
        <v>116</v>
      </c>
    </row>
    <row r="14" spans="1:5" x14ac:dyDescent="0.2">
      <c r="A14" t="s">
        <v>127</v>
      </c>
      <c r="B14" t="s">
        <v>119</v>
      </c>
    </row>
    <row r="15" spans="1:5" x14ac:dyDescent="0.2">
      <c r="A15" t="s">
        <v>128</v>
      </c>
      <c r="B15" t="s">
        <v>118</v>
      </c>
    </row>
    <row r="16" spans="1:5" x14ac:dyDescent="0.2">
      <c r="A16" t="s">
        <v>129</v>
      </c>
      <c r="B16" t="s">
        <v>116</v>
      </c>
    </row>
    <row r="17" spans="1:2" x14ac:dyDescent="0.2">
      <c r="A17" t="s">
        <v>129</v>
      </c>
      <c r="B17" t="s">
        <v>119</v>
      </c>
    </row>
    <row r="18" spans="1:2" x14ac:dyDescent="0.2">
      <c r="A18" t="s">
        <v>130</v>
      </c>
      <c r="B18" t="s">
        <v>116</v>
      </c>
    </row>
    <row r="19" spans="1:2" x14ac:dyDescent="0.2">
      <c r="A19" t="s">
        <v>131</v>
      </c>
      <c r="B19" t="s">
        <v>118</v>
      </c>
    </row>
    <row r="20" spans="1:2" x14ac:dyDescent="0.2">
      <c r="A20" t="s">
        <v>132</v>
      </c>
      <c r="B20" t="s">
        <v>116</v>
      </c>
    </row>
    <row r="21" spans="1:2" x14ac:dyDescent="0.2">
      <c r="A21" t="s">
        <v>132</v>
      </c>
      <c r="B21" t="s">
        <v>119</v>
      </c>
    </row>
    <row r="22" spans="1:2" x14ac:dyDescent="0.2">
      <c r="A22" t="s">
        <v>133</v>
      </c>
      <c r="B22" t="s">
        <v>116</v>
      </c>
    </row>
    <row r="23" spans="1:2" x14ac:dyDescent="0.2">
      <c r="A23" t="s">
        <v>133</v>
      </c>
      <c r="B23" t="s">
        <v>119</v>
      </c>
    </row>
    <row r="24" spans="1:2" x14ac:dyDescent="0.2">
      <c r="A24" t="s">
        <v>134</v>
      </c>
      <c r="B24" t="s">
        <v>116</v>
      </c>
    </row>
    <row r="25" spans="1:2" x14ac:dyDescent="0.2">
      <c r="A25" t="s">
        <v>135</v>
      </c>
      <c r="B25" t="s">
        <v>116</v>
      </c>
    </row>
    <row r="26" spans="1:2" x14ac:dyDescent="0.2">
      <c r="A26" t="s">
        <v>136</v>
      </c>
      <c r="B26" t="s">
        <v>116</v>
      </c>
    </row>
    <row r="27" spans="1:2" x14ac:dyDescent="0.2">
      <c r="A27" t="s">
        <v>137</v>
      </c>
      <c r="B27" t="s">
        <v>118</v>
      </c>
    </row>
    <row r="28" spans="1:2" x14ac:dyDescent="0.2">
      <c r="A28" t="s">
        <v>137</v>
      </c>
      <c r="B28" t="s">
        <v>119</v>
      </c>
    </row>
    <row r="29" spans="1:2" x14ac:dyDescent="0.2">
      <c r="A29" t="s">
        <v>138</v>
      </c>
      <c r="B29" t="s">
        <v>116</v>
      </c>
    </row>
    <row r="30" spans="1:2" x14ac:dyDescent="0.2">
      <c r="A30" t="s">
        <v>139</v>
      </c>
      <c r="B30" t="s">
        <v>118</v>
      </c>
    </row>
    <row r="31" spans="1:2" x14ac:dyDescent="0.2">
      <c r="A31" t="s">
        <v>139</v>
      </c>
      <c r="B31" t="s">
        <v>119</v>
      </c>
    </row>
    <row r="32" spans="1:2" x14ac:dyDescent="0.2">
      <c r="A32" t="s">
        <v>140</v>
      </c>
      <c r="B32" t="s">
        <v>118</v>
      </c>
    </row>
    <row r="33" spans="1:2" x14ac:dyDescent="0.2">
      <c r="A33" t="s">
        <v>141</v>
      </c>
      <c r="B33" t="s">
        <v>116</v>
      </c>
    </row>
    <row r="34" spans="1:2" x14ac:dyDescent="0.2">
      <c r="A34" t="s">
        <v>141</v>
      </c>
      <c r="B34" t="s">
        <v>119</v>
      </c>
    </row>
    <row r="35" spans="1:2" x14ac:dyDescent="0.2">
      <c r="A35" t="s">
        <v>142</v>
      </c>
      <c r="B35" t="s">
        <v>118</v>
      </c>
    </row>
    <row r="36" spans="1:2" x14ac:dyDescent="0.2">
      <c r="A36" t="s">
        <v>143</v>
      </c>
      <c r="B36" t="s">
        <v>116</v>
      </c>
    </row>
    <row r="37" spans="1:2" x14ac:dyDescent="0.2">
      <c r="A37" t="s">
        <v>143</v>
      </c>
      <c r="B37" t="s">
        <v>119</v>
      </c>
    </row>
    <row r="38" spans="1:2" x14ac:dyDescent="0.2">
      <c r="A38" t="s">
        <v>144</v>
      </c>
      <c r="B38" t="s">
        <v>118</v>
      </c>
    </row>
    <row r="39" spans="1:2" x14ac:dyDescent="0.2">
      <c r="A39" t="s">
        <v>145</v>
      </c>
      <c r="B39" t="s">
        <v>116</v>
      </c>
    </row>
    <row r="40" spans="1:2" x14ac:dyDescent="0.2">
      <c r="A40" t="s">
        <v>145</v>
      </c>
      <c r="B40" t="s">
        <v>119</v>
      </c>
    </row>
    <row r="41" spans="1:2" x14ac:dyDescent="0.2">
      <c r="A41" t="s">
        <v>146</v>
      </c>
      <c r="B41" t="s">
        <v>118</v>
      </c>
    </row>
    <row r="42" spans="1:2" x14ac:dyDescent="0.2">
      <c r="A42" t="s">
        <v>147</v>
      </c>
      <c r="B42" t="s">
        <v>119</v>
      </c>
    </row>
    <row r="43" spans="1:2" x14ac:dyDescent="0.2">
      <c r="A43" t="s">
        <v>148</v>
      </c>
      <c r="B43" t="s">
        <v>116</v>
      </c>
    </row>
    <row r="44" spans="1:2" x14ac:dyDescent="0.2">
      <c r="A44" t="s">
        <v>149</v>
      </c>
      <c r="B44" t="s">
        <v>118</v>
      </c>
    </row>
    <row r="45" spans="1:2" x14ac:dyDescent="0.2">
      <c r="A45" t="s">
        <v>150</v>
      </c>
      <c r="B45" t="s">
        <v>116</v>
      </c>
    </row>
    <row r="46" spans="1:2" x14ac:dyDescent="0.2">
      <c r="A46" t="s">
        <v>150</v>
      </c>
      <c r="B46" t="s">
        <v>119</v>
      </c>
    </row>
    <row r="47" spans="1:2" x14ac:dyDescent="0.2">
      <c r="A47" t="s">
        <v>151</v>
      </c>
      <c r="B47" t="s">
        <v>118</v>
      </c>
    </row>
    <row r="48" spans="1:2" x14ac:dyDescent="0.2">
      <c r="A48" t="s">
        <v>152</v>
      </c>
      <c r="B48" t="s">
        <v>116</v>
      </c>
    </row>
    <row r="49" spans="1:2" x14ac:dyDescent="0.2">
      <c r="A49" t="s">
        <v>152</v>
      </c>
      <c r="B49" t="s">
        <v>119</v>
      </c>
    </row>
    <row r="50" spans="1:2" x14ac:dyDescent="0.2">
      <c r="A50" t="s">
        <v>153</v>
      </c>
      <c r="B50" t="s">
        <v>118</v>
      </c>
    </row>
    <row r="51" spans="1:2" x14ac:dyDescent="0.2">
      <c r="A51" t="s">
        <v>154</v>
      </c>
      <c r="B51" t="s">
        <v>116</v>
      </c>
    </row>
    <row r="52" spans="1:2" x14ac:dyDescent="0.2">
      <c r="A52" t="s">
        <v>154</v>
      </c>
      <c r="B52" t="s">
        <v>119</v>
      </c>
    </row>
    <row r="53" spans="1:2" x14ac:dyDescent="0.2">
      <c r="A53" t="s">
        <v>155</v>
      </c>
      <c r="B53" t="s">
        <v>118</v>
      </c>
    </row>
    <row r="54" spans="1:2" x14ac:dyDescent="0.2">
      <c r="A54" t="s">
        <v>156</v>
      </c>
      <c r="B54" t="s">
        <v>116</v>
      </c>
    </row>
    <row r="55" spans="1:2" x14ac:dyDescent="0.2">
      <c r="A55" t="s">
        <v>156</v>
      </c>
      <c r="B55" t="s">
        <v>119</v>
      </c>
    </row>
    <row r="56" spans="1:2" x14ac:dyDescent="0.2">
      <c r="A56" t="s">
        <v>157</v>
      </c>
      <c r="B56" t="s">
        <v>116</v>
      </c>
    </row>
    <row r="57" spans="1:2" x14ac:dyDescent="0.2">
      <c r="A57" t="s">
        <v>158</v>
      </c>
      <c r="B57" t="s">
        <v>118</v>
      </c>
    </row>
    <row r="58" spans="1:2" x14ac:dyDescent="0.2">
      <c r="A58" t="s">
        <v>158</v>
      </c>
      <c r="B58" t="s">
        <v>119</v>
      </c>
    </row>
    <row r="59" spans="1:2" x14ac:dyDescent="0.2">
      <c r="A59" t="s">
        <v>159</v>
      </c>
      <c r="B59" t="s">
        <v>118</v>
      </c>
    </row>
    <row r="60" spans="1:2" x14ac:dyDescent="0.2">
      <c r="A60" t="s">
        <v>160</v>
      </c>
      <c r="B60" t="s">
        <v>116</v>
      </c>
    </row>
    <row r="61" spans="1:2" x14ac:dyDescent="0.2">
      <c r="A61" t="s">
        <v>160</v>
      </c>
      <c r="B61" t="s">
        <v>119</v>
      </c>
    </row>
    <row r="62" spans="1:2" x14ac:dyDescent="0.2">
      <c r="A62" t="s">
        <v>161</v>
      </c>
      <c r="B62" t="s">
        <v>118</v>
      </c>
    </row>
    <row r="63" spans="1:2" x14ac:dyDescent="0.2">
      <c r="A63" t="s">
        <v>162</v>
      </c>
      <c r="B63" t="s">
        <v>116</v>
      </c>
    </row>
    <row r="64" spans="1:2" x14ac:dyDescent="0.2">
      <c r="A64" t="s">
        <v>162</v>
      </c>
      <c r="B64" t="s">
        <v>119</v>
      </c>
    </row>
    <row r="65" spans="1:2" x14ac:dyDescent="0.2">
      <c r="A65" t="s">
        <v>163</v>
      </c>
      <c r="B65" t="s">
        <v>118</v>
      </c>
    </row>
    <row r="66" spans="1:2" x14ac:dyDescent="0.2">
      <c r="A66" t="s">
        <v>164</v>
      </c>
      <c r="B66" t="s">
        <v>116</v>
      </c>
    </row>
    <row r="67" spans="1:2" x14ac:dyDescent="0.2">
      <c r="A67" t="s">
        <v>164</v>
      </c>
      <c r="B67" t="s">
        <v>119</v>
      </c>
    </row>
    <row r="68" spans="1:2" x14ac:dyDescent="0.2">
      <c r="A68" t="s">
        <v>165</v>
      </c>
      <c r="B68" t="s">
        <v>116</v>
      </c>
    </row>
    <row r="69" spans="1:2" x14ac:dyDescent="0.2">
      <c r="A69" t="s">
        <v>166</v>
      </c>
      <c r="B69" t="s">
        <v>118</v>
      </c>
    </row>
    <row r="70" spans="1:2" x14ac:dyDescent="0.2">
      <c r="A70" t="s">
        <v>166</v>
      </c>
      <c r="B70" t="s">
        <v>119</v>
      </c>
    </row>
    <row r="71" spans="1:2" x14ac:dyDescent="0.2">
      <c r="A71" t="s">
        <v>167</v>
      </c>
      <c r="B71" t="s">
        <v>118</v>
      </c>
    </row>
    <row r="72" spans="1:2" x14ac:dyDescent="0.2">
      <c r="A72" t="s">
        <v>168</v>
      </c>
      <c r="B72" t="s">
        <v>116</v>
      </c>
    </row>
    <row r="73" spans="1:2" x14ac:dyDescent="0.2">
      <c r="A73" t="s">
        <v>168</v>
      </c>
      <c r="B73" t="s">
        <v>119</v>
      </c>
    </row>
    <row r="74" spans="1:2" x14ac:dyDescent="0.2">
      <c r="A74" t="s">
        <v>169</v>
      </c>
      <c r="B74" t="s">
        <v>116</v>
      </c>
    </row>
    <row r="75" spans="1:2" x14ac:dyDescent="0.2">
      <c r="A75" t="s">
        <v>170</v>
      </c>
      <c r="B75" t="s">
        <v>118</v>
      </c>
    </row>
    <row r="76" spans="1:2" x14ac:dyDescent="0.2">
      <c r="A76" t="s">
        <v>170</v>
      </c>
      <c r="B76" t="s">
        <v>119</v>
      </c>
    </row>
    <row r="77" spans="1:2" x14ac:dyDescent="0.2">
      <c r="A77" t="s">
        <v>171</v>
      </c>
      <c r="B77" t="s">
        <v>118</v>
      </c>
    </row>
    <row r="78" spans="1:2" x14ac:dyDescent="0.2">
      <c r="A78" t="s">
        <v>172</v>
      </c>
      <c r="B78" t="s">
        <v>116</v>
      </c>
    </row>
    <row r="79" spans="1:2" x14ac:dyDescent="0.2">
      <c r="A79" t="s">
        <v>172</v>
      </c>
      <c r="B79" t="s">
        <v>119</v>
      </c>
    </row>
    <row r="80" spans="1:2" x14ac:dyDescent="0.2">
      <c r="A80" t="s">
        <v>173</v>
      </c>
      <c r="B80" t="s">
        <v>118</v>
      </c>
    </row>
    <row r="81" spans="1:2" x14ac:dyDescent="0.2">
      <c r="A81" t="s">
        <v>174</v>
      </c>
      <c r="B81" t="s">
        <v>116</v>
      </c>
    </row>
    <row r="82" spans="1:2" x14ac:dyDescent="0.2">
      <c r="A82" t="s">
        <v>174</v>
      </c>
      <c r="B82" t="s">
        <v>119</v>
      </c>
    </row>
    <row r="83" spans="1:2" x14ac:dyDescent="0.2">
      <c r="A83" t="s">
        <v>175</v>
      </c>
      <c r="B83" t="s">
        <v>118</v>
      </c>
    </row>
    <row r="84" spans="1:2" x14ac:dyDescent="0.2">
      <c r="A84" t="s">
        <v>176</v>
      </c>
      <c r="B84" t="s">
        <v>116</v>
      </c>
    </row>
    <row r="85" spans="1:2" x14ac:dyDescent="0.2">
      <c r="A85" t="s">
        <v>176</v>
      </c>
      <c r="B85" t="s">
        <v>119</v>
      </c>
    </row>
    <row r="86" spans="1:2" x14ac:dyDescent="0.2">
      <c r="A86" t="s">
        <v>177</v>
      </c>
      <c r="B86" t="s">
        <v>116</v>
      </c>
    </row>
    <row r="87" spans="1:2" x14ac:dyDescent="0.2">
      <c r="A87" t="s">
        <v>178</v>
      </c>
      <c r="B87" t="s">
        <v>118</v>
      </c>
    </row>
    <row r="88" spans="1:2" x14ac:dyDescent="0.2">
      <c r="A88" t="s">
        <v>178</v>
      </c>
      <c r="B88" t="s">
        <v>119</v>
      </c>
    </row>
    <row r="89" spans="1:2" x14ac:dyDescent="0.2">
      <c r="A89" t="s">
        <v>179</v>
      </c>
      <c r="B89" t="s">
        <v>118</v>
      </c>
    </row>
    <row r="90" spans="1:2" x14ac:dyDescent="0.2">
      <c r="A90" t="s">
        <v>180</v>
      </c>
      <c r="B90" t="s">
        <v>116</v>
      </c>
    </row>
    <row r="91" spans="1:2" x14ac:dyDescent="0.2">
      <c r="A91" t="s">
        <v>180</v>
      </c>
      <c r="B91" t="s">
        <v>119</v>
      </c>
    </row>
    <row r="92" spans="1:2" x14ac:dyDescent="0.2">
      <c r="A92" t="s">
        <v>181</v>
      </c>
      <c r="B92" t="s">
        <v>118</v>
      </c>
    </row>
    <row r="93" spans="1:2" x14ac:dyDescent="0.2">
      <c r="A93" t="s">
        <v>182</v>
      </c>
      <c r="B93" t="s">
        <v>116</v>
      </c>
    </row>
    <row r="94" spans="1:2" x14ac:dyDescent="0.2">
      <c r="A94" t="s">
        <v>182</v>
      </c>
      <c r="B94" t="s">
        <v>119</v>
      </c>
    </row>
    <row r="95" spans="1:2" x14ac:dyDescent="0.2">
      <c r="A95" t="s">
        <v>183</v>
      </c>
      <c r="B95" t="s">
        <v>118</v>
      </c>
    </row>
    <row r="96" spans="1:2" x14ac:dyDescent="0.2">
      <c r="A96" t="s">
        <v>184</v>
      </c>
      <c r="B96" t="s">
        <v>116</v>
      </c>
    </row>
    <row r="97" spans="1:2" x14ac:dyDescent="0.2">
      <c r="A97" t="s">
        <v>184</v>
      </c>
      <c r="B97" t="s">
        <v>119</v>
      </c>
    </row>
    <row r="98" spans="1:2" x14ac:dyDescent="0.2">
      <c r="A98" t="s">
        <v>185</v>
      </c>
      <c r="B98" t="s">
        <v>118</v>
      </c>
    </row>
    <row r="99" spans="1:2" x14ac:dyDescent="0.2">
      <c r="A99" t="s">
        <v>186</v>
      </c>
      <c r="B99" t="s">
        <v>116</v>
      </c>
    </row>
    <row r="100" spans="1:2" x14ac:dyDescent="0.2">
      <c r="A100" t="s">
        <v>186</v>
      </c>
      <c r="B100" t="s">
        <v>119</v>
      </c>
    </row>
    <row r="101" spans="1:2" x14ac:dyDescent="0.2">
      <c r="A101" t="s">
        <v>187</v>
      </c>
      <c r="B101" t="s">
        <v>118</v>
      </c>
    </row>
    <row r="102" spans="1:2" x14ac:dyDescent="0.2">
      <c r="A102" t="s">
        <v>188</v>
      </c>
      <c r="B102" t="s">
        <v>116</v>
      </c>
    </row>
    <row r="103" spans="1:2" x14ac:dyDescent="0.2">
      <c r="A103" t="s">
        <v>188</v>
      </c>
      <c r="B103" t="s">
        <v>119</v>
      </c>
    </row>
    <row r="104" spans="1:2" x14ac:dyDescent="0.2">
      <c r="A104" t="s">
        <v>189</v>
      </c>
      <c r="B104" t="s">
        <v>118</v>
      </c>
    </row>
    <row r="105" spans="1:2" x14ac:dyDescent="0.2">
      <c r="A105" t="s">
        <v>190</v>
      </c>
      <c r="B105" t="s">
        <v>119</v>
      </c>
    </row>
    <row r="106" spans="1:2" x14ac:dyDescent="0.2">
      <c r="A106" t="s">
        <v>191</v>
      </c>
      <c r="B106" t="s">
        <v>116</v>
      </c>
    </row>
    <row r="107" spans="1:2" x14ac:dyDescent="0.2">
      <c r="A107" t="s">
        <v>192</v>
      </c>
      <c r="B107" t="s">
        <v>118</v>
      </c>
    </row>
    <row r="108" spans="1:2" x14ac:dyDescent="0.2">
      <c r="A108" t="s">
        <v>193</v>
      </c>
      <c r="B108" t="s">
        <v>116</v>
      </c>
    </row>
    <row r="109" spans="1:2" x14ac:dyDescent="0.2">
      <c r="A109" t="s">
        <v>193</v>
      </c>
      <c r="B109" t="s">
        <v>119</v>
      </c>
    </row>
    <row r="110" spans="1:2" x14ac:dyDescent="0.2">
      <c r="A110" t="s">
        <v>194</v>
      </c>
      <c r="B110" t="s">
        <v>118</v>
      </c>
    </row>
    <row r="111" spans="1:2" x14ac:dyDescent="0.2">
      <c r="A111" t="s">
        <v>195</v>
      </c>
      <c r="B111" t="s">
        <v>116</v>
      </c>
    </row>
    <row r="112" spans="1:2" x14ac:dyDescent="0.2">
      <c r="A112" t="s">
        <v>195</v>
      </c>
      <c r="B112" t="s">
        <v>119</v>
      </c>
    </row>
    <row r="113" spans="1:2" x14ac:dyDescent="0.2">
      <c r="A113" t="s">
        <v>196</v>
      </c>
      <c r="B113" t="s">
        <v>118</v>
      </c>
    </row>
    <row r="114" spans="1:2" x14ac:dyDescent="0.2">
      <c r="A114" t="s">
        <v>197</v>
      </c>
      <c r="B114" t="s">
        <v>119</v>
      </c>
    </row>
    <row r="115" spans="1:2" x14ac:dyDescent="0.2">
      <c r="A115" t="s">
        <v>198</v>
      </c>
      <c r="B115" t="s">
        <v>116</v>
      </c>
    </row>
    <row r="116" spans="1:2" x14ac:dyDescent="0.2">
      <c r="A116" t="s">
        <v>199</v>
      </c>
      <c r="B116" t="s">
        <v>116</v>
      </c>
    </row>
    <row r="117" spans="1:2" x14ac:dyDescent="0.2">
      <c r="A117" t="s">
        <v>200</v>
      </c>
      <c r="B117" t="s">
        <v>118</v>
      </c>
    </row>
    <row r="118" spans="1:2" x14ac:dyDescent="0.2">
      <c r="A118" t="s">
        <v>200</v>
      </c>
      <c r="B118" t="s">
        <v>119</v>
      </c>
    </row>
    <row r="119" spans="1:2" x14ac:dyDescent="0.2">
      <c r="A119" t="s">
        <v>201</v>
      </c>
      <c r="B119" t="s">
        <v>118</v>
      </c>
    </row>
    <row r="120" spans="1:2" x14ac:dyDescent="0.2">
      <c r="A120" t="s">
        <v>202</v>
      </c>
      <c r="B120" t="s">
        <v>116</v>
      </c>
    </row>
    <row r="121" spans="1:2" x14ac:dyDescent="0.2">
      <c r="A121" t="s">
        <v>202</v>
      </c>
      <c r="B121" t="s">
        <v>119</v>
      </c>
    </row>
    <row r="122" spans="1:2" x14ac:dyDescent="0.2">
      <c r="A122" t="s">
        <v>203</v>
      </c>
      <c r="B122" t="s">
        <v>118</v>
      </c>
    </row>
    <row r="123" spans="1:2" x14ac:dyDescent="0.2">
      <c r="A123" t="s">
        <v>204</v>
      </c>
      <c r="B123" t="s">
        <v>116</v>
      </c>
    </row>
    <row r="124" spans="1:2" x14ac:dyDescent="0.2">
      <c r="A124" t="s">
        <v>204</v>
      </c>
      <c r="B124" t="s">
        <v>119</v>
      </c>
    </row>
    <row r="125" spans="1:2" x14ac:dyDescent="0.2">
      <c r="A125" t="s">
        <v>205</v>
      </c>
      <c r="B125" t="s">
        <v>118</v>
      </c>
    </row>
    <row r="126" spans="1:2" x14ac:dyDescent="0.2">
      <c r="A126" t="s">
        <v>206</v>
      </c>
      <c r="B126" t="s">
        <v>116</v>
      </c>
    </row>
    <row r="127" spans="1:2" x14ac:dyDescent="0.2">
      <c r="A127" t="s">
        <v>206</v>
      </c>
      <c r="B127" t="s">
        <v>119</v>
      </c>
    </row>
    <row r="128" spans="1:2" x14ac:dyDescent="0.2">
      <c r="A128" t="s">
        <v>207</v>
      </c>
      <c r="B128" t="s">
        <v>118</v>
      </c>
    </row>
    <row r="129" spans="1:2" x14ac:dyDescent="0.2">
      <c r="A129" t="s">
        <v>208</v>
      </c>
      <c r="B129" t="s">
        <v>116</v>
      </c>
    </row>
    <row r="130" spans="1:2" x14ac:dyDescent="0.2">
      <c r="A130" t="s">
        <v>208</v>
      </c>
      <c r="B130" t="s">
        <v>119</v>
      </c>
    </row>
    <row r="131" spans="1:2" x14ac:dyDescent="0.2">
      <c r="A131" t="s">
        <v>209</v>
      </c>
      <c r="B131" t="s">
        <v>116</v>
      </c>
    </row>
    <row r="132" spans="1:2" x14ac:dyDescent="0.2">
      <c r="A132" t="s">
        <v>210</v>
      </c>
      <c r="B132" t="s">
        <v>118</v>
      </c>
    </row>
    <row r="133" spans="1:2" x14ac:dyDescent="0.2">
      <c r="A133" t="s">
        <v>210</v>
      </c>
      <c r="B133" t="s">
        <v>119</v>
      </c>
    </row>
    <row r="134" spans="1:2" x14ac:dyDescent="0.2">
      <c r="A134" t="s">
        <v>211</v>
      </c>
      <c r="B134" t="s">
        <v>118</v>
      </c>
    </row>
    <row r="135" spans="1:2" x14ac:dyDescent="0.2">
      <c r="A135" t="s">
        <v>212</v>
      </c>
      <c r="B135" t="s">
        <v>116</v>
      </c>
    </row>
    <row r="136" spans="1:2" x14ac:dyDescent="0.2">
      <c r="A136" t="s">
        <v>212</v>
      </c>
      <c r="B136" t="s">
        <v>119</v>
      </c>
    </row>
    <row r="137" spans="1:2" x14ac:dyDescent="0.2">
      <c r="A137" t="s">
        <v>213</v>
      </c>
      <c r="B137" t="s">
        <v>118</v>
      </c>
    </row>
    <row r="138" spans="1:2" x14ac:dyDescent="0.2">
      <c r="A138" t="s">
        <v>214</v>
      </c>
      <c r="B138" t="s">
        <v>116</v>
      </c>
    </row>
    <row r="139" spans="1:2" x14ac:dyDescent="0.2">
      <c r="A139" t="s">
        <v>214</v>
      </c>
      <c r="B139" t="s">
        <v>119</v>
      </c>
    </row>
    <row r="140" spans="1:2" x14ac:dyDescent="0.2">
      <c r="A140" t="s">
        <v>215</v>
      </c>
      <c r="B140" t="s">
        <v>118</v>
      </c>
    </row>
    <row r="141" spans="1:2" x14ac:dyDescent="0.2">
      <c r="A141" t="s">
        <v>216</v>
      </c>
      <c r="B141" t="s">
        <v>116</v>
      </c>
    </row>
    <row r="142" spans="1:2" x14ac:dyDescent="0.2">
      <c r="A142" t="s">
        <v>216</v>
      </c>
      <c r="B142" t="s">
        <v>119</v>
      </c>
    </row>
    <row r="143" spans="1:2" x14ac:dyDescent="0.2">
      <c r="A143" t="s">
        <v>217</v>
      </c>
      <c r="B143" t="s">
        <v>118</v>
      </c>
    </row>
    <row r="144" spans="1:2" x14ac:dyDescent="0.2">
      <c r="A144" t="s">
        <v>218</v>
      </c>
      <c r="B144" t="s">
        <v>116</v>
      </c>
    </row>
    <row r="145" spans="1:2" x14ac:dyDescent="0.2">
      <c r="A145" t="s">
        <v>218</v>
      </c>
      <c r="B145" t="s">
        <v>119</v>
      </c>
    </row>
    <row r="146" spans="1:2" x14ac:dyDescent="0.2">
      <c r="A146" t="s">
        <v>219</v>
      </c>
      <c r="B146" t="s">
        <v>116</v>
      </c>
    </row>
    <row r="147" spans="1:2" x14ac:dyDescent="0.2">
      <c r="A147" t="s">
        <v>220</v>
      </c>
      <c r="B147" t="s">
        <v>118</v>
      </c>
    </row>
    <row r="148" spans="1:2" x14ac:dyDescent="0.2">
      <c r="A148" t="s">
        <v>220</v>
      </c>
      <c r="B148" t="s">
        <v>119</v>
      </c>
    </row>
    <row r="149" spans="1:2" x14ac:dyDescent="0.2">
      <c r="A149" t="s">
        <v>221</v>
      </c>
      <c r="B149" t="s">
        <v>118</v>
      </c>
    </row>
    <row r="150" spans="1:2" x14ac:dyDescent="0.2">
      <c r="A150" t="s">
        <v>222</v>
      </c>
      <c r="B150" t="s">
        <v>116</v>
      </c>
    </row>
    <row r="151" spans="1:2" x14ac:dyDescent="0.2">
      <c r="A151" t="s">
        <v>222</v>
      </c>
      <c r="B151" t="s">
        <v>119</v>
      </c>
    </row>
    <row r="152" spans="1:2" x14ac:dyDescent="0.2">
      <c r="A152" t="s">
        <v>223</v>
      </c>
      <c r="B152" t="s">
        <v>118</v>
      </c>
    </row>
    <row r="153" spans="1:2" x14ac:dyDescent="0.2">
      <c r="A153" t="s">
        <v>224</v>
      </c>
      <c r="B153" t="s">
        <v>116</v>
      </c>
    </row>
    <row r="154" spans="1:2" x14ac:dyDescent="0.2">
      <c r="A154" t="s">
        <v>224</v>
      </c>
      <c r="B154" t="s">
        <v>119</v>
      </c>
    </row>
    <row r="155" spans="1:2" x14ac:dyDescent="0.2">
      <c r="A155" t="s">
        <v>225</v>
      </c>
      <c r="B155" t="s">
        <v>118</v>
      </c>
    </row>
    <row r="156" spans="1:2" x14ac:dyDescent="0.2">
      <c r="A156" t="s">
        <v>226</v>
      </c>
      <c r="B156" t="s">
        <v>116</v>
      </c>
    </row>
    <row r="157" spans="1:2" x14ac:dyDescent="0.2">
      <c r="A157" t="s">
        <v>226</v>
      </c>
      <c r="B157" t="s">
        <v>119</v>
      </c>
    </row>
    <row r="158" spans="1:2" x14ac:dyDescent="0.2">
      <c r="A158" t="s">
        <v>227</v>
      </c>
      <c r="B158" t="s">
        <v>118</v>
      </c>
    </row>
    <row r="159" spans="1:2" x14ac:dyDescent="0.2">
      <c r="A159" t="s">
        <v>228</v>
      </c>
      <c r="B159" t="s">
        <v>116</v>
      </c>
    </row>
    <row r="160" spans="1:2" x14ac:dyDescent="0.2">
      <c r="A160" t="s">
        <v>228</v>
      </c>
      <c r="B160" t="s">
        <v>119</v>
      </c>
    </row>
    <row r="161" spans="1:2" x14ac:dyDescent="0.2">
      <c r="A161" t="s">
        <v>229</v>
      </c>
      <c r="B161" t="s">
        <v>118</v>
      </c>
    </row>
    <row r="162" spans="1:2" x14ac:dyDescent="0.2">
      <c r="A162" t="s">
        <v>230</v>
      </c>
      <c r="B162" t="s">
        <v>119</v>
      </c>
    </row>
    <row r="163" spans="1:2" x14ac:dyDescent="0.2">
      <c r="A163" t="s">
        <v>230</v>
      </c>
      <c r="B163" t="s">
        <v>116</v>
      </c>
    </row>
    <row r="164" spans="1:2" x14ac:dyDescent="0.2">
      <c r="A164" t="s">
        <v>231</v>
      </c>
      <c r="B164" t="s">
        <v>118</v>
      </c>
    </row>
    <row r="165" spans="1:2" x14ac:dyDescent="0.2">
      <c r="A165" t="s">
        <v>232</v>
      </c>
      <c r="B165" t="s">
        <v>119</v>
      </c>
    </row>
    <row r="166" spans="1:2" x14ac:dyDescent="0.2">
      <c r="A166" t="s">
        <v>232</v>
      </c>
      <c r="B166" t="s">
        <v>116</v>
      </c>
    </row>
    <row r="167" spans="1:2" x14ac:dyDescent="0.2">
      <c r="A167" t="s">
        <v>233</v>
      </c>
      <c r="B167" t="s">
        <v>118</v>
      </c>
    </row>
    <row r="168" spans="1:2" x14ac:dyDescent="0.2">
      <c r="A168" t="s">
        <v>234</v>
      </c>
      <c r="B168" t="s">
        <v>116</v>
      </c>
    </row>
    <row r="169" spans="1:2" x14ac:dyDescent="0.2">
      <c r="A169" t="s">
        <v>234</v>
      </c>
      <c r="B169" t="s">
        <v>119</v>
      </c>
    </row>
    <row r="170" spans="1:2" x14ac:dyDescent="0.2">
      <c r="A170" t="s">
        <v>235</v>
      </c>
      <c r="B170" t="s">
        <v>116</v>
      </c>
    </row>
    <row r="171" spans="1:2" x14ac:dyDescent="0.2">
      <c r="A171" t="s">
        <v>236</v>
      </c>
      <c r="B171" t="s">
        <v>118</v>
      </c>
    </row>
    <row r="172" spans="1:2" x14ac:dyDescent="0.2">
      <c r="A172" t="s">
        <v>236</v>
      </c>
      <c r="B172" t="s">
        <v>119</v>
      </c>
    </row>
    <row r="173" spans="1:2" x14ac:dyDescent="0.2">
      <c r="A173" t="s">
        <v>237</v>
      </c>
      <c r="B173" t="s">
        <v>118</v>
      </c>
    </row>
    <row r="174" spans="1:2" x14ac:dyDescent="0.2">
      <c r="A174" t="s">
        <v>238</v>
      </c>
      <c r="B174" t="s">
        <v>119</v>
      </c>
    </row>
    <row r="175" spans="1:2" x14ac:dyDescent="0.2">
      <c r="A175" t="s">
        <v>238</v>
      </c>
      <c r="B175" t="s">
        <v>116</v>
      </c>
    </row>
    <row r="176" spans="1:2" x14ac:dyDescent="0.2">
      <c r="A176" t="s">
        <v>239</v>
      </c>
      <c r="B176" t="s">
        <v>116</v>
      </c>
    </row>
    <row r="177" spans="1:2" x14ac:dyDescent="0.2">
      <c r="A177" t="s">
        <v>240</v>
      </c>
      <c r="B177" t="s">
        <v>118</v>
      </c>
    </row>
    <row r="178" spans="1:2" x14ac:dyDescent="0.2">
      <c r="A178" t="s">
        <v>240</v>
      </c>
      <c r="B178" t="s">
        <v>119</v>
      </c>
    </row>
    <row r="179" spans="1:2" x14ac:dyDescent="0.2">
      <c r="A179" t="s">
        <v>241</v>
      </c>
      <c r="B179" t="s">
        <v>118</v>
      </c>
    </row>
    <row r="180" spans="1:2" x14ac:dyDescent="0.2">
      <c r="A180" t="s">
        <v>242</v>
      </c>
      <c r="B180" t="s">
        <v>116</v>
      </c>
    </row>
    <row r="181" spans="1:2" x14ac:dyDescent="0.2">
      <c r="A181" t="s">
        <v>242</v>
      </c>
      <c r="B181" t="s">
        <v>119</v>
      </c>
    </row>
    <row r="182" spans="1:2" x14ac:dyDescent="0.2">
      <c r="A182" t="s">
        <v>243</v>
      </c>
      <c r="B182" t="s">
        <v>118</v>
      </c>
    </row>
    <row r="183" spans="1:2" x14ac:dyDescent="0.2">
      <c r="A183" t="s">
        <v>244</v>
      </c>
      <c r="B183" t="s">
        <v>116</v>
      </c>
    </row>
    <row r="184" spans="1:2" x14ac:dyDescent="0.2">
      <c r="A184" t="s">
        <v>244</v>
      </c>
      <c r="B184" t="s">
        <v>119</v>
      </c>
    </row>
    <row r="185" spans="1:2" x14ac:dyDescent="0.2">
      <c r="A185" t="s">
        <v>245</v>
      </c>
      <c r="B185" t="s">
        <v>118</v>
      </c>
    </row>
    <row r="186" spans="1:2" x14ac:dyDescent="0.2">
      <c r="A186" t="s">
        <v>246</v>
      </c>
      <c r="B186" t="s">
        <v>116</v>
      </c>
    </row>
    <row r="187" spans="1:2" x14ac:dyDescent="0.2">
      <c r="A187" t="s">
        <v>246</v>
      </c>
      <c r="B187" t="s">
        <v>119</v>
      </c>
    </row>
    <row r="188" spans="1:2" x14ac:dyDescent="0.2">
      <c r="A188" t="s">
        <v>247</v>
      </c>
      <c r="B188" t="s">
        <v>116</v>
      </c>
    </row>
    <row r="189" spans="1:2" x14ac:dyDescent="0.2">
      <c r="A189" t="s">
        <v>248</v>
      </c>
      <c r="B189" t="s">
        <v>118</v>
      </c>
    </row>
    <row r="190" spans="1:2" x14ac:dyDescent="0.2">
      <c r="A190" t="s">
        <v>248</v>
      </c>
      <c r="B190" t="s">
        <v>119</v>
      </c>
    </row>
    <row r="191" spans="1:2" x14ac:dyDescent="0.2">
      <c r="A191" t="s">
        <v>249</v>
      </c>
      <c r="B191" t="s">
        <v>118</v>
      </c>
    </row>
    <row r="192" spans="1:2" x14ac:dyDescent="0.2">
      <c r="A192" t="s">
        <v>250</v>
      </c>
      <c r="B192" t="s">
        <v>116</v>
      </c>
    </row>
    <row r="193" spans="1:2" x14ac:dyDescent="0.2">
      <c r="A193" t="s">
        <v>250</v>
      </c>
      <c r="B193" t="s">
        <v>119</v>
      </c>
    </row>
    <row r="194" spans="1:2" x14ac:dyDescent="0.2">
      <c r="A194" t="s">
        <v>251</v>
      </c>
      <c r="B194" t="s">
        <v>116</v>
      </c>
    </row>
    <row r="195" spans="1:2" x14ac:dyDescent="0.2">
      <c r="A195" t="s">
        <v>252</v>
      </c>
      <c r="B195" t="s">
        <v>118</v>
      </c>
    </row>
    <row r="196" spans="1:2" x14ac:dyDescent="0.2">
      <c r="A196" t="s">
        <v>252</v>
      </c>
      <c r="B196" t="s">
        <v>119</v>
      </c>
    </row>
    <row r="197" spans="1:2" x14ac:dyDescent="0.2">
      <c r="A197" t="s">
        <v>253</v>
      </c>
      <c r="B197" t="s">
        <v>116</v>
      </c>
    </row>
    <row r="198" spans="1:2" x14ac:dyDescent="0.2">
      <c r="A198" t="s">
        <v>254</v>
      </c>
      <c r="B198" t="s">
        <v>118</v>
      </c>
    </row>
    <row r="199" spans="1:2" x14ac:dyDescent="0.2">
      <c r="A199" t="s">
        <v>254</v>
      </c>
      <c r="B199" t="s">
        <v>119</v>
      </c>
    </row>
    <row r="200" spans="1:2" x14ac:dyDescent="0.2">
      <c r="A200" t="s">
        <v>255</v>
      </c>
      <c r="B200" t="s">
        <v>118</v>
      </c>
    </row>
    <row r="201" spans="1:2" x14ac:dyDescent="0.2">
      <c r="A201" t="s">
        <v>256</v>
      </c>
      <c r="B201" t="s">
        <v>116</v>
      </c>
    </row>
    <row r="202" spans="1:2" x14ac:dyDescent="0.2">
      <c r="A202" t="s">
        <v>256</v>
      </c>
      <c r="B202" t="s">
        <v>119</v>
      </c>
    </row>
    <row r="203" spans="1:2" x14ac:dyDescent="0.2">
      <c r="A203" t="s">
        <v>257</v>
      </c>
      <c r="B203" t="s">
        <v>118</v>
      </c>
    </row>
    <row r="204" spans="1:2" x14ac:dyDescent="0.2">
      <c r="A204" t="s">
        <v>258</v>
      </c>
      <c r="B204" t="s">
        <v>116</v>
      </c>
    </row>
    <row r="205" spans="1:2" x14ac:dyDescent="0.2">
      <c r="A205" t="s">
        <v>258</v>
      </c>
      <c r="B205" t="s">
        <v>119</v>
      </c>
    </row>
    <row r="206" spans="1:2" x14ac:dyDescent="0.2">
      <c r="A206" t="s">
        <v>259</v>
      </c>
      <c r="B206" t="s">
        <v>118</v>
      </c>
    </row>
    <row r="207" spans="1:2" x14ac:dyDescent="0.2">
      <c r="A207" t="s">
        <v>260</v>
      </c>
      <c r="B207" t="s">
        <v>119</v>
      </c>
    </row>
    <row r="208" spans="1:2" x14ac:dyDescent="0.2">
      <c r="A208" t="s">
        <v>260</v>
      </c>
      <c r="B208" t="s">
        <v>116</v>
      </c>
    </row>
    <row r="209" spans="1:2" x14ac:dyDescent="0.2">
      <c r="A209" t="s">
        <v>261</v>
      </c>
      <c r="B209" t="s">
        <v>118</v>
      </c>
    </row>
    <row r="210" spans="1:2" x14ac:dyDescent="0.2">
      <c r="A210" t="s">
        <v>262</v>
      </c>
      <c r="B210" t="s">
        <v>116</v>
      </c>
    </row>
    <row r="211" spans="1:2" x14ac:dyDescent="0.2">
      <c r="A211" t="s">
        <v>262</v>
      </c>
      <c r="B211" t="s">
        <v>119</v>
      </c>
    </row>
    <row r="212" spans="1:2" x14ac:dyDescent="0.2">
      <c r="A212" t="s">
        <v>263</v>
      </c>
      <c r="B212" t="s">
        <v>118</v>
      </c>
    </row>
    <row r="213" spans="1:2" x14ac:dyDescent="0.2">
      <c r="A213" t="s">
        <v>264</v>
      </c>
      <c r="B213" t="s">
        <v>116</v>
      </c>
    </row>
    <row r="214" spans="1:2" x14ac:dyDescent="0.2">
      <c r="A214" t="s">
        <v>264</v>
      </c>
      <c r="B214" t="s">
        <v>119</v>
      </c>
    </row>
    <row r="215" spans="1:2" x14ac:dyDescent="0.2">
      <c r="A215" t="s">
        <v>265</v>
      </c>
      <c r="B215" t="s">
        <v>116</v>
      </c>
    </row>
    <row r="216" spans="1:2" x14ac:dyDescent="0.2">
      <c r="A216" t="s">
        <v>266</v>
      </c>
      <c r="B216" t="s">
        <v>118</v>
      </c>
    </row>
    <row r="217" spans="1:2" x14ac:dyDescent="0.2">
      <c r="A217" t="s">
        <v>266</v>
      </c>
      <c r="B217" t="s">
        <v>119</v>
      </c>
    </row>
    <row r="218" spans="1:2" x14ac:dyDescent="0.2">
      <c r="A218" t="s">
        <v>267</v>
      </c>
      <c r="B218" t="s">
        <v>118</v>
      </c>
    </row>
    <row r="219" spans="1:2" x14ac:dyDescent="0.2">
      <c r="A219" t="s">
        <v>268</v>
      </c>
      <c r="B219" t="s">
        <v>116</v>
      </c>
    </row>
    <row r="220" spans="1:2" x14ac:dyDescent="0.2">
      <c r="A220" t="s">
        <v>268</v>
      </c>
      <c r="B220" t="s">
        <v>119</v>
      </c>
    </row>
    <row r="221" spans="1:2" x14ac:dyDescent="0.2">
      <c r="A221" t="s">
        <v>269</v>
      </c>
      <c r="B221" t="s">
        <v>118</v>
      </c>
    </row>
    <row r="222" spans="1:2" x14ac:dyDescent="0.2">
      <c r="A222" t="s">
        <v>270</v>
      </c>
      <c r="B222" t="s">
        <v>116</v>
      </c>
    </row>
    <row r="223" spans="1:2" x14ac:dyDescent="0.2">
      <c r="A223" t="s">
        <v>270</v>
      </c>
      <c r="B223" t="s">
        <v>119</v>
      </c>
    </row>
    <row r="224" spans="1:2" x14ac:dyDescent="0.2">
      <c r="A224" t="s">
        <v>271</v>
      </c>
      <c r="B224" t="s">
        <v>118</v>
      </c>
    </row>
    <row r="225" spans="1:2" x14ac:dyDescent="0.2">
      <c r="A225" t="s">
        <v>272</v>
      </c>
      <c r="B225" t="s">
        <v>119</v>
      </c>
    </row>
    <row r="226" spans="1:2" x14ac:dyDescent="0.2">
      <c r="A226" t="s">
        <v>273</v>
      </c>
      <c r="B226" t="s">
        <v>116</v>
      </c>
    </row>
    <row r="227" spans="1:2" x14ac:dyDescent="0.2">
      <c r="A227" t="s">
        <v>274</v>
      </c>
      <c r="B227" t="s">
        <v>116</v>
      </c>
    </row>
    <row r="228" spans="1:2" x14ac:dyDescent="0.2">
      <c r="A228" t="s">
        <v>275</v>
      </c>
      <c r="B228" t="s">
        <v>118</v>
      </c>
    </row>
    <row r="229" spans="1:2" x14ac:dyDescent="0.2">
      <c r="A229" t="s">
        <v>275</v>
      </c>
      <c r="B229" t="s">
        <v>119</v>
      </c>
    </row>
    <row r="230" spans="1:2" x14ac:dyDescent="0.2">
      <c r="A230" t="s">
        <v>276</v>
      </c>
      <c r="B230" t="s">
        <v>118</v>
      </c>
    </row>
    <row r="231" spans="1:2" x14ac:dyDescent="0.2">
      <c r="A231" t="s">
        <v>277</v>
      </c>
      <c r="B231" t="s">
        <v>116</v>
      </c>
    </row>
    <row r="232" spans="1:2" x14ac:dyDescent="0.2">
      <c r="A232" t="s">
        <v>277</v>
      </c>
      <c r="B232" t="s">
        <v>119</v>
      </c>
    </row>
    <row r="233" spans="1:2" x14ac:dyDescent="0.2">
      <c r="A233" t="s">
        <v>278</v>
      </c>
      <c r="B233" t="s">
        <v>118</v>
      </c>
    </row>
    <row r="234" spans="1:2" x14ac:dyDescent="0.2">
      <c r="A234" t="s">
        <v>279</v>
      </c>
      <c r="B234" t="s">
        <v>116</v>
      </c>
    </row>
    <row r="235" spans="1:2" x14ac:dyDescent="0.2">
      <c r="A235" t="s">
        <v>279</v>
      </c>
      <c r="B235" t="s">
        <v>119</v>
      </c>
    </row>
    <row r="236" spans="1:2" x14ac:dyDescent="0.2">
      <c r="A236" t="s">
        <v>280</v>
      </c>
      <c r="B236" t="s">
        <v>116</v>
      </c>
    </row>
    <row r="237" spans="1:2" x14ac:dyDescent="0.2">
      <c r="A237" t="s">
        <v>281</v>
      </c>
      <c r="B237" t="s">
        <v>118</v>
      </c>
    </row>
    <row r="238" spans="1:2" x14ac:dyDescent="0.2">
      <c r="A238" t="s">
        <v>281</v>
      </c>
      <c r="B238" t="s">
        <v>119</v>
      </c>
    </row>
    <row r="239" spans="1:2" x14ac:dyDescent="0.2">
      <c r="A239" t="s">
        <v>282</v>
      </c>
      <c r="B239" t="s">
        <v>118</v>
      </c>
    </row>
    <row r="240" spans="1:2" x14ac:dyDescent="0.2">
      <c r="A240" t="s">
        <v>283</v>
      </c>
      <c r="B240" t="s">
        <v>116</v>
      </c>
    </row>
    <row r="241" spans="1:2" x14ac:dyDescent="0.2">
      <c r="A241" t="s">
        <v>283</v>
      </c>
      <c r="B241" t="s">
        <v>119</v>
      </c>
    </row>
    <row r="242" spans="1:2" x14ac:dyDescent="0.2">
      <c r="A242" t="s">
        <v>284</v>
      </c>
      <c r="B242" t="s">
        <v>118</v>
      </c>
    </row>
    <row r="243" spans="1:2" x14ac:dyDescent="0.2">
      <c r="A243" t="s">
        <v>285</v>
      </c>
      <c r="B243" t="s">
        <v>116</v>
      </c>
    </row>
    <row r="244" spans="1:2" x14ac:dyDescent="0.2">
      <c r="A244" t="s">
        <v>285</v>
      </c>
      <c r="B244" t="s">
        <v>119</v>
      </c>
    </row>
    <row r="245" spans="1:2" x14ac:dyDescent="0.2">
      <c r="A245" t="s">
        <v>286</v>
      </c>
      <c r="B245" t="s">
        <v>116</v>
      </c>
    </row>
    <row r="246" spans="1:2" x14ac:dyDescent="0.2">
      <c r="A246" t="s">
        <v>287</v>
      </c>
      <c r="B246" t="s">
        <v>118</v>
      </c>
    </row>
    <row r="247" spans="1:2" x14ac:dyDescent="0.2">
      <c r="A247" t="s">
        <v>287</v>
      </c>
      <c r="B247" t="s">
        <v>119</v>
      </c>
    </row>
    <row r="248" spans="1:2" x14ac:dyDescent="0.2">
      <c r="A248" t="s">
        <v>288</v>
      </c>
      <c r="B248" t="s">
        <v>118</v>
      </c>
    </row>
    <row r="249" spans="1:2" x14ac:dyDescent="0.2">
      <c r="A249" t="s">
        <v>289</v>
      </c>
      <c r="B249" t="s">
        <v>119</v>
      </c>
    </row>
    <row r="250" spans="1:2" x14ac:dyDescent="0.2">
      <c r="A250" t="s">
        <v>289</v>
      </c>
      <c r="B250" t="s">
        <v>116</v>
      </c>
    </row>
    <row r="251" spans="1:2" x14ac:dyDescent="0.2">
      <c r="A251" t="s">
        <v>290</v>
      </c>
      <c r="B251" t="s">
        <v>118</v>
      </c>
    </row>
    <row r="252" spans="1:2" x14ac:dyDescent="0.2">
      <c r="A252" t="s">
        <v>291</v>
      </c>
      <c r="B252" t="s">
        <v>116</v>
      </c>
    </row>
    <row r="253" spans="1:2" x14ac:dyDescent="0.2">
      <c r="A253" t="s">
        <v>291</v>
      </c>
      <c r="B253" t="s">
        <v>119</v>
      </c>
    </row>
    <row r="254" spans="1:2" x14ac:dyDescent="0.2">
      <c r="A254" t="s">
        <v>292</v>
      </c>
      <c r="B254" t="s">
        <v>116</v>
      </c>
    </row>
    <row r="255" spans="1:2" x14ac:dyDescent="0.2">
      <c r="A255" t="s">
        <v>293</v>
      </c>
      <c r="B255" t="s">
        <v>118</v>
      </c>
    </row>
    <row r="256" spans="1:2" x14ac:dyDescent="0.2">
      <c r="A256" t="s">
        <v>293</v>
      </c>
      <c r="B256" t="s">
        <v>119</v>
      </c>
    </row>
    <row r="257" spans="1:2" x14ac:dyDescent="0.2">
      <c r="A257" t="s">
        <v>294</v>
      </c>
      <c r="B257" t="s">
        <v>118</v>
      </c>
    </row>
    <row r="258" spans="1:2" x14ac:dyDescent="0.2">
      <c r="A258" t="s">
        <v>295</v>
      </c>
      <c r="B258" t="s">
        <v>116</v>
      </c>
    </row>
    <row r="259" spans="1:2" x14ac:dyDescent="0.2">
      <c r="A259" t="s">
        <v>295</v>
      </c>
      <c r="B259" t="s">
        <v>119</v>
      </c>
    </row>
    <row r="260" spans="1:2" x14ac:dyDescent="0.2">
      <c r="A260" t="s">
        <v>296</v>
      </c>
      <c r="B260" t="s">
        <v>118</v>
      </c>
    </row>
    <row r="261" spans="1:2" x14ac:dyDescent="0.2">
      <c r="A261" t="s">
        <v>297</v>
      </c>
      <c r="B261" t="s">
        <v>116</v>
      </c>
    </row>
    <row r="262" spans="1:2" x14ac:dyDescent="0.2">
      <c r="A262" t="s">
        <v>297</v>
      </c>
      <c r="B262" t="s">
        <v>119</v>
      </c>
    </row>
    <row r="263" spans="1:2" x14ac:dyDescent="0.2">
      <c r="A263" t="s">
        <v>298</v>
      </c>
      <c r="B263" t="s">
        <v>118</v>
      </c>
    </row>
    <row r="264" spans="1:2" x14ac:dyDescent="0.2">
      <c r="A264" t="s">
        <v>299</v>
      </c>
      <c r="B264" t="s">
        <v>116</v>
      </c>
    </row>
    <row r="265" spans="1:2" x14ac:dyDescent="0.2">
      <c r="A265" t="s">
        <v>299</v>
      </c>
      <c r="B265" t="s">
        <v>119</v>
      </c>
    </row>
    <row r="266" spans="1:2" x14ac:dyDescent="0.2">
      <c r="A266" t="s">
        <v>300</v>
      </c>
      <c r="B266" t="s">
        <v>118</v>
      </c>
    </row>
    <row r="267" spans="1:2" x14ac:dyDescent="0.2">
      <c r="A267" t="s">
        <v>301</v>
      </c>
      <c r="B267" t="s">
        <v>116</v>
      </c>
    </row>
    <row r="268" spans="1:2" x14ac:dyDescent="0.2">
      <c r="A268" t="s">
        <v>301</v>
      </c>
      <c r="B268" t="s">
        <v>119</v>
      </c>
    </row>
    <row r="269" spans="1:2" x14ac:dyDescent="0.2">
      <c r="A269" t="s">
        <v>302</v>
      </c>
      <c r="B269" t="s">
        <v>116</v>
      </c>
    </row>
    <row r="270" spans="1:2" x14ac:dyDescent="0.2">
      <c r="A270" t="s">
        <v>303</v>
      </c>
      <c r="B270" t="s">
        <v>118</v>
      </c>
    </row>
    <row r="271" spans="1:2" x14ac:dyDescent="0.2">
      <c r="A271" t="s">
        <v>303</v>
      </c>
      <c r="B271" t="s">
        <v>119</v>
      </c>
    </row>
    <row r="272" spans="1:2" x14ac:dyDescent="0.2">
      <c r="A272" t="s">
        <v>304</v>
      </c>
      <c r="B272" t="s">
        <v>116</v>
      </c>
    </row>
    <row r="273" spans="1:2" x14ac:dyDescent="0.2">
      <c r="A273" t="s">
        <v>305</v>
      </c>
      <c r="B273" t="s">
        <v>118</v>
      </c>
    </row>
    <row r="274" spans="1:2" x14ac:dyDescent="0.2">
      <c r="A274" t="s">
        <v>305</v>
      </c>
      <c r="B274" t="s">
        <v>119</v>
      </c>
    </row>
    <row r="275" spans="1:2" x14ac:dyDescent="0.2">
      <c r="A275" t="s">
        <v>306</v>
      </c>
      <c r="B275" t="s">
        <v>118</v>
      </c>
    </row>
    <row r="276" spans="1:2" x14ac:dyDescent="0.2">
      <c r="A276" t="s">
        <v>307</v>
      </c>
      <c r="B276" t="s">
        <v>116</v>
      </c>
    </row>
    <row r="277" spans="1:2" x14ac:dyDescent="0.2">
      <c r="A277" t="s">
        <v>307</v>
      </c>
      <c r="B277" t="s">
        <v>119</v>
      </c>
    </row>
    <row r="278" spans="1:2" x14ac:dyDescent="0.2">
      <c r="A278" t="s">
        <v>308</v>
      </c>
      <c r="B278" t="s">
        <v>118</v>
      </c>
    </row>
    <row r="279" spans="1:2" x14ac:dyDescent="0.2">
      <c r="A279" t="s">
        <v>309</v>
      </c>
      <c r="B279" t="s">
        <v>116</v>
      </c>
    </row>
    <row r="280" spans="1:2" x14ac:dyDescent="0.2">
      <c r="A280" t="s">
        <v>309</v>
      </c>
      <c r="B280" t="s">
        <v>119</v>
      </c>
    </row>
    <row r="281" spans="1:2" x14ac:dyDescent="0.2">
      <c r="A281" t="s">
        <v>310</v>
      </c>
      <c r="B281" t="s">
        <v>118</v>
      </c>
    </row>
    <row r="282" spans="1:2" x14ac:dyDescent="0.2">
      <c r="A282" t="s">
        <v>311</v>
      </c>
      <c r="B282" t="s">
        <v>116</v>
      </c>
    </row>
    <row r="283" spans="1:2" x14ac:dyDescent="0.2">
      <c r="A283" t="s">
        <v>311</v>
      </c>
      <c r="B283" t="s">
        <v>119</v>
      </c>
    </row>
    <row r="284" spans="1:2" x14ac:dyDescent="0.2">
      <c r="A284" t="s">
        <v>312</v>
      </c>
      <c r="B284" t="s">
        <v>118</v>
      </c>
    </row>
    <row r="285" spans="1:2" x14ac:dyDescent="0.2">
      <c r="A285" t="s">
        <v>313</v>
      </c>
      <c r="B285" t="s">
        <v>116</v>
      </c>
    </row>
    <row r="286" spans="1:2" x14ac:dyDescent="0.2">
      <c r="A286" t="s">
        <v>313</v>
      </c>
      <c r="B286" t="s">
        <v>119</v>
      </c>
    </row>
    <row r="287" spans="1:2" x14ac:dyDescent="0.2">
      <c r="A287" t="s">
        <v>314</v>
      </c>
      <c r="B287" t="s">
        <v>116</v>
      </c>
    </row>
    <row r="288" spans="1:2" x14ac:dyDescent="0.2">
      <c r="A288" t="s">
        <v>315</v>
      </c>
      <c r="B288" t="s">
        <v>118</v>
      </c>
    </row>
    <row r="289" spans="1:2" x14ac:dyDescent="0.2">
      <c r="A289" t="s">
        <v>315</v>
      </c>
      <c r="B289" t="s">
        <v>119</v>
      </c>
    </row>
    <row r="290" spans="1:2" x14ac:dyDescent="0.2">
      <c r="A290" t="s">
        <v>316</v>
      </c>
      <c r="B290" t="s">
        <v>118</v>
      </c>
    </row>
    <row r="291" spans="1:2" x14ac:dyDescent="0.2">
      <c r="A291" t="s">
        <v>317</v>
      </c>
      <c r="B291" t="s">
        <v>119</v>
      </c>
    </row>
    <row r="292" spans="1:2" x14ac:dyDescent="0.2">
      <c r="A292" t="s">
        <v>317</v>
      </c>
      <c r="B292" t="s">
        <v>116</v>
      </c>
    </row>
    <row r="293" spans="1:2" x14ac:dyDescent="0.2">
      <c r="A293" t="s">
        <v>318</v>
      </c>
      <c r="B293" t="s">
        <v>118</v>
      </c>
    </row>
    <row r="294" spans="1:2" x14ac:dyDescent="0.2">
      <c r="A294" t="s">
        <v>319</v>
      </c>
      <c r="B294" t="s">
        <v>119</v>
      </c>
    </row>
    <row r="295" spans="1:2" x14ac:dyDescent="0.2">
      <c r="A295" t="s">
        <v>320</v>
      </c>
      <c r="B295" t="s">
        <v>116</v>
      </c>
    </row>
    <row r="296" spans="1:2" x14ac:dyDescent="0.2">
      <c r="A296" t="s">
        <v>321</v>
      </c>
      <c r="B296" t="s">
        <v>116</v>
      </c>
    </row>
    <row r="297" spans="1:2" x14ac:dyDescent="0.2">
      <c r="A297" t="s">
        <v>322</v>
      </c>
      <c r="B297" t="s">
        <v>118</v>
      </c>
    </row>
    <row r="298" spans="1:2" x14ac:dyDescent="0.2">
      <c r="A298" t="s">
        <v>322</v>
      </c>
      <c r="B298" t="s">
        <v>119</v>
      </c>
    </row>
    <row r="299" spans="1:2" x14ac:dyDescent="0.2">
      <c r="A299" t="s">
        <v>323</v>
      </c>
      <c r="B299" t="s">
        <v>118</v>
      </c>
    </row>
    <row r="300" spans="1:2" x14ac:dyDescent="0.2">
      <c r="A300" t="s">
        <v>324</v>
      </c>
      <c r="B300" t="s">
        <v>116</v>
      </c>
    </row>
    <row r="301" spans="1:2" x14ac:dyDescent="0.2">
      <c r="A301" t="s">
        <v>324</v>
      </c>
      <c r="B301" t="s">
        <v>119</v>
      </c>
    </row>
    <row r="302" spans="1:2" x14ac:dyDescent="0.2">
      <c r="A302" t="s">
        <v>325</v>
      </c>
      <c r="B302" t="s">
        <v>118</v>
      </c>
    </row>
    <row r="303" spans="1:2" x14ac:dyDescent="0.2">
      <c r="A303" t="s">
        <v>326</v>
      </c>
      <c r="B303" t="s">
        <v>116</v>
      </c>
    </row>
    <row r="304" spans="1:2" x14ac:dyDescent="0.2">
      <c r="A304" t="s">
        <v>326</v>
      </c>
      <c r="B304" t="s">
        <v>119</v>
      </c>
    </row>
    <row r="305" spans="1:2" x14ac:dyDescent="0.2">
      <c r="A305" t="s">
        <v>327</v>
      </c>
      <c r="B305" t="s">
        <v>118</v>
      </c>
    </row>
    <row r="306" spans="1:2" x14ac:dyDescent="0.2">
      <c r="A306" t="s">
        <v>328</v>
      </c>
      <c r="B306" t="s">
        <v>116</v>
      </c>
    </row>
    <row r="307" spans="1:2" x14ac:dyDescent="0.2">
      <c r="A307" t="s">
        <v>328</v>
      </c>
      <c r="B307" t="s">
        <v>119</v>
      </c>
    </row>
    <row r="308" spans="1:2" x14ac:dyDescent="0.2">
      <c r="A308" t="s">
        <v>329</v>
      </c>
      <c r="B308" t="s">
        <v>116</v>
      </c>
    </row>
    <row r="309" spans="1:2" x14ac:dyDescent="0.2">
      <c r="A309" t="s">
        <v>330</v>
      </c>
      <c r="B309" t="s">
        <v>118</v>
      </c>
    </row>
    <row r="310" spans="1:2" x14ac:dyDescent="0.2">
      <c r="A310" t="s">
        <v>330</v>
      </c>
      <c r="B310" t="s">
        <v>119</v>
      </c>
    </row>
    <row r="311" spans="1:2" x14ac:dyDescent="0.2">
      <c r="A311" t="s">
        <v>331</v>
      </c>
      <c r="B311" t="s">
        <v>116</v>
      </c>
    </row>
    <row r="312" spans="1:2" x14ac:dyDescent="0.2">
      <c r="A312" t="s">
        <v>332</v>
      </c>
      <c r="B312" t="s">
        <v>118</v>
      </c>
    </row>
    <row r="313" spans="1:2" x14ac:dyDescent="0.2">
      <c r="A313" t="s">
        <v>332</v>
      </c>
      <c r="B313" t="s">
        <v>119</v>
      </c>
    </row>
    <row r="314" spans="1:2" x14ac:dyDescent="0.2">
      <c r="A314" t="s">
        <v>333</v>
      </c>
      <c r="B314" t="s">
        <v>118</v>
      </c>
    </row>
    <row r="315" spans="1:2" x14ac:dyDescent="0.2">
      <c r="A315" t="s">
        <v>334</v>
      </c>
      <c r="B315" t="s">
        <v>116</v>
      </c>
    </row>
    <row r="316" spans="1:2" x14ac:dyDescent="0.2">
      <c r="A316" t="s">
        <v>334</v>
      </c>
      <c r="B316" t="s">
        <v>119</v>
      </c>
    </row>
    <row r="317" spans="1:2" x14ac:dyDescent="0.2">
      <c r="A317" t="s">
        <v>335</v>
      </c>
      <c r="B317" t="s">
        <v>118</v>
      </c>
    </row>
    <row r="318" spans="1:2" x14ac:dyDescent="0.2">
      <c r="A318" t="s">
        <v>336</v>
      </c>
      <c r="B318" t="s">
        <v>116</v>
      </c>
    </row>
    <row r="319" spans="1:2" x14ac:dyDescent="0.2">
      <c r="A319" t="s">
        <v>336</v>
      </c>
      <c r="B319" t="s">
        <v>119</v>
      </c>
    </row>
    <row r="320" spans="1:2" x14ac:dyDescent="0.2">
      <c r="A320" t="s">
        <v>337</v>
      </c>
      <c r="B320" t="s">
        <v>116</v>
      </c>
    </row>
    <row r="321" spans="1:2" x14ac:dyDescent="0.2">
      <c r="A321" t="s">
        <v>338</v>
      </c>
      <c r="B321" t="s">
        <v>118</v>
      </c>
    </row>
    <row r="322" spans="1:2" x14ac:dyDescent="0.2">
      <c r="A322" t="s">
        <v>338</v>
      </c>
      <c r="B322" t="s">
        <v>119</v>
      </c>
    </row>
    <row r="323" spans="1:2" x14ac:dyDescent="0.2">
      <c r="A323" t="s">
        <v>339</v>
      </c>
      <c r="B323" t="s">
        <v>118</v>
      </c>
    </row>
    <row r="324" spans="1:2" x14ac:dyDescent="0.2">
      <c r="A324" t="s">
        <v>340</v>
      </c>
      <c r="B324" t="s">
        <v>116</v>
      </c>
    </row>
    <row r="325" spans="1:2" x14ac:dyDescent="0.2">
      <c r="A325" t="s">
        <v>340</v>
      </c>
      <c r="B325" t="s">
        <v>119</v>
      </c>
    </row>
    <row r="326" spans="1:2" x14ac:dyDescent="0.2">
      <c r="A326" t="s">
        <v>341</v>
      </c>
      <c r="B326" t="s">
        <v>118</v>
      </c>
    </row>
    <row r="327" spans="1:2" x14ac:dyDescent="0.2">
      <c r="A327" t="s">
        <v>342</v>
      </c>
      <c r="B327" t="s">
        <v>119</v>
      </c>
    </row>
    <row r="328" spans="1:2" x14ac:dyDescent="0.2">
      <c r="A328" t="s">
        <v>343</v>
      </c>
      <c r="B328" t="s">
        <v>116</v>
      </c>
    </row>
    <row r="329" spans="1:2" x14ac:dyDescent="0.2">
      <c r="A329" t="s">
        <v>344</v>
      </c>
      <c r="B329" t="s">
        <v>118</v>
      </c>
    </row>
    <row r="330" spans="1:2" x14ac:dyDescent="0.2">
      <c r="A330" t="s">
        <v>345</v>
      </c>
      <c r="B330" t="s">
        <v>116</v>
      </c>
    </row>
    <row r="331" spans="1:2" x14ac:dyDescent="0.2">
      <c r="A331" t="s">
        <v>345</v>
      </c>
      <c r="B331" t="s">
        <v>119</v>
      </c>
    </row>
    <row r="332" spans="1:2" x14ac:dyDescent="0.2">
      <c r="A332" t="s">
        <v>346</v>
      </c>
      <c r="B332" t="s">
        <v>118</v>
      </c>
    </row>
    <row r="333" spans="1:2" x14ac:dyDescent="0.2">
      <c r="A333" t="s">
        <v>347</v>
      </c>
      <c r="B333" t="s">
        <v>119</v>
      </c>
    </row>
    <row r="334" spans="1:2" x14ac:dyDescent="0.2">
      <c r="A334" t="s">
        <v>348</v>
      </c>
      <c r="B334" t="s">
        <v>116</v>
      </c>
    </row>
    <row r="335" spans="1:2" x14ac:dyDescent="0.2">
      <c r="A335" t="s">
        <v>349</v>
      </c>
      <c r="B335" t="s">
        <v>118</v>
      </c>
    </row>
    <row r="336" spans="1:2" x14ac:dyDescent="0.2">
      <c r="A336" t="s">
        <v>350</v>
      </c>
      <c r="B336" t="s">
        <v>116</v>
      </c>
    </row>
    <row r="337" spans="1:2" x14ac:dyDescent="0.2">
      <c r="A337" t="s">
        <v>350</v>
      </c>
      <c r="B337" t="s">
        <v>119</v>
      </c>
    </row>
    <row r="338" spans="1:2" x14ac:dyDescent="0.2">
      <c r="A338" t="s">
        <v>351</v>
      </c>
      <c r="B338" t="s">
        <v>116</v>
      </c>
    </row>
    <row r="339" spans="1:2" x14ac:dyDescent="0.2">
      <c r="A339" t="s">
        <v>352</v>
      </c>
      <c r="B339" t="s">
        <v>118</v>
      </c>
    </row>
    <row r="340" spans="1:2" x14ac:dyDescent="0.2">
      <c r="A340" t="s">
        <v>352</v>
      </c>
      <c r="B340" t="s">
        <v>119</v>
      </c>
    </row>
    <row r="341" spans="1:2" x14ac:dyDescent="0.2">
      <c r="A341" t="s">
        <v>353</v>
      </c>
      <c r="B341" t="s">
        <v>116</v>
      </c>
    </row>
    <row r="342" spans="1:2" x14ac:dyDescent="0.2">
      <c r="A342" t="s">
        <v>354</v>
      </c>
      <c r="B342" t="s">
        <v>118</v>
      </c>
    </row>
    <row r="343" spans="1:2" x14ac:dyDescent="0.2">
      <c r="A343" t="s">
        <v>354</v>
      </c>
      <c r="B343" t="s">
        <v>119</v>
      </c>
    </row>
    <row r="344" spans="1:2" x14ac:dyDescent="0.2">
      <c r="A344" t="s">
        <v>355</v>
      </c>
      <c r="B344" t="s">
        <v>118</v>
      </c>
    </row>
    <row r="345" spans="1:2" x14ac:dyDescent="0.2">
      <c r="A345" t="s">
        <v>356</v>
      </c>
      <c r="B345" t="s">
        <v>116</v>
      </c>
    </row>
    <row r="346" spans="1:2" x14ac:dyDescent="0.2">
      <c r="A346" t="s">
        <v>356</v>
      </c>
      <c r="B346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CDA5-E148-A14C-9D97-9BCB66E124B5}">
  <dimension ref="A1:E108"/>
  <sheetViews>
    <sheetView workbookViewId="0">
      <selection activeCell="D9" sqref="D9"/>
    </sheetView>
  </sheetViews>
  <sheetFormatPr baseColWidth="10" defaultRowHeight="16" x14ac:dyDescent="0.2"/>
  <cols>
    <col min="1" max="1" width="12.6640625" style="4" bestFit="1" customWidth="1"/>
    <col min="2" max="2" width="12.6640625" bestFit="1" customWidth="1"/>
    <col min="3" max="3" width="12.1640625" bestFit="1" customWidth="1"/>
  </cols>
  <sheetData>
    <row r="1" spans="1:5" x14ac:dyDescent="0.2">
      <c r="A1" s="4" t="s">
        <v>364</v>
      </c>
      <c r="B1" t="s">
        <v>365</v>
      </c>
      <c r="C1" t="s">
        <v>599</v>
      </c>
    </row>
    <row r="2" spans="1:5" x14ac:dyDescent="0.2">
      <c r="A2" s="5" t="s">
        <v>361</v>
      </c>
      <c r="B2" s="5" t="s">
        <v>368</v>
      </c>
      <c r="C2" s="2">
        <f>86400*(B2-A2)</f>
        <v>0.15899999999504644</v>
      </c>
      <c r="E2" s="3"/>
    </row>
    <row r="3" spans="1:5" x14ac:dyDescent="0.2">
      <c r="A3" s="5" t="s">
        <v>369</v>
      </c>
      <c r="B3" s="5" t="s">
        <v>370</v>
      </c>
      <c r="C3" s="2">
        <f t="shared" ref="C3:C66" si="0">86400*(B3-A3)</f>
        <v>0.14400000000094337</v>
      </c>
    </row>
    <row r="4" spans="1:5" x14ac:dyDescent="0.2">
      <c r="A4" s="5" t="s">
        <v>371</v>
      </c>
      <c r="B4" s="5" t="s">
        <v>372</v>
      </c>
      <c r="C4" s="2">
        <f t="shared" si="0"/>
        <v>0.15400000000340697</v>
      </c>
    </row>
    <row r="5" spans="1:5" x14ac:dyDescent="0.2">
      <c r="A5" s="5" t="s">
        <v>373</v>
      </c>
      <c r="B5" s="5" t="s">
        <v>374</v>
      </c>
      <c r="C5" s="2">
        <f t="shared" si="0"/>
        <v>0.16000000000104819</v>
      </c>
    </row>
    <row r="6" spans="1:5" x14ac:dyDescent="0.2">
      <c r="A6" s="5" t="s">
        <v>375</v>
      </c>
      <c r="B6" s="5" t="s">
        <v>376</v>
      </c>
      <c r="C6" s="2">
        <f t="shared" si="0"/>
        <v>0.19899999998571616</v>
      </c>
    </row>
    <row r="7" spans="1:5" x14ac:dyDescent="0.2">
      <c r="A7" s="5" t="s">
        <v>377</v>
      </c>
      <c r="B7" s="5" t="s">
        <v>378</v>
      </c>
      <c r="C7" s="2">
        <f t="shared" si="0"/>
        <v>0.14199999999853219</v>
      </c>
    </row>
    <row r="8" spans="1:5" x14ac:dyDescent="0.2">
      <c r="A8" s="5" t="s">
        <v>379</v>
      </c>
      <c r="B8" s="5" t="s">
        <v>380</v>
      </c>
      <c r="C8" s="2">
        <f t="shared" si="0"/>
        <v>0.19899999999530849</v>
      </c>
    </row>
    <row r="9" spans="1:5" x14ac:dyDescent="0.2">
      <c r="A9" s="5" t="s">
        <v>381</v>
      </c>
      <c r="B9" s="5" t="s">
        <v>382</v>
      </c>
      <c r="C9" s="2">
        <f t="shared" si="0"/>
        <v>0.17099999999032889</v>
      </c>
    </row>
    <row r="10" spans="1:5" x14ac:dyDescent="0.2">
      <c r="A10" s="5" t="s">
        <v>383</v>
      </c>
      <c r="B10" s="5" t="s">
        <v>384</v>
      </c>
      <c r="C10" s="2">
        <f t="shared" si="0"/>
        <v>0.1910000000048484</v>
      </c>
    </row>
    <row r="11" spans="1:5" x14ac:dyDescent="0.2">
      <c r="A11" s="5" t="s">
        <v>385</v>
      </c>
      <c r="B11" s="5" t="s">
        <v>386</v>
      </c>
      <c r="C11" s="2">
        <f t="shared" si="0"/>
        <v>0.16799999999150828</v>
      </c>
    </row>
    <row r="12" spans="1:5" x14ac:dyDescent="0.2">
      <c r="A12" s="5" t="s">
        <v>387</v>
      </c>
      <c r="B12" s="5" t="s">
        <v>388</v>
      </c>
      <c r="C12" s="2">
        <f t="shared" si="0"/>
        <v>0.21500000000500563</v>
      </c>
    </row>
    <row r="13" spans="1:5" x14ac:dyDescent="0.2">
      <c r="A13" s="5" t="s">
        <v>389</v>
      </c>
      <c r="B13" s="5" t="s">
        <v>390</v>
      </c>
      <c r="C13" s="2">
        <f t="shared" si="0"/>
        <v>0.14900000000217517</v>
      </c>
    </row>
    <row r="14" spans="1:5" x14ac:dyDescent="0.2">
      <c r="A14" s="5" t="s">
        <v>391</v>
      </c>
      <c r="B14" s="5" t="s">
        <v>392</v>
      </c>
      <c r="C14" s="2">
        <f t="shared" si="0"/>
        <v>0.19300000000725959</v>
      </c>
    </row>
    <row r="15" spans="1:5" x14ac:dyDescent="0.2">
      <c r="A15" s="5" t="s">
        <v>393</v>
      </c>
      <c r="B15" s="5" t="s">
        <v>394</v>
      </c>
      <c r="C15" s="2">
        <f t="shared" si="0"/>
        <v>0.13300000000207035</v>
      </c>
    </row>
    <row r="16" spans="1:5" x14ac:dyDescent="0.2">
      <c r="A16" s="5" t="s">
        <v>395</v>
      </c>
      <c r="B16" s="5" t="s">
        <v>396</v>
      </c>
      <c r="C16" s="2">
        <f t="shared" si="0"/>
        <v>0.20099999999771967</v>
      </c>
    </row>
    <row r="17" spans="1:3" x14ac:dyDescent="0.2">
      <c r="A17" s="5" t="s">
        <v>397</v>
      </c>
      <c r="B17" s="5" t="s">
        <v>398</v>
      </c>
      <c r="C17" s="2">
        <f t="shared" si="0"/>
        <v>0.16400000000587056</v>
      </c>
    </row>
    <row r="18" spans="1:3" x14ac:dyDescent="0.2">
      <c r="A18" s="5" t="s">
        <v>399</v>
      </c>
      <c r="B18" s="5" t="s">
        <v>400</v>
      </c>
      <c r="C18" s="2">
        <f t="shared" si="0"/>
        <v>0.19200000000125783</v>
      </c>
    </row>
    <row r="19" spans="1:3" x14ac:dyDescent="0.2">
      <c r="A19" s="5" t="s">
        <v>401</v>
      </c>
      <c r="B19" s="5" t="s">
        <v>402</v>
      </c>
      <c r="C19" s="2">
        <f t="shared" si="0"/>
        <v>0.14699999999976399</v>
      </c>
    </row>
    <row r="20" spans="1:3" x14ac:dyDescent="0.2">
      <c r="A20" s="5" t="s">
        <v>403</v>
      </c>
      <c r="B20" s="5" t="s">
        <v>404</v>
      </c>
      <c r="C20" s="2">
        <f t="shared" si="0"/>
        <v>0.21199999999659269</v>
      </c>
    </row>
    <row r="21" spans="1:3" x14ac:dyDescent="0.2">
      <c r="A21" s="5" t="s">
        <v>405</v>
      </c>
      <c r="B21" s="5" t="s">
        <v>181</v>
      </c>
      <c r="C21" s="2">
        <f t="shared" si="0"/>
        <v>0.1449999999973528</v>
      </c>
    </row>
    <row r="22" spans="1:3" x14ac:dyDescent="0.2">
      <c r="A22" s="5" t="s">
        <v>406</v>
      </c>
      <c r="B22" s="5" t="s">
        <v>407</v>
      </c>
      <c r="C22" s="2">
        <f t="shared" si="0"/>
        <v>0.22299999999546571</v>
      </c>
    </row>
    <row r="23" spans="1:3" x14ac:dyDescent="0.2">
      <c r="A23" s="5" t="s">
        <v>408</v>
      </c>
      <c r="B23" s="5" t="s">
        <v>409</v>
      </c>
      <c r="C23" s="2">
        <f t="shared" si="0"/>
        <v>0.15199999999140346</v>
      </c>
    </row>
    <row r="24" spans="1:3" x14ac:dyDescent="0.2">
      <c r="A24" s="5" t="s">
        <v>410</v>
      </c>
      <c r="B24" s="5" t="s">
        <v>411</v>
      </c>
      <c r="C24" s="2">
        <f t="shared" si="0"/>
        <v>0.18899999999284489</v>
      </c>
    </row>
    <row r="25" spans="1:3" x14ac:dyDescent="0.2">
      <c r="A25" s="5" t="s">
        <v>412</v>
      </c>
      <c r="B25" s="5" t="s">
        <v>413</v>
      </c>
      <c r="C25" s="2">
        <f t="shared" si="0"/>
        <v>0.15400000000340697</v>
      </c>
    </row>
    <row r="26" spans="1:3" x14ac:dyDescent="0.2">
      <c r="A26" s="5" t="s">
        <v>414</v>
      </c>
      <c r="B26" s="5" t="s">
        <v>415</v>
      </c>
      <c r="C26" s="2">
        <f t="shared" si="0"/>
        <v>0.1499999999985846</v>
      </c>
    </row>
    <row r="27" spans="1:3" x14ac:dyDescent="0.2">
      <c r="A27" s="5" t="s">
        <v>416</v>
      </c>
      <c r="B27" s="5" t="s">
        <v>417</v>
      </c>
      <c r="C27" s="2">
        <f t="shared" si="0"/>
        <v>0.21699999999782449</v>
      </c>
    </row>
    <row r="28" spans="1:3" x14ac:dyDescent="0.2">
      <c r="A28" s="5" t="s">
        <v>418</v>
      </c>
      <c r="B28" s="5" t="s">
        <v>419</v>
      </c>
      <c r="C28" s="2">
        <f t="shared" si="0"/>
        <v>0.13399999999847978</v>
      </c>
    </row>
    <row r="29" spans="1:3" x14ac:dyDescent="0.2">
      <c r="A29" s="5" t="s">
        <v>420</v>
      </c>
      <c r="B29" s="5" t="s">
        <v>421</v>
      </c>
      <c r="C29" s="2">
        <f t="shared" si="0"/>
        <v>0.22100000000264686</v>
      </c>
    </row>
    <row r="30" spans="1:3" x14ac:dyDescent="0.2">
      <c r="A30" s="5" t="s">
        <v>422</v>
      </c>
      <c r="B30" s="5" t="s">
        <v>423</v>
      </c>
      <c r="C30" s="2">
        <f t="shared" si="0"/>
        <v>0.19400000000366902</v>
      </c>
    </row>
    <row r="31" spans="1:3" x14ac:dyDescent="0.2">
      <c r="A31" s="5" t="s">
        <v>424</v>
      </c>
      <c r="B31" s="5" t="s">
        <v>204</v>
      </c>
      <c r="C31" s="2">
        <f t="shared" si="0"/>
        <v>0.15099999999499403</v>
      </c>
    </row>
    <row r="32" spans="1:3" x14ac:dyDescent="0.2">
      <c r="A32" s="5" t="s">
        <v>425</v>
      </c>
      <c r="B32" s="5" t="s">
        <v>426</v>
      </c>
      <c r="C32" s="2">
        <f t="shared" si="0"/>
        <v>0.19700000000248963</v>
      </c>
    </row>
    <row r="33" spans="1:3" x14ac:dyDescent="0.2">
      <c r="A33" s="5" t="s">
        <v>427</v>
      </c>
      <c r="B33" s="5" t="s">
        <v>428</v>
      </c>
      <c r="C33" s="2">
        <f t="shared" si="0"/>
        <v>0.19400000000366902</v>
      </c>
    </row>
    <row r="34" spans="1:3" x14ac:dyDescent="0.2">
      <c r="A34" s="5" t="s">
        <v>429</v>
      </c>
      <c r="B34" s="5" t="s">
        <v>430</v>
      </c>
      <c r="C34" s="2">
        <f t="shared" si="0"/>
        <v>0.15700000000222758</v>
      </c>
    </row>
    <row r="35" spans="1:3" x14ac:dyDescent="0.2">
      <c r="A35" s="5" t="s">
        <v>431</v>
      </c>
      <c r="B35" s="5" t="s">
        <v>432</v>
      </c>
      <c r="C35" s="2">
        <f t="shared" si="0"/>
        <v>0.1169999999923732</v>
      </c>
    </row>
    <row r="36" spans="1:3" x14ac:dyDescent="0.2">
      <c r="A36" s="5" t="s">
        <v>433</v>
      </c>
      <c r="B36" s="5" t="s">
        <v>434</v>
      </c>
      <c r="C36" s="2">
        <f t="shared" si="0"/>
        <v>0.19299999999766726</v>
      </c>
    </row>
    <row r="37" spans="1:3" x14ac:dyDescent="0.2">
      <c r="A37" s="5" t="s">
        <v>435</v>
      </c>
      <c r="B37" s="5" t="s">
        <v>436</v>
      </c>
      <c r="C37" s="2">
        <f t="shared" si="0"/>
        <v>0.13399999999847978</v>
      </c>
    </row>
    <row r="38" spans="1:3" x14ac:dyDescent="0.2">
      <c r="A38" s="5" t="s">
        <v>437</v>
      </c>
      <c r="B38" s="5" t="s">
        <v>438</v>
      </c>
      <c r="C38" s="2">
        <f t="shared" si="0"/>
        <v>0.21600000000141506</v>
      </c>
    </row>
    <row r="39" spans="1:3" x14ac:dyDescent="0.2">
      <c r="A39" s="5" t="s">
        <v>439</v>
      </c>
      <c r="B39" s="5" t="s">
        <v>440</v>
      </c>
      <c r="C39" s="2">
        <f t="shared" si="0"/>
        <v>0.20200000000372142</v>
      </c>
    </row>
    <row r="40" spans="1:3" x14ac:dyDescent="0.2">
      <c r="A40" s="5" t="s">
        <v>441</v>
      </c>
      <c r="B40" s="5" t="s">
        <v>442</v>
      </c>
      <c r="C40" s="2">
        <f t="shared" si="0"/>
        <v>0.13899999999011925</v>
      </c>
    </row>
    <row r="41" spans="1:3" x14ac:dyDescent="0.2">
      <c r="A41" s="5" t="s">
        <v>443</v>
      </c>
      <c r="B41" s="5" t="s">
        <v>444</v>
      </c>
      <c r="C41" s="2">
        <f t="shared" si="0"/>
        <v>0.18600000000361661</v>
      </c>
    </row>
    <row r="42" spans="1:3" x14ac:dyDescent="0.2">
      <c r="A42" s="5" t="s">
        <v>445</v>
      </c>
      <c r="B42" s="5" t="s">
        <v>446</v>
      </c>
      <c r="C42" s="2">
        <f t="shared" si="0"/>
        <v>0.19299999999766726</v>
      </c>
    </row>
    <row r="43" spans="1:3" x14ac:dyDescent="0.2">
      <c r="A43" s="5" t="s">
        <v>447</v>
      </c>
      <c r="B43" s="5" t="s">
        <v>448</v>
      </c>
      <c r="C43" s="2">
        <f t="shared" si="0"/>
        <v>0.13800000001289447</v>
      </c>
    </row>
    <row r="44" spans="1:3" x14ac:dyDescent="0.2">
      <c r="A44" s="5" t="s">
        <v>449</v>
      </c>
      <c r="B44" s="5" t="s">
        <v>450</v>
      </c>
      <c r="C44" s="2">
        <f t="shared" si="0"/>
        <v>0.19299999999766726</v>
      </c>
    </row>
    <row r="45" spans="1:3" x14ac:dyDescent="0.2">
      <c r="A45" s="5" t="s">
        <v>451</v>
      </c>
      <c r="B45" s="5" t="s">
        <v>452</v>
      </c>
      <c r="C45" s="2">
        <f t="shared" si="0"/>
        <v>0.20700000000495322</v>
      </c>
    </row>
    <row r="46" spans="1:3" x14ac:dyDescent="0.2">
      <c r="A46" s="5" t="s">
        <v>453</v>
      </c>
      <c r="B46" s="5" t="s">
        <v>454</v>
      </c>
      <c r="C46" s="2">
        <f t="shared" si="0"/>
        <v>0.1319999999960686</v>
      </c>
    </row>
    <row r="47" spans="1:3" x14ac:dyDescent="0.2">
      <c r="A47" s="5" t="s">
        <v>455</v>
      </c>
      <c r="B47" s="5" t="s">
        <v>456</v>
      </c>
      <c r="C47" s="2">
        <f t="shared" si="0"/>
        <v>0.20800000000136265</v>
      </c>
    </row>
    <row r="48" spans="1:3" x14ac:dyDescent="0.2">
      <c r="A48" s="5" t="s">
        <v>457</v>
      </c>
      <c r="B48" s="5" t="s">
        <v>458</v>
      </c>
      <c r="C48" s="2">
        <f t="shared" si="0"/>
        <v>0.19599999999648787</v>
      </c>
    </row>
    <row r="49" spans="1:4" x14ac:dyDescent="0.2">
      <c r="A49" s="5" t="s">
        <v>459</v>
      </c>
      <c r="B49" s="5" t="s">
        <v>460</v>
      </c>
      <c r="C49" s="2">
        <f t="shared" si="0"/>
        <v>0.13999999999612101</v>
      </c>
    </row>
    <row r="50" spans="1:4" s="30" customFormat="1" x14ac:dyDescent="0.2">
      <c r="A50" s="28" t="s">
        <v>461</v>
      </c>
      <c r="B50" s="28" t="s">
        <v>462</v>
      </c>
      <c r="C50" s="29">
        <f t="shared" si="0"/>
        <v>0.21399999999900388</v>
      </c>
      <c r="D50" s="30" t="s">
        <v>598</v>
      </c>
    </row>
    <row r="51" spans="1:4" x14ac:dyDescent="0.2">
      <c r="A51" s="5" t="s">
        <v>463</v>
      </c>
      <c r="B51" s="5" t="s">
        <v>464</v>
      </c>
      <c r="C51" s="2">
        <f t="shared" si="0"/>
        <v>0.19999999999171791</v>
      </c>
    </row>
    <row r="52" spans="1:4" x14ac:dyDescent="0.2">
      <c r="A52" s="5" t="s">
        <v>465</v>
      </c>
      <c r="B52" s="5" t="s">
        <v>466</v>
      </c>
      <c r="C52" s="2">
        <f t="shared" si="0"/>
        <v>0.13599999999129864</v>
      </c>
    </row>
    <row r="53" spans="1:4" x14ac:dyDescent="0.2">
      <c r="A53" s="5" t="s">
        <v>467</v>
      </c>
      <c r="B53" s="5" t="s">
        <v>468</v>
      </c>
      <c r="C53" s="2">
        <f t="shared" si="0"/>
        <v>1.9999999995334861E-2</v>
      </c>
    </row>
    <row r="54" spans="1:4" x14ac:dyDescent="0.2">
      <c r="A54" s="5" t="s">
        <v>469</v>
      </c>
      <c r="B54" s="5" t="s">
        <v>470</v>
      </c>
      <c r="C54" s="2">
        <f t="shared" si="0"/>
        <v>0.22000000000623743</v>
      </c>
    </row>
    <row r="55" spans="1:4" x14ac:dyDescent="0.2">
      <c r="A55" s="5" t="s">
        <v>471</v>
      </c>
      <c r="B55" s="5" t="s">
        <v>472</v>
      </c>
      <c r="C55" s="2">
        <f t="shared" si="0"/>
        <v>0.14900000000217517</v>
      </c>
    </row>
    <row r="56" spans="1:4" x14ac:dyDescent="0.2">
      <c r="A56" s="5" t="s">
        <v>473</v>
      </c>
      <c r="B56" s="5" t="s">
        <v>474</v>
      </c>
      <c r="C56" s="2">
        <f t="shared" si="0"/>
        <v>0.20599999999895147</v>
      </c>
    </row>
    <row r="57" spans="1:4" x14ac:dyDescent="0.2">
      <c r="A57" s="5" t="s">
        <v>475</v>
      </c>
      <c r="B57" s="5" t="s">
        <v>476</v>
      </c>
      <c r="C57" s="2">
        <f t="shared" si="0"/>
        <v>0.22400000000146747</v>
      </c>
    </row>
    <row r="58" spans="1:4" x14ac:dyDescent="0.2">
      <c r="A58" s="5" t="s">
        <v>477</v>
      </c>
      <c r="B58" s="5" t="s">
        <v>478</v>
      </c>
      <c r="C58" s="2">
        <f t="shared" si="0"/>
        <v>0.121999999993605</v>
      </c>
    </row>
    <row r="59" spans="1:4" x14ac:dyDescent="0.2">
      <c r="A59" s="5" t="s">
        <v>479</v>
      </c>
      <c r="B59" s="5" t="s">
        <v>480</v>
      </c>
      <c r="C59" s="2">
        <f t="shared" si="0"/>
        <v>0.18499999999761485</v>
      </c>
    </row>
    <row r="60" spans="1:4" x14ac:dyDescent="0.2">
      <c r="A60" s="5" t="s">
        <v>481</v>
      </c>
      <c r="B60" s="5" t="s">
        <v>482</v>
      </c>
      <c r="C60" s="2">
        <f t="shared" si="0"/>
        <v>0.15899999999504644</v>
      </c>
    </row>
    <row r="61" spans="1:4" x14ac:dyDescent="0.2">
      <c r="A61" s="5" t="s">
        <v>483</v>
      </c>
      <c r="B61" s="5" t="s">
        <v>484</v>
      </c>
      <c r="C61" s="2">
        <f t="shared" si="0"/>
        <v>0.18199999999879424</v>
      </c>
    </row>
    <row r="62" spans="1:4" x14ac:dyDescent="0.2">
      <c r="A62" s="5" t="s">
        <v>485</v>
      </c>
      <c r="B62" s="5" t="s">
        <v>486</v>
      </c>
      <c r="C62" s="2">
        <f t="shared" si="0"/>
        <v>0.15100000000458635</v>
      </c>
    </row>
    <row r="63" spans="1:4" x14ac:dyDescent="0.2">
      <c r="A63" s="5" t="s">
        <v>487</v>
      </c>
      <c r="B63" s="5" t="s">
        <v>488</v>
      </c>
      <c r="C63" s="2">
        <f t="shared" si="0"/>
        <v>0.22699999999069576</v>
      </c>
    </row>
    <row r="64" spans="1:4" x14ac:dyDescent="0.2">
      <c r="A64" s="5" t="s">
        <v>489</v>
      </c>
      <c r="B64" s="5" t="s">
        <v>490</v>
      </c>
      <c r="C64" s="2">
        <f t="shared" si="0"/>
        <v>0.14100000000212276</v>
      </c>
    </row>
    <row r="65" spans="1:3" x14ac:dyDescent="0.2">
      <c r="A65" s="5" t="s">
        <v>491</v>
      </c>
      <c r="B65" s="5" t="s">
        <v>492</v>
      </c>
      <c r="C65" s="2">
        <f t="shared" si="0"/>
        <v>0.19700000000248963</v>
      </c>
    </row>
    <row r="66" spans="1:3" x14ac:dyDescent="0.2">
      <c r="A66" s="5" t="s">
        <v>493</v>
      </c>
      <c r="B66" s="5" t="s">
        <v>494</v>
      </c>
      <c r="C66" s="2">
        <f t="shared" si="0"/>
        <v>0.20399999999654028</v>
      </c>
    </row>
    <row r="67" spans="1:3" x14ac:dyDescent="0.2">
      <c r="A67" s="5" t="s">
        <v>495</v>
      </c>
      <c r="B67" s="5" t="s">
        <v>496</v>
      </c>
      <c r="C67" s="2">
        <f t="shared" ref="C67:C105" si="1">86400*(B67-A67)</f>
        <v>0.13000000001284207</v>
      </c>
    </row>
    <row r="68" spans="1:3" x14ac:dyDescent="0.2">
      <c r="A68" s="5" t="s">
        <v>497</v>
      </c>
      <c r="B68" s="5" t="s">
        <v>498</v>
      </c>
      <c r="C68" s="2">
        <f t="shared" si="1"/>
        <v>0.20000000000131024</v>
      </c>
    </row>
    <row r="69" spans="1:3" x14ac:dyDescent="0.2">
      <c r="A69" s="5" t="s">
        <v>499</v>
      </c>
      <c r="B69" s="5" t="s">
        <v>500</v>
      </c>
      <c r="C69" s="2">
        <f t="shared" si="1"/>
        <v>0.20699999999536089</v>
      </c>
    </row>
    <row r="70" spans="1:3" x14ac:dyDescent="0.2">
      <c r="A70" s="5" t="s">
        <v>501</v>
      </c>
      <c r="B70" s="5" t="s">
        <v>502</v>
      </c>
      <c r="C70" s="2">
        <f t="shared" si="1"/>
        <v>0.15299999999740521</v>
      </c>
    </row>
    <row r="71" spans="1:3" x14ac:dyDescent="0.2">
      <c r="A71" s="5" t="s">
        <v>503</v>
      </c>
      <c r="B71" s="5" t="s">
        <v>504</v>
      </c>
      <c r="C71" s="2">
        <f t="shared" si="1"/>
        <v>0.20200000000372142</v>
      </c>
    </row>
    <row r="72" spans="1:3" x14ac:dyDescent="0.2">
      <c r="A72" s="5" t="s">
        <v>505</v>
      </c>
      <c r="B72" s="5" t="s">
        <v>506</v>
      </c>
      <c r="C72" s="2">
        <f t="shared" si="1"/>
        <v>0.22200000000864861</v>
      </c>
    </row>
    <row r="73" spans="1:3" x14ac:dyDescent="0.2">
      <c r="A73" s="5" t="s">
        <v>507</v>
      </c>
      <c r="B73" s="5" t="s">
        <v>508</v>
      </c>
      <c r="C73" s="2">
        <f t="shared" si="1"/>
        <v>0.13899999999971158</v>
      </c>
    </row>
    <row r="74" spans="1:3" x14ac:dyDescent="0.2">
      <c r="A74" s="5" t="s">
        <v>509</v>
      </c>
      <c r="B74" s="5" t="s">
        <v>510</v>
      </c>
      <c r="C74" s="2">
        <f t="shared" si="1"/>
        <v>0.1449999999973528</v>
      </c>
    </row>
    <row r="75" spans="1:3" x14ac:dyDescent="0.2">
      <c r="A75" s="5" t="s">
        <v>511</v>
      </c>
      <c r="B75" s="5" t="s">
        <v>512</v>
      </c>
      <c r="C75" s="2">
        <f t="shared" si="1"/>
        <v>0.23200000000151988</v>
      </c>
    </row>
    <row r="76" spans="1:3" x14ac:dyDescent="0.2">
      <c r="A76" s="5" t="s">
        <v>513</v>
      </c>
      <c r="B76" s="5" t="s">
        <v>514</v>
      </c>
      <c r="C76" s="2">
        <f t="shared" si="1"/>
        <v>0.20399999999654028</v>
      </c>
    </row>
    <row r="77" spans="1:3" x14ac:dyDescent="0.2">
      <c r="A77" s="5" t="s">
        <v>515</v>
      </c>
      <c r="B77" s="5" t="s">
        <v>516</v>
      </c>
      <c r="C77" s="2">
        <f t="shared" si="1"/>
        <v>0.13099999999965917</v>
      </c>
    </row>
    <row r="78" spans="1:3" x14ac:dyDescent="0.2">
      <c r="A78" s="5" t="s">
        <v>517</v>
      </c>
      <c r="B78" s="5" t="s">
        <v>518</v>
      </c>
      <c r="C78" s="2">
        <f t="shared" si="1"/>
        <v>0.20200000000372142</v>
      </c>
    </row>
    <row r="79" spans="1:3" x14ac:dyDescent="0.2">
      <c r="A79" s="5" t="s">
        <v>519</v>
      </c>
      <c r="B79" s="5" t="s">
        <v>520</v>
      </c>
      <c r="C79" s="2">
        <f t="shared" si="1"/>
        <v>0.21800000000382624</v>
      </c>
    </row>
    <row r="80" spans="1:3" x14ac:dyDescent="0.2">
      <c r="A80" s="5" t="s">
        <v>521</v>
      </c>
      <c r="B80" s="5" t="s">
        <v>522</v>
      </c>
      <c r="C80" s="2">
        <f t="shared" si="1"/>
        <v>0.13699999998770807</v>
      </c>
    </row>
    <row r="81" spans="1:3" x14ac:dyDescent="0.2">
      <c r="A81" s="5" t="s">
        <v>523</v>
      </c>
      <c r="B81" s="5" t="s">
        <v>524</v>
      </c>
      <c r="C81" s="2">
        <f t="shared" si="1"/>
        <v>0.2149999999954133</v>
      </c>
    </row>
    <row r="82" spans="1:3" x14ac:dyDescent="0.2">
      <c r="A82" s="5" t="s">
        <v>525</v>
      </c>
      <c r="B82" s="5" t="s">
        <v>526</v>
      </c>
      <c r="C82" s="2">
        <f t="shared" si="1"/>
        <v>0.18900000000243722</v>
      </c>
    </row>
    <row r="83" spans="1:3" x14ac:dyDescent="0.2">
      <c r="A83" s="5" t="s">
        <v>527</v>
      </c>
      <c r="B83" s="5" t="s">
        <v>528</v>
      </c>
      <c r="C83" s="2">
        <f t="shared" si="1"/>
        <v>0.12599999998883504</v>
      </c>
    </row>
    <row r="84" spans="1:3" x14ac:dyDescent="0.2">
      <c r="A84" s="5" t="s">
        <v>529</v>
      </c>
      <c r="B84" s="5" t="s">
        <v>530</v>
      </c>
      <c r="C84" s="2">
        <f t="shared" si="1"/>
        <v>0.21200000000618502</v>
      </c>
    </row>
    <row r="85" spans="1:3" x14ac:dyDescent="0.2">
      <c r="A85" s="5" t="s">
        <v>531</v>
      </c>
      <c r="B85" s="5" t="s">
        <v>532</v>
      </c>
      <c r="C85" s="2">
        <f t="shared" si="1"/>
        <v>0.14400000000094337</v>
      </c>
    </row>
    <row r="86" spans="1:3" x14ac:dyDescent="0.2">
      <c r="A86" s="5" t="s">
        <v>533</v>
      </c>
      <c r="B86" s="5" t="s">
        <v>534</v>
      </c>
      <c r="C86" s="2">
        <f t="shared" si="1"/>
        <v>0.19200000000125783</v>
      </c>
    </row>
    <row r="87" spans="1:3" x14ac:dyDescent="0.2">
      <c r="A87" s="5" t="s">
        <v>535</v>
      </c>
      <c r="B87" s="5" t="s">
        <v>536</v>
      </c>
      <c r="C87" s="2">
        <f t="shared" si="1"/>
        <v>0.23999999999197996</v>
      </c>
    </row>
    <row r="88" spans="1:3" x14ac:dyDescent="0.2">
      <c r="A88" s="5" t="s">
        <v>537</v>
      </c>
      <c r="B88" s="5" t="s">
        <v>538</v>
      </c>
      <c r="C88" s="2">
        <f t="shared" si="1"/>
        <v>0.13000000000324974</v>
      </c>
    </row>
    <row r="89" spans="1:3" x14ac:dyDescent="0.2">
      <c r="A89" s="5" t="s">
        <v>539</v>
      </c>
      <c r="B89" s="5" t="s">
        <v>540</v>
      </c>
      <c r="C89" s="2">
        <f t="shared" si="1"/>
        <v>0.23899999999557053</v>
      </c>
    </row>
    <row r="90" spans="1:3" x14ac:dyDescent="0.2">
      <c r="A90" s="5" t="s">
        <v>541</v>
      </c>
      <c r="B90" s="5" t="s">
        <v>542</v>
      </c>
      <c r="C90" s="2">
        <f t="shared" si="1"/>
        <v>0.23200000000151988</v>
      </c>
    </row>
    <row r="91" spans="1:3" x14ac:dyDescent="0.2">
      <c r="A91" s="5" t="s">
        <v>543</v>
      </c>
      <c r="B91" s="5" t="s">
        <v>544</v>
      </c>
      <c r="C91" s="2">
        <f t="shared" si="1"/>
        <v>0.13399999999847978</v>
      </c>
    </row>
    <row r="92" spans="1:3" x14ac:dyDescent="0.2">
      <c r="A92" s="5" t="s">
        <v>545</v>
      </c>
      <c r="B92" s="5" t="s">
        <v>546</v>
      </c>
      <c r="C92" s="2">
        <f t="shared" si="1"/>
        <v>0.22400000000146747</v>
      </c>
    </row>
    <row r="93" spans="1:3" x14ac:dyDescent="0.2">
      <c r="A93" s="5" t="s">
        <v>547</v>
      </c>
      <c r="B93" s="5" t="s">
        <v>548</v>
      </c>
      <c r="C93" s="2">
        <f t="shared" si="1"/>
        <v>0.15700000000222758</v>
      </c>
    </row>
    <row r="94" spans="1:3" x14ac:dyDescent="0.2">
      <c r="A94" s="5" t="s">
        <v>549</v>
      </c>
      <c r="B94" s="5" t="s">
        <v>550</v>
      </c>
      <c r="C94" s="2">
        <f t="shared" si="1"/>
        <v>0.18000000000597538</v>
      </c>
    </row>
    <row r="95" spans="1:3" x14ac:dyDescent="0.2">
      <c r="A95" s="5" t="s">
        <v>551</v>
      </c>
      <c r="B95" s="5" t="s">
        <v>552</v>
      </c>
      <c r="C95" s="2">
        <f t="shared" si="1"/>
        <v>0.18900000000243722</v>
      </c>
    </row>
    <row r="96" spans="1:3" x14ac:dyDescent="0.2">
      <c r="A96" s="5" t="s">
        <v>553</v>
      </c>
      <c r="B96" s="5" t="s">
        <v>554</v>
      </c>
      <c r="C96" s="2">
        <f t="shared" si="1"/>
        <v>0.15200000000099578</v>
      </c>
    </row>
    <row r="97" spans="1:3" x14ac:dyDescent="0.2">
      <c r="A97" s="5" t="s">
        <v>555</v>
      </c>
      <c r="B97" s="5" t="s">
        <v>556</v>
      </c>
      <c r="C97" s="2">
        <f t="shared" si="1"/>
        <v>0.22199999999905629</v>
      </c>
    </row>
    <row r="98" spans="1:3" x14ac:dyDescent="0.2">
      <c r="A98" s="5" t="s">
        <v>557</v>
      </c>
      <c r="B98" s="5" t="s">
        <v>558</v>
      </c>
      <c r="C98" s="2">
        <f t="shared" si="1"/>
        <v>0.17299999999274007</v>
      </c>
    </row>
    <row r="99" spans="1:3" x14ac:dyDescent="0.2">
      <c r="A99" s="5" t="s">
        <v>559</v>
      </c>
      <c r="B99" s="5" t="s">
        <v>560</v>
      </c>
      <c r="C99" s="2">
        <f t="shared" si="1"/>
        <v>0.16299999999986881</v>
      </c>
    </row>
    <row r="100" spans="1:3" x14ac:dyDescent="0.2">
      <c r="A100" s="5" t="s">
        <v>561</v>
      </c>
      <c r="B100" s="5" t="s">
        <v>562</v>
      </c>
      <c r="C100" s="2">
        <f t="shared" si="1"/>
        <v>0.23099999999551812</v>
      </c>
    </row>
    <row r="101" spans="1:3" x14ac:dyDescent="0.2">
      <c r="A101" s="5" t="s">
        <v>563</v>
      </c>
      <c r="B101" s="5" t="s">
        <v>564</v>
      </c>
      <c r="C101" s="2">
        <f t="shared" si="1"/>
        <v>0.24500000000280409</v>
      </c>
    </row>
    <row r="102" spans="1:3" x14ac:dyDescent="0.2">
      <c r="A102" s="5" t="s">
        <v>565</v>
      </c>
      <c r="B102" s="5" t="s">
        <v>566</v>
      </c>
      <c r="C102" s="2">
        <f t="shared" si="1"/>
        <v>0.15800000000822934</v>
      </c>
    </row>
    <row r="103" spans="1:3" x14ac:dyDescent="0.2">
      <c r="A103" s="5" t="s">
        <v>567</v>
      </c>
      <c r="B103" s="5" t="s">
        <v>568</v>
      </c>
      <c r="C103" s="2">
        <f t="shared" si="1"/>
        <v>0.2249999999978769</v>
      </c>
    </row>
    <row r="104" spans="1:3" x14ac:dyDescent="0.2">
      <c r="A104" s="5" t="s">
        <v>569</v>
      </c>
      <c r="B104" s="5" t="s">
        <v>570</v>
      </c>
      <c r="C104" s="2">
        <f t="shared" si="1"/>
        <v>0.23000000000870102</v>
      </c>
    </row>
    <row r="105" spans="1:3" x14ac:dyDescent="0.2">
      <c r="A105" s="5" t="s">
        <v>571</v>
      </c>
      <c r="B105" s="5" t="s">
        <v>572</v>
      </c>
      <c r="C105" s="2">
        <f t="shared" si="1"/>
        <v>0.15899999999504644</v>
      </c>
    </row>
    <row r="107" spans="1:3" x14ac:dyDescent="0.2">
      <c r="B107" t="s">
        <v>362</v>
      </c>
      <c r="C107" s="1">
        <f>AVERAGE(C2:C105)</f>
        <v>0.17870192307630675</v>
      </c>
    </row>
    <row r="108" spans="1:3" x14ac:dyDescent="0.2">
      <c r="B108" t="s">
        <v>363</v>
      </c>
      <c r="C108">
        <f>STDEV(C2:C105)</f>
        <v>3.741991573220458E-2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Q Y 9 l W G 6 p M 4 y m A A A A 9 g A A A B I A A A B D b 2 5 m a W c v U G F j a 2 F n Z S 5 4 b W y F j 7 E K w j A Y h F + l Z G + S R p R S / q a D k 2 B B U M Q 1 p L E N t q k 0 q e m 7 O f h I v o I V r b o 5 3 t 1 3 c H e / 3 i A b m j q 4 q M 7 q 1 q Q o w h Q F y s i 2 0 K Z M U e + O Y Y w y D h s h T 6 J U w Q g b m w x W p 6 h y 7 p w Q 4 r 3 H f o b b r i S M 0 o g c 8 v V W V q o R o T b W C S M V + r S K / y 3 E Y f 8 a w x m O 2 A L P W Y w p k M m E X J s v w M a 9 z / T H h G V f u 7 5 T X L t w t Q M y S S D v D / w B U E s D B B Q A A A g I A E G P Z V j 1 T b 2 Z T Q E A A F I D A A A T A A A A R m 9 y b X V s Y X M v U 2 V j d G l v b j E u b Y W S Q W v C Q B C F 7 4 L / Y d l e F G K S j V Y r 0 p N S 6 K W l m J 5 K k W 0 y 6 k K y k 2 Y n o k j / e z d E W n s Y e l r m f W 9 3 3 g t x k J F B K 9 b d q R b 9 X r / n 9 r q G X J A p j d 1 t S s x h U + 2 R c G u s c X t x L w q g n h D P t d k Z C 3 5 e u k O 4 w q w p w d L g w R Q Q L t G S H 9 x A R q 8 O a h d B j r r O M a q h Q j 9 9 N q Z q 3 S M 4 a r 9 F t 8 t d l M T J Z B S P R 3 E S Y U N V Q y 7 q Q o g 2 R M Q E C j N 3 k M N A v K 2 g 8 A 6 C 2 k e S g Q z E E o u m t M 6 P a h 6 I l w Y J 1 n Q q 2 s i / Q / i E F t 6 H g W 9 0 I 1 N T o c i N y L B A a 3 W 7 1 2 x N p g m l v 5 T q D + 9 P a 2 3 d F u u y e z 4 9 V e A G l 4 8 R i P N Z d r r y A R 4 t T S d h 6 / j y 5 A I S D o w 5 M P G A v C Q I j n S l 3 z L 6 l N F n P 7 o p r 9 + / Y / x z R l c x B x Q H E g 6 M O c C V V l x r x d V W M w 5 w x d X f 5 p 5 I Q 3 L Y M / a / v 2 T x D V B L A w Q U A A A I C A B B j 2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G P Z V h u q T O M p g A A A P Y A A A A S A A A A A A A A A A A A A A C k A Q A A A A B D b 2 5 m a W c v U G F j a 2 F n Z S 5 4 b W x Q S w E C F A M U A A A I C A B B j 2 V Y 9 U 2 9 m U 0 B A A B S A w A A E w A A A A A A A A A A A A A A p A H W A A A A R m 9 y b X V s Y X M v U 2 V j d G l v b j E u b V B L A Q I U A x Q A A A g I A E G P Z V g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V A A A A A A A A 4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l t a W 5 n X 2 1 v Z G V f c G h v d G 9 m a W 5 p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A z Y z I x M S 0 w N j g y L T R k Y W Y t O T B k O C 0 0 Y z M y N D V h O T A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2 O j I w O j E 2 L j Q z M z g 4 N D B a I i A v P j x F b n R y e S B U e X B l P S J G a W x s Q 2 9 s d W 1 u V H l w Z X M i I F Z h b H V l P S J z Q X d N R E J n W U d D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f b W 9 k Z V 9 w a G 9 0 b 2 Z p b m l z a C 9 B d X R v U m V t b 3 Z l Z E N v b H V t b n M x L n t D b 2 x 1 b W 4 x L D B 9 J n F 1 b 3 Q 7 L C Z x d W 9 0 O 1 N l Y 3 R p b 2 4 x L 3 R p b W l u Z 1 9 t b 2 R l X 3 B o b 3 R v Z m l u a X N o L 0 F 1 d G 9 S Z W 1 v d m V k Q 2 9 s d W 1 u c z E u e 0 N v b H V t b j I s M X 0 m c X V v d D s s J n F 1 b 3 Q 7 U 2 V j d G l v b j E v d G l t a W 5 n X 2 1 v Z G V f c G h v d G 9 m a W 5 p c 2 g v Q X V 0 b 1 J l b W 9 2 Z W R D b 2 x 1 b W 5 z M S 5 7 Q 2 9 s d W 1 u M y w y f S Z x d W 9 0 O y w m c X V v d D t T Z W N 0 a W 9 u M S 9 0 a W 1 p b m d f b W 9 k Z V 9 w a G 9 0 b 2 Z p b m l z a C 9 B d X R v U m V t b 3 Z l Z E N v b H V t b n M x L n t D b 2 x 1 b W 4 0 L D N 9 J n F 1 b 3 Q 7 L C Z x d W 9 0 O 1 N l Y 3 R p b 2 4 x L 3 R p b W l u Z 1 9 t b 2 R l X 3 B o b 3 R v Z m l u a X N o L 0 F 1 d G 9 S Z W 1 v d m V k Q 2 9 s d W 1 u c z E u e 0 N v b H V t b j U s N H 0 m c X V v d D s s J n F 1 b 3 Q 7 U 2 V j d G l v b j E v d G l t a W 5 n X 2 1 v Z G V f c G h v d G 9 m a W 5 p c 2 g v Q X V 0 b 1 J l b W 9 2 Z W R D b 2 x 1 b W 5 z M S 5 7 Q 2 9 s d W 1 u N i w 1 f S Z x d W 9 0 O y w m c X V v d D t T Z W N 0 a W 9 u M S 9 0 a W 1 p b m d f b W 9 k Z V 9 w a G 9 0 b 2 Z p b m l z a C 9 B d X R v U m V t b 3 Z l Z E N v b H V t b n M x L n t D b 2 x 1 b W 4 3 L D Z 9 J n F 1 b 3 Q 7 L C Z x d W 9 0 O 1 N l Y 3 R p b 2 4 x L 3 R p b W l u Z 1 9 t b 2 R l X 3 B o b 3 R v Z m l u a X N o L 0 F 1 d G 9 S Z W 1 v d m V k Q 2 9 s d W 1 u c z E u e 0 N v b H V t b j g s N 3 0 m c X V v d D s s J n F 1 b 3 Q 7 U 2 V j d G l v b j E v d G l t a W 5 n X 2 1 v Z G V f c G h v d G 9 m a W 5 p c 2 g v Q X V 0 b 1 J l b W 9 2 Z W R D b 2 x 1 b W 5 z M S 5 7 Q 2 9 s d W 1 u O S w 4 f S Z x d W 9 0 O y w m c X V v d D t T Z W N 0 a W 9 u M S 9 0 a W 1 p b m d f b W 9 k Z V 9 w a G 9 0 b 2 Z p b m l z a C 9 B d X R v U m V t b 3 Z l Z E N v b H V t b n M x L n t D b 2 x 1 b W 4 x M C w 5 f S Z x d W 9 0 O y w m c X V v d D t T Z W N 0 a W 9 u M S 9 0 a W 1 p b m d f b W 9 k Z V 9 w a G 9 0 b 2 Z p b m l z a C 9 B d X R v U m V t b 3 Z l Z E N v b H V t b n M x L n t D b 2 x 1 b W 4 x M S w x M H 0 m c X V v d D s s J n F 1 b 3 Q 7 U 2 V j d G l v b j E v d G l t a W 5 n X 2 1 v Z G V f c G h v d G 9 m a W 5 p c 2 g v Q X V 0 b 1 J l b W 9 2 Z W R D b 2 x 1 b W 5 z M S 5 7 Q 2 9 s d W 1 u M T I s M T F 9 J n F 1 b 3 Q 7 L C Z x d W 9 0 O 1 N l Y 3 R p b 2 4 x L 3 R p b W l u Z 1 9 t b 2 R l X 3 B o b 3 R v Z m l u a X N o L 0 F 1 d G 9 S Z W 1 v d m V k Q 2 9 s d W 1 u c z E u e 0 N v b H V t b j E z L D E y f S Z x d W 9 0 O y w m c X V v d D t T Z W N 0 a W 9 u M S 9 0 a W 1 p b m d f b W 9 k Z V 9 w a G 9 0 b 2 Z p b m l z a C 9 B d X R v U m V t b 3 Z l Z E N v b H V t b n M x L n t D b 2 x 1 b W 4 x N C w x M 3 0 m c X V v d D s s J n F 1 b 3 Q 7 U 2 V j d G l v b j E v d G l t a W 5 n X 2 1 v Z G V f c G h v d G 9 m a W 5 p c 2 g v Q X V 0 b 1 J l b W 9 2 Z W R D b 2 x 1 b W 5 z M S 5 7 Q 2 9 s d W 1 u M T U s M T R 9 J n F 1 b 3 Q 7 L C Z x d W 9 0 O 1 N l Y 3 R p b 2 4 x L 3 R p b W l u Z 1 9 t b 2 R l X 3 B o b 3 R v Z m l u a X N o L 0 F 1 d G 9 S Z W 1 v d m V k Q 2 9 s d W 1 u c z E u e 0 N v b H V t b j E 2 L D E 1 f S Z x d W 9 0 O y w m c X V v d D t T Z W N 0 a W 9 u M S 9 0 a W 1 p b m d f b W 9 k Z V 9 w a G 9 0 b 2 Z p b m l z a C 9 B d X R v U m V t b 3 Z l Z E N v b H V t b n M x L n t D b 2 x 1 b W 4 x N y w x N n 0 m c X V v d D s s J n F 1 b 3 Q 7 U 2 V j d G l v b j E v d G l t a W 5 n X 2 1 v Z G V f c G h v d G 9 m a W 5 p c 2 g v Q X V 0 b 1 J l b W 9 2 Z W R D b 2 x 1 b W 5 z M S 5 7 Q 2 9 s d W 1 u M T g s M T d 9 J n F 1 b 3 Q 7 L C Z x d W 9 0 O 1 N l Y 3 R p b 2 4 x L 3 R p b W l u Z 1 9 t b 2 R l X 3 B o b 3 R v Z m l u a X N o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G l t a W 5 n X 2 1 v Z G V f c G h v d G 9 m a W 5 p c 2 g v Q X V 0 b 1 J l b W 9 2 Z W R D b 2 x 1 b W 5 z M S 5 7 Q 2 9 s d W 1 u M S w w f S Z x d W 9 0 O y w m c X V v d D t T Z W N 0 a W 9 u M S 9 0 a W 1 p b m d f b W 9 k Z V 9 w a G 9 0 b 2 Z p b m l z a C 9 B d X R v U m V t b 3 Z l Z E N v b H V t b n M x L n t D b 2 x 1 b W 4 y L D F 9 J n F 1 b 3 Q 7 L C Z x d W 9 0 O 1 N l Y 3 R p b 2 4 x L 3 R p b W l u Z 1 9 t b 2 R l X 3 B o b 3 R v Z m l u a X N o L 0 F 1 d G 9 S Z W 1 v d m V k Q 2 9 s d W 1 u c z E u e 0 N v b H V t b j M s M n 0 m c X V v d D s s J n F 1 b 3 Q 7 U 2 V j d G l v b j E v d G l t a W 5 n X 2 1 v Z G V f c G h v d G 9 m a W 5 p c 2 g v Q X V 0 b 1 J l b W 9 2 Z W R D b 2 x 1 b W 5 z M S 5 7 Q 2 9 s d W 1 u N C w z f S Z x d W 9 0 O y w m c X V v d D t T Z W N 0 a W 9 u M S 9 0 a W 1 p b m d f b W 9 k Z V 9 w a G 9 0 b 2 Z p b m l z a C 9 B d X R v U m V t b 3 Z l Z E N v b H V t b n M x L n t D b 2 x 1 b W 4 1 L D R 9 J n F 1 b 3 Q 7 L C Z x d W 9 0 O 1 N l Y 3 R p b 2 4 x L 3 R p b W l u Z 1 9 t b 2 R l X 3 B o b 3 R v Z m l u a X N o L 0 F 1 d G 9 S Z W 1 v d m V k Q 2 9 s d W 1 u c z E u e 0 N v b H V t b j Y s N X 0 m c X V v d D s s J n F 1 b 3 Q 7 U 2 V j d G l v b j E v d G l t a W 5 n X 2 1 v Z G V f c G h v d G 9 m a W 5 p c 2 g v Q X V 0 b 1 J l b W 9 2 Z W R D b 2 x 1 b W 5 z M S 5 7 Q 2 9 s d W 1 u N y w 2 f S Z x d W 9 0 O y w m c X V v d D t T Z W N 0 a W 9 u M S 9 0 a W 1 p b m d f b W 9 k Z V 9 w a G 9 0 b 2 Z p b m l z a C 9 B d X R v U m V t b 3 Z l Z E N v b H V t b n M x L n t D b 2 x 1 b W 4 4 L D d 9 J n F 1 b 3 Q 7 L C Z x d W 9 0 O 1 N l Y 3 R p b 2 4 x L 3 R p b W l u Z 1 9 t b 2 R l X 3 B o b 3 R v Z m l u a X N o L 0 F 1 d G 9 S Z W 1 v d m V k Q 2 9 s d W 1 u c z E u e 0 N v b H V t b j k s O H 0 m c X V v d D s s J n F 1 b 3 Q 7 U 2 V j d G l v b j E v d G l t a W 5 n X 2 1 v Z G V f c G h v d G 9 m a W 5 p c 2 g v Q X V 0 b 1 J l b W 9 2 Z W R D b 2 x 1 b W 5 z M S 5 7 Q 2 9 s d W 1 u M T A s O X 0 m c X V v d D s s J n F 1 b 3 Q 7 U 2 V j d G l v b j E v d G l t a W 5 n X 2 1 v Z G V f c G h v d G 9 m a W 5 p c 2 g v Q X V 0 b 1 J l b W 9 2 Z W R D b 2 x 1 b W 5 z M S 5 7 Q 2 9 s d W 1 u M T E s M T B 9 J n F 1 b 3 Q 7 L C Z x d W 9 0 O 1 N l Y 3 R p b 2 4 x L 3 R p b W l u Z 1 9 t b 2 R l X 3 B o b 3 R v Z m l u a X N o L 0 F 1 d G 9 S Z W 1 v d m V k Q 2 9 s d W 1 u c z E u e 0 N v b H V t b j E y L D E x f S Z x d W 9 0 O y w m c X V v d D t T Z W N 0 a W 9 u M S 9 0 a W 1 p b m d f b W 9 k Z V 9 w a G 9 0 b 2 Z p b m l z a C 9 B d X R v U m V t b 3 Z l Z E N v b H V t b n M x L n t D b 2 x 1 b W 4 x M y w x M n 0 m c X V v d D s s J n F 1 b 3 Q 7 U 2 V j d G l v b j E v d G l t a W 5 n X 2 1 v Z G V f c G h v d G 9 m a W 5 p c 2 g v Q X V 0 b 1 J l b W 9 2 Z W R D b 2 x 1 b W 5 z M S 5 7 Q 2 9 s d W 1 u M T Q s M T N 9 J n F 1 b 3 Q 7 L C Z x d W 9 0 O 1 N l Y 3 R p b 2 4 x L 3 R p b W l u Z 1 9 t b 2 R l X 3 B o b 3 R v Z m l u a X N o L 0 F 1 d G 9 S Z W 1 v d m V k Q 2 9 s d W 1 u c z E u e 0 N v b H V t b j E 1 L D E 0 f S Z x d W 9 0 O y w m c X V v d D t T Z W N 0 a W 9 u M S 9 0 a W 1 p b m d f b W 9 k Z V 9 w a G 9 0 b 2 Z p b m l z a C 9 B d X R v U m V t b 3 Z l Z E N v b H V t b n M x L n t D b 2 x 1 b W 4 x N i w x N X 0 m c X V v d D s s J n F 1 b 3 Q 7 U 2 V j d G l v b j E v d G l t a W 5 n X 2 1 v Z G V f c G h v d G 9 m a W 5 p c 2 g v Q X V 0 b 1 J l b W 9 2 Z W R D b 2 x 1 b W 5 z M S 5 7 Q 2 9 s d W 1 u M T c s M T Z 9 J n F 1 b 3 Q 7 L C Z x d W 9 0 O 1 N l Y 3 R p b 2 4 x L 3 R p b W l u Z 1 9 t b 2 R l X 3 B o b 3 R v Z m l u a X N o L 0 F 1 d G 9 S Z W 1 v d m V k Q 2 9 s d W 1 u c z E u e 0 N v b H V t b j E 4 L D E 3 f S Z x d W 9 0 O y w m c X V v d D t T Z W N 0 a W 9 u M S 9 0 a W 1 p b m d f b W 9 k Z V 9 w a G 9 0 b 2 Z p b m l z a C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1 9 t b 2 R l X 3 B o b 3 R v Z m l u a X N o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f b W 9 k Z V 9 w a G 9 0 b 2 Z p b m l z a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g c N 0 H N A B R B M A 0 G C S q G S I b 3 D Q E B A Q U A B I I C A F d Z S I N M o g E m r T O L S L I 6 N E b D K 7 T B 6 j + n f P 8 3 6 I D Q B t Q c Q J q p C n Z q 2 u Y Y i Y s N s 6 A H m k 8 D P l Q Y a 4 Y Y 6 T K G z 5 W b Z L O h F P F G 8 m + N R F A o f q C l u Z C D G g r 4 g / u 1 C m K F S h 6 1 9 5 t a 4 M r u Q S F x R o F 6 K + B 6 1 n e l c d Y j A y 6 q K a y 1 o G Z n w T M L + m G u R 6 n s M T W H P G G 6 v x w 7 k x R 1 6 y J M 3 z u o 1 B f N D X k d n G Q z X 5 G M L Q U 6 l P Y m L O i x 3 c y Q 7 b Y K w e o u + 6 z k 5 h 5 6 m n r E l Z I Q 8 V k 7 T 8 a r E 4 M j P j F S W q B S z f / 7 E p o P z c T X t B 8 9 Y S + c 9 N A C P S B + t m F 6 I S l C P a X 3 4 s x 9 F Z C v 9 I p 2 8 H v C E k G K 0 W E x G 1 r 8 P M 8 2 d k S Y k Z l V X i W e c d L i d l 7 4 X P M n n u N w Q 3 6 p Q G 4 a z R m F s c Q 9 p z u t q n P q G 5 m z u O k J s i 2 G b t 7 m 2 H R j I g U + j 1 5 Y z u w 6 L P M i b W W B s l j 9 w E C c E r l f 7 7 p M m P N 6 J Z S k Z t X v 7 A g 4 N 5 5 q j P 2 J R N L h + O 8 + r n O x W Y 7 + s / x t 4 G j h N V I S E 9 e + 3 z u y L H S Y J T B c L p g K g O K s H c e V i 3 W 4 X / Z 1 p K j V 1 a 7 P N 1 J 2 K l H t G n / Z d j U r j z w + a B z x C Q G c N n j H Z x 4 h j D r 0 o 8 r c O d o P v n A P K C h q T W 8 1 p P 9 z X m C E o f 4 m I I z p P 4 h U d l y 5 r w e T R a e D b Y i 0 K c J N j o O c w c 8 E c Q A s j J k U 6 4 U X c C V K X y N f H R J W M H w G C S q G S I b 3 D Q E H A T A d B g l g h k g B Z Q M E A S o E E N A t / h q I 8 9 f 8 R M l x 6 / t Y Z y m A U F Y H H A b N i W t c J C H S 5 Y / 9 i v T N b / U i Y C 0 1 Y k 6 m P z p K c 3 9 C O T u Y o a q X / w w a q S j p 3 + 9 A E 7 a g p l a n h 1 k x M Q 6 C u i z y x z f i / N P S 2 W 6 z x p q M m 7 J / W I s w < / D a t a M a s h u p > 
</file>

<file path=customXml/itemProps1.xml><?xml version="1.0" encoding="utf-8"?>
<ds:datastoreItem xmlns:ds="http://schemas.openxmlformats.org/officeDocument/2006/customXml" ds:itemID="{797412C2-F2A6-A342-8AF8-9FB2A0BE9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Comparison</vt:lpstr>
      <vt:lpstr>Sportident</vt:lpstr>
      <vt:lpstr>Photocell</vt:lpstr>
      <vt:lpstr>Photofinish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2024-03-05T15:00:51Z</dcterms:created>
  <dcterms:modified xsi:type="dcterms:W3CDTF">2024-03-05T19:02:18Z</dcterms:modified>
</cp:coreProperties>
</file>