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GitHub\TriangleWaterSupplyDashboard\"/>
    </mc:Choice>
  </mc:AlternateContent>
  <xr:revisionPtr revIDLastSave="0" documentId="8_{61E12AAB-235A-46B4-BD16-778073170E55}" xr6:coauthVersionLast="45" xr6:coauthVersionMax="45" xr10:uidLastSave="{00000000-0000-0000-0000-000000000000}"/>
  <bookViews>
    <workbookView xWindow="675" yWindow="750" windowWidth="24450" windowHeight="13965" tabRatio="999" firstSheet="2" activeTab="9" xr2:uid="{00000000-000D-0000-FFFF-FFFF00000000}"/>
  </bookViews>
  <sheets>
    <sheet name="GUIDE" sheetId="9" r:id="rId1"/>
    <sheet name="system_metadata" sheetId="6" r:id="rId2"/>
    <sheet name="sources" sheetId="1" r:id="rId3"/>
    <sheet name="monitoring_locations" sheetId="10" r:id="rId4"/>
    <sheet name="conservation_policies" sheetId="14" r:id="rId5"/>
    <sheet name="delivery" sheetId="5" r:id="rId6"/>
    <sheet name="supply_conditions" sheetId="4" r:id="rId7"/>
    <sheet name="monitoring_data" sheetId="11" r:id="rId8"/>
    <sheet name="conservation_status" sheetId="3" r:id="rId9"/>
    <sheet name="monitoring_parameters" sheetId="12" r:id="rId10"/>
    <sheet name="source_types" sheetId="2" r:id="rId11"/>
    <sheet name="water_supply_watershed" sheetId="7" r:id="rId12"/>
  </sheets>
  <definedNames>
    <definedName name="_xlnm._FilterDatabase" localSheetId="11" hidden="1">water_supply_watershed!$B$1:$B$446</definedName>
    <definedName name="validation_list_wsw">OFFSET(water_supply_watershed!$D$2,,,COUNTIF(water_supply_watershed!$D$2:$D$300,"?*"))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7" l="1"/>
  <c r="A3" i="7" l="1"/>
  <c r="A4" i="7" s="1"/>
  <c r="C4" i="3"/>
  <c r="C3" i="3"/>
  <c r="A5" i="7" l="1"/>
  <c r="A6" i="7" l="1"/>
  <c r="A7" i="7" l="1"/>
  <c r="A8" i="7"/>
  <c r="A9" i="7" s="1"/>
  <c r="A10" i="7" l="1"/>
  <c r="A11" i="7" l="1"/>
  <c r="A12" i="7" l="1"/>
  <c r="A13" i="7" l="1"/>
  <c r="A14" i="7" l="1"/>
  <c r="A15" i="7" l="1"/>
  <c r="A16" i="7" l="1"/>
  <c r="A17" i="7" l="1"/>
  <c r="A18" i="7" l="1"/>
  <c r="A19" i="7" l="1"/>
  <c r="A20" i="7" l="1"/>
  <c r="A21" i="7" l="1"/>
  <c r="A22" i="7" l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3" i="7" s="1"/>
  <c r="A34" i="7" s="1"/>
  <c r="A35" i="7" s="1"/>
  <c r="A36" i="7" s="1"/>
  <c r="A37" i="7" s="1"/>
  <c r="A38" i="7" s="1"/>
  <c r="A39" i="7" s="1"/>
  <c r="A40" i="7" s="1"/>
  <c r="A41" i="7" s="1"/>
  <c r="A42" i="7" s="1"/>
  <c r="A43" i="7" s="1"/>
  <c r="A44" i="7" s="1"/>
  <c r="A45" i="7" s="1"/>
  <c r="A46" i="7" s="1"/>
  <c r="A47" i="7" s="1"/>
  <c r="A48" i="7" s="1"/>
  <c r="A49" i="7" s="1"/>
  <c r="A50" i="7" s="1"/>
  <c r="A51" i="7" s="1"/>
  <c r="A52" i="7" s="1"/>
  <c r="A53" i="7" s="1"/>
  <c r="A54" i="7" s="1"/>
  <c r="A55" i="7" s="1"/>
  <c r="A56" i="7" s="1"/>
  <c r="A57" i="7" s="1"/>
  <c r="A58" i="7" s="1"/>
  <c r="A59" i="7" s="1"/>
  <c r="A60" i="7" s="1"/>
  <c r="A61" i="7" s="1"/>
  <c r="A62" i="7" s="1"/>
  <c r="A63" i="7" s="1"/>
  <c r="A64" i="7" s="1"/>
  <c r="A65" i="7" s="1"/>
  <c r="A66" i="7" s="1"/>
  <c r="A67" i="7" s="1"/>
  <c r="A68" i="7" s="1"/>
  <c r="A69" i="7" s="1"/>
  <c r="A70" i="7" s="1"/>
  <c r="A71" i="7" s="1"/>
  <c r="A72" i="7" s="1"/>
  <c r="A73" i="7" s="1"/>
  <c r="A74" i="7" s="1"/>
  <c r="A75" i="7" s="1"/>
  <c r="A76" i="7" s="1"/>
  <c r="A77" i="7" s="1"/>
  <c r="A78" i="7" s="1"/>
  <c r="A79" i="7" s="1"/>
  <c r="A80" i="7" s="1"/>
  <c r="A81" i="7" s="1"/>
  <c r="A82" i="7" s="1"/>
  <c r="A83" i="7" s="1"/>
  <c r="A84" i="7" s="1"/>
  <c r="A85" i="7" s="1"/>
  <c r="A86" i="7" s="1"/>
  <c r="A87" i="7" s="1"/>
  <c r="A88" i="7" s="1"/>
  <c r="A89" i="7" s="1"/>
  <c r="A90" i="7" s="1"/>
  <c r="A91" i="7" s="1"/>
  <c r="A92" i="7" s="1"/>
  <c r="A93" i="7" s="1"/>
  <c r="A94" i="7" s="1"/>
  <c r="A95" i="7" s="1"/>
  <c r="A96" i="7" s="1"/>
  <c r="A97" i="7" s="1"/>
  <c r="A98" i="7" s="1"/>
  <c r="A99" i="7" s="1"/>
  <c r="A100" i="7" s="1"/>
  <c r="A101" i="7" s="1"/>
  <c r="A102" i="7" s="1"/>
  <c r="A103" i="7" s="1"/>
  <c r="A104" i="7" s="1"/>
  <c r="A105" i="7" s="1"/>
  <c r="A106" i="7" s="1"/>
  <c r="A107" i="7" s="1"/>
  <c r="A108" i="7" s="1"/>
  <c r="A109" i="7" s="1"/>
  <c r="A110" i="7" s="1"/>
  <c r="A111" i="7" s="1"/>
  <c r="A112" i="7" s="1"/>
  <c r="A113" i="7" s="1"/>
  <c r="A114" i="7" s="1"/>
  <c r="A115" i="7" s="1"/>
  <c r="A116" i="7" s="1"/>
  <c r="A117" i="7" s="1"/>
  <c r="A118" i="7" s="1"/>
  <c r="A119" i="7" s="1"/>
  <c r="A120" i="7" s="1"/>
  <c r="A121" i="7" s="1"/>
  <c r="A122" i="7" s="1"/>
  <c r="A123" i="7" s="1"/>
  <c r="A124" i="7" s="1"/>
  <c r="A125" i="7" s="1"/>
  <c r="A126" i="7" s="1"/>
  <c r="A127" i="7" s="1"/>
  <c r="A128" i="7" s="1"/>
  <c r="A129" i="7" s="1"/>
  <c r="A130" i="7" s="1"/>
  <c r="A131" i="7" s="1"/>
  <c r="A132" i="7" s="1"/>
  <c r="A133" i="7" s="1"/>
  <c r="A134" i="7" s="1"/>
  <c r="A135" i="7" s="1"/>
  <c r="A136" i="7" s="1"/>
  <c r="A137" i="7" s="1"/>
  <c r="A138" i="7" s="1"/>
  <c r="A139" i="7" s="1"/>
  <c r="A140" i="7" s="1"/>
  <c r="A141" i="7" s="1"/>
  <c r="A142" i="7" s="1"/>
  <c r="A143" i="7" s="1"/>
  <c r="A144" i="7" s="1"/>
  <c r="A145" i="7" s="1"/>
  <c r="A146" i="7" s="1"/>
  <c r="A147" i="7" s="1"/>
  <c r="A148" i="7" s="1"/>
  <c r="A149" i="7" s="1"/>
  <c r="A150" i="7" s="1"/>
  <c r="A151" i="7" s="1"/>
  <c r="A152" i="7" s="1"/>
  <c r="A153" i="7" s="1"/>
  <c r="A154" i="7" s="1"/>
  <c r="A155" i="7" s="1"/>
  <c r="A156" i="7" s="1"/>
  <c r="A157" i="7" s="1"/>
  <c r="A158" i="7" s="1"/>
  <c r="A159" i="7" s="1"/>
  <c r="A160" i="7" s="1"/>
  <c r="A161" i="7" s="1"/>
  <c r="A162" i="7" s="1"/>
  <c r="A163" i="7" s="1"/>
  <c r="A164" i="7" s="1"/>
  <c r="A165" i="7" s="1"/>
  <c r="A166" i="7" s="1"/>
  <c r="A167" i="7" s="1"/>
  <c r="A168" i="7" s="1"/>
  <c r="A169" i="7" s="1"/>
  <c r="A170" i="7" s="1"/>
  <c r="A171" i="7" s="1"/>
  <c r="A172" i="7" s="1"/>
  <c r="A173" i="7" s="1"/>
  <c r="A174" i="7" s="1"/>
  <c r="A175" i="7" s="1"/>
  <c r="A176" i="7" s="1"/>
  <c r="A177" i="7" s="1"/>
  <c r="A178" i="7" s="1"/>
  <c r="A179" i="7" s="1"/>
  <c r="A180" i="7" s="1"/>
  <c r="A181" i="7" s="1"/>
  <c r="A182" i="7" s="1"/>
  <c r="A183" i="7" s="1"/>
  <c r="A184" i="7" s="1"/>
  <c r="A185" i="7" s="1"/>
  <c r="A186" i="7" s="1"/>
  <c r="A187" i="7" s="1"/>
  <c r="A188" i="7" s="1"/>
  <c r="A189" i="7" s="1"/>
  <c r="A190" i="7" s="1"/>
  <c r="A191" i="7" s="1"/>
  <c r="A192" i="7" s="1"/>
  <c r="A193" i="7" s="1"/>
  <c r="A194" i="7" s="1"/>
  <c r="A195" i="7" s="1"/>
  <c r="A196" i="7" s="1"/>
  <c r="A197" i="7" s="1"/>
  <c r="A198" i="7" s="1"/>
  <c r="A199" i="7" s="1"/>
  <c r="A200" i="7" s="1"/>
  <c r="A201" i="7" s="1"/>
  <c r="A202" i="7" s="1"/>
  <c r="A203" i="7" s="1"/>
  <c r="A204" i="7" s="1"/>
  <c r="A205" i="7" s="1"/>
  <c r="A206" i="7" s="1"/>
  <c r="A207" i="7" s="1"/>
  <c r="A208" i="7" s="1"/>
  <c r="A209" i="7" s="1"/>
  <c r="A210" i="7" s="1"/>
  <c r="A211" i="7" s="1"/>
  <c r="A212" i="7" s="1"/>
  <c r="A213" i="7" s="1"/>
  <c r="A214" i="7" s="1"/>
  <c r="A215" i="7" s="1"/>
  <c r="A216" i="7" s="1"/>
  <c r="A217" i="7" s="1"/>
  <c r="A218" i="7" s="1"/>
  <c r="A219" i="7" s="1"/>
  <c r="A220" i="7" s="1"/>
  <c r="A221" i="7" s="1"/>
  <c r="A222" i="7" s="1"/>
  <c r="A223" i="7" s="1"/>
  <c r="A224" i="7" s="1"/>
  <c r="A225" i="7" s="1"/>
  <c r="A226" i="7" s="1"/>
  <c r="A227" i="7" s="1"/>
  <c r="A228" i="7" s="1"/>
  <c r="D12" i="7" l="1"/>
  <c r="D2" i="7"/>
  <c r="D180" i="7"/>
  <c r="D25" i="7"/>
  <c r="D123" i="7"/>
  <c r="D202" i="7"/>
  <c r="D195" i="7"/>
  <c r="D56" i="7"/>
  <c r="D95" i="7"/>
  <c r="D100" i="7"/>
  <c r="D145" i="7"/>
  <c r="D99" i="7"/>
  <c r="D82" i="7"/>
  <c r="D210" i="7"/>
  <c r="D206" i="7"/>
  <c r="D213" i="7"/>
  <c r="D136" i="7"/>
  <c r="D47" i="7"/>
  <c r="D44" i="7"/>
  <c r="D167" i="7"/>
  <c r="D133" i="7"/>
  <c r="D138" i="7"/>
  <c r="D33" i="7"/>
  <c r="D70" i="7"/>
  <c r="D58" i="7"/>
  <c r="D110" i="7"/>
  <c r="D196" i="7"/>
  <c r="D221" i="7"/>
  <c r="D86" i="7"/>
  <c r="D64" i="7"/>
  <c r="D104" i="7"/>
  <c r="D164" i="7"/>
  <c r="D53" i="7"/>
  <c r="D134" i="7"/>
  <c r="D15" i="7"/>
  <c r="D146" i="7"/>
  <c r="D103" i="7"/>
  <c r="D52" i="7"/>
  <c r="D114" i="7"/>
  <c r="D147" i="7"/>
  <c r="D160" i="7"/>
  <c r="D122" i="7"/>
  <c r="D225" i="7"/>
  <c r="D132" i="7"/>
  <c r="D194" i="7"/>
  <c r="D142" i="7"/>
  <c r="D216" i="7"/>
  <c r="D34" i="7"/>
  <c r="D131" i="7"/>
  <c r="D90" i="7"/>
  <c r="D207" i="7"/>
  <c r="D75" i="7"/>
  <c r="D65" i="7"/>
  <c r="D143" i="7"/>
  <c r="D151" i="7"/>
  <c r="D92" i="7"/>
  <c r="D68" i="7"/>
  <c r="D154" i="7"/>
  <c r="D176" i="7"/>
  <c r="D112" i="7"/>
  <c r="D218" i="7"/>
  <c r="D186" i="7"/>
  <c r="D107" i="7"/>
  <c r="D66" i="7"/>
  <c r="D128" i="7"/>
  <c r="D149" i="7"/>
  <c r="D22" i="7"/>
  <c r="D40" i="7"/>
  <c r="D19" i="7"/>
  <c r="D219" i="7"/>
  <c r="D71" i="7"/>
  <c r="D80" i="7"/>
  <c r="D115" i="7"/>
  <c r="D87" i="7"/>
  <c r="D163" i="7"/>
  <c r="D156" i="7"/>
  <c r="D14" i="7"/>
  <c r="D96" i="7"/>
  <c r="D165" i="7"/>
  <c r="D223" i="7"/>
  <c r="D166" i="7"/>
  <c r="D62" i="7"/>
  <c r="D28" i="7"/>
  <c r="D171" i="7"/>
  <c r="D140" i="7"/>
  <c r="D152" i="7"/>
  <c r="D6" i="7"/>
  <c r="D3" i="7"/>
  <c r="D8" i="7"/>
  <c r="D5" i="7"/>
  <c r="D4" i="7"/>
  <c r="D11" i="7"/>
  <c r="D9" i="7"/>
  <c r="D7" i="7"/>
  <c r="D10" i="7"/>
  <c r="D54" i="7"/>
  <c r="D150" i="7"/>
  <c r="D126" i="7"/>
  <c r="D73" i="7"/>
  <c r="D76" i="7"/>
  <c r="D121" i="7"/>
  <c r="D124" i="7"/>
  <c r="D185" i="7"/>
  <c r="D85" i="7"/>
  <c r="D209" i="7"/>
  <c r="D125" i="7"/>
  <c r="D181" i="7"/>
  <c r="D81" i="7"/>
  <c r="D135" i="7"/>
  <c r="D148" i="7"/>
  <c r="D220" i="7"/>
  <c r="D46" i="7"/>
  <c r="D67" i="7"/>
  <c r="D63" i="7"/>
  <c r="D193" i="7"/>
  <c r="D55" i="7"/>
  <c r="D174" i="7"/>
  <c r="D98" i="7"/>
  <c r="D117" i="7"/>
  <c r="D50" i="7"/>
  <c r="D39" i="7"/>
  <c r="D57" i="7"/>
  <c r="D178" i="7"/>
  <c r="D200" i="7"/>
  <c r="D45" i="7"/>
  <c r="D192" i="7"/>
  <c r="D109" i="7"/>
  <c r="D190" i="7"/>
  <c r="D74" i="7"/>
  <c r="D113" i="7"/>
  <c r="D168" i="7"/>
  <c r="D188" i="7"/>
  <c r="D179" i="7"/>
  <c r="D35" i="7"/>
  <c r="D189" i="7"/>
  <c r="D79" i="7"/>
  <c r="D204" i="7"/>
  <c r="D89" i="7"/>
  <c r="D228" i="7"/>
  <c r="D205" i="7"/>
  <c r="D172" i="7"/>
  <c r="D84" i="7"/>
  <c r="D30" i="7"/>
  <c r="D20" i="7"/>
  <c r="D78" i="7"/>
  <c r="D153" i="7"/>
  <c r="D226" i="7"/>
  <c r="D127" i="7"/>
  <c r="D91" i="7"/>
  <c r="D26" i="7"/>
  <c r="D130" i="7"/>
  <c r="D119" i="7"/>
  <c r="D141" i="7"/>
  <c r="D36" i="7"/>
  <c r="D18" i="7"/>
  <c r="D31" i="7"/>
  <c r="D224" i="7"/>
  <c r="D88" i="7"/>
  <c r="D217" i="7"/>
  <c r="D183" i="7"/>
  <c r="D32" i="7"/>
  <c r="D41" i="7"/>
  <c r="D177" i="7"/>
  <c r="D208" i="7"/>
  <c r="D129" i="7"/>
  <c r="D175" i="7"/>
  <c r="D215" i="7"/>
  <c r="D49" i="7"/>
  <c r="D61" i="7"/>
  <c r="D105" i="7"/>
  <c r="D187" i="7"/>
  <c r="D17" i="7"/>
  <c r="D118" i="7"/>
  <c r="D116" i="7"/>
  <c r="D43" i="7"/>
  <c r="D184" i="7"/>
  <c r="D162" i="7"/>
  <c r="D60" i="7"/>
  <c r="D108" i="7"/>
  <c r="D203" i="7"/>
  <c r="D144" i="7"/>
  <c r="D199" i="7"/>
  <c r="D97" i="7"/>
  <c r="D201" i="7"/>
  <c r="D102" i="7"/>
  <c r="D69" i="7"/>
  <c r="D158" i="7"/>
  <c r="D212" i="7"/>
  <c r="D222" i="7"/>
  <c r="D169" i="7"/>
  <c r="D191" i="7"/>
  <c r="D182" i="7"/>
  <c r="D94" i="7"/>
  <c r="D23" i="7"/>
  <c r="D159" i="7"/>
  <c r="D48" i="7"/>
  <c r="D139" i="7"/>
  <c r="D161" i="7"/>
  <c r="D211" i="7"/>
  <c r="D93" i="7"/>
  <c r="D16" i="7"/>
  <c r="D83" i="7"/>
  <c r="D157" i="7"/>
  <c r="D198" i="7"/>
  <c r="D59" i="7"/>
  <c r="D227" i="7"/>
  <c r="D38" i="7"/>
  <c r="D155" i="7"/>
  <c r="D72" i="7"/>
  <c r="D13" i="7"/>
  <c r="D42" i="7"/>
  <c r="D214" i="7"/>
  <c r="D106" i="7"/>
  <c r="D101" i="7"/>
  <c r="D120" i="7"/>
  <c r="D137" i="7"/>
  <c r="D111" i="7"/>
  <c r="D27" i="7"/>
  <c r="D51" i="7"/>
  <c r="D29" i="7"/>
  <c r="D24" i="7"/>
  <c r="D37" i="7"/>
  <c r="D173" i="7"/>
  <c r="D170" i="7"/>
  <c r="D197" i="7"/>
  <c r="D77" i="7"/>
  <c r="D21" i="7"/>
  <c r="C1" i="7" l="1"/>
  <c r="C2" i="7" a="1"/>
  <c r="C2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<sst xmlns="http://schemas.openxmlformats.org/spreadsheetml/2006/main" count="601" uniqueCount="411">
  <si>
    <t>pwsid</t>
  </si>
  <si>
    <t>source_name</t>
  </si>
  <si>
    <t>source_type</t>
  </si>
  <si>
    <t>tab</t>
  </si>
  <si>
    <t>column_name</t>
  </si>
  <si>
    <t>options</t>
  </si>
  <si>
    <t>description</t>
  </si>
  <si>
    <t>water_sources</t>
  </si>
  <si>
    <t>reservoir</t>
  </si>
  <si>
    <t>stream</t>
  </si>
  <si>
    <t>groundwater</t>
  </si>
  <si>
    <t>Water is drawn from a well</t>
  </si>
  <si>
    <t>ocean</t>
  </si>
  <si>
    <t>Water is drawn from an estuary or ocean through a desal plant</t>
  </si>
  <si>
    <t>reclaim</t>
  </si>
  <si>
    <t>Water is repurposed and reused within the system</t>
  </si>
  <si>
    <t>cfs</t>
  </si>
  <si>
    <t>conservation_status</t>
  </si>
  <si>
    <t>normal</t>
  </si>
  <si>
    <t>optional… do we want to say how long they have been in a stage?</t>
  </si>
  <si>
    <t>explanation</t>
  </si>
  <si>
    <t>date_activated</t>
  </si>
  <si>
    <t>days_active</t>
  </si>
  <si>
    <t>date</t>
  </si>
  <si>
    <t>source_metric</t>
  </si>
  <si>
    <t>source_unit</t>
  </si>
  <si>
    <t>reservoir 1</t>
  </si>
  <si>
    <t>percent_full</t>
  </si>
  <si>
    <t>stream 1</t>
  </si>
  <si>
    <t>well 1</t>
  </si>
  <si>
    <t>feet below surface</t>
  </si>
  <si>
    <t>precipitation</t>
  </si>
  <si>
    <t>reservoir 2</t>
  </si>
  <si>
    <t>basin</t>
  </si>
  <si>
    <t>ownership</t>
  </si>
  <si>
    <t>address</t>
  </si>
  <si>
    <t>city</t>
  </si>
  <si>
    <t>state</t>
  </si>
  <si>
    <t>zip</t>
  </si>
  <si>
    <t>phone</t>
  </si>
  <si>
    <t>fax</t>
  </si>
  <si>
    <t>email</t>
  </si>
  <si>
    <t>county</t>
  </si>
  <si>
    <t>contact_first_name</t>
  </si>
  <si>
    <t>contact_middle_initial</t>
  </si>
  <si>
    <t>contact_last_name</t>
  </si>
  <si>
    <t>system_name</t>
  </si>
  <si>
    <t>Orange</t>
  </si>
  <si>
    <t>Haw River (02-1)</t>
  </si>
  <si>
    <t>Authority</t>
  </si>
  <si>
    <t>contact_title</t>
  </si>
  <si>
    <t>NC</t>
  </si>
  <si>
    <t>field</t>
  </si>
  <si>
    <t>value</t>
  </si>
  <si>
    <t>year</t>
  </si>
  <si>
    <t>Live sheets designed to be updated with an agreed upon frequency for the dashboard use case</t>
  </si>
  <si>
    <t>System-level metadata designed to updated annually or only as needed</t>
  </si>
  <si>
    <t xml:space="preserve">Static tables designed to populate dropdown menus and data QA/QC </t>
  </si>
  <si>
    <t>Type 1 Sheets:</t>
  </si>
  <si>
    <t>system_metadata</t>
  </si>
  <si>
    <t>sources</t>
  </si>
  <si>
    <t>source_types</t>
  </si>
  <si>
    <t>conservation_policies</t>
  </si>
  <si>
    <t>supply_conditions</t>
  </si>
  <si>
    <t>The list of source types</t>
  </si>
  <si>
    <t>General contact and location information about the water utility</t>
  </si>
  <si>
    <t>Type 2 Sheets:</t>
  </si>
  <si>
    <t>monitoring_locations</t>
  </si>
  <si>
    <t>monitoring_data</t>
  </si>
  <si>
    <t>Type 3 Sheets:</t>
  </si>
  <si>
    <t>Metadata about sources</t>
  </si>
  <si>
    <t>Information about water distributed to customers/ connections</t>
  </si>
  <si>
    <t>Water is drawn from a distribution network admisnitered by anotehr utiltiy through an interconnection</t>
  </si>
  <si>
    <t>interconnection</t>
  </si>
  <si>
    <t>The list of conservation statuses and the policies they refer to</t>
  </si>
  <si>
    <t>This template has 3 types of sheets:</t>
  </si>
  <si>
    <t>monitoring_location_name</t>
  </si>
  <si>
    <t>stream gage X</t>
  </si>
  <si>
    <t>well X</t>
  </si>
  <si>
    <t>weather station X</t>
  </si>
  <si>
    <t>monitoring_parameters</t>
  </si>
  <si>
    <t>The list of parameters that monitoring systems collect data about</t>
  </si>
  <si>
    <t>parameter</t>
  </si>
  <si>
    <t>streamflow</t>
  </si>
  <si>
    <t>Groundwater level below ground surface</t>
  </si>
  <si>
    <t>depth of precipitation</t>
  </si>
  <si>
    <t>evaporation</t>
  </si>
  <si>
    <t>reservoir level</t>
  </si>
  <si>
    <t>reservoir volume</t>
  </si>
  <si>
    <t>depth of water evaporated</t>
  </si>
  <si>
    <t>depth of reservoir water</t>
  </si>
  <si>
    <t>volume of water within reservoir</t>
  </si>
  <si>
    <t>reservoir inflow</t>
  </si>
  <si>
    <t>parameters</t>
  </si>
  <si>
    <t>latitude</t>
  </si>
  <si>
    <t>longitude</t>
  </si>
  <si>
    <t>yy.yyyy</t>
  </si>
  <si>
    <t>xx.xxxx</t>
  </si>
  <si>
    <t>units</t>
  </si>
  <si>
    <t>ft (bgs)</t>
  </si>
  <si>
    <t>in</t>
  </si>
  <si>
    <t>ft</t>
  </si>
  <si>
    <t>MG</t>
  </si>
  <si>
    <t>reservoir station X</t>
  </si>
  <si>
    <t>reservoir station Y</t>
  </si>
  <si>
    <t>begin_date</t>
  </si>
  <si>
    <t>end_date</t>
  </si>
  <si>
    <t>service_population</t>
  </si>
  <si>
    <t>Current conservation status</t>
  </si>
  <si>
    <t>percent</t>
  </si>
  <si>
    <t>stage 1</t>
  </si>
  <si>
    <t>stage 2</t>
  </si>
  <si>
    <t>stage 3</t>
  </si>
  <si>
    <t>rationing</t>
  </si>
  <si>
    <t>year-round</t>
  </si>
  <si>
    <t>Outdoor sprway irrigation allowed 3 days  per week. All other uses unrestricted</t>
  </si>
  <si>
    <t>Spray Irrigation only allowed 1 day per week. All other uses allowed, conservation encouraged.</t>
  </si>
  <si>
    <t>Spray irrigation disallowed. All other uses allowed, conservation encouraged</t>
  </si>
  <si>
    <t>No outdoor water use with potable water allowed. Customers limited to average winter use (Dec-Feb)</t>
  </si>
  <si>
    <t>Customers must reduce to avrage winter consumption - 15%</t>
  </si>
  <si>
    <t>wsrp_link</t>
  </si>
  <si>
    <t>https://www.ncwater.org/WUDC/app/LWSP/download.php?file=a3449cf0c7753e28cb272fa78c501d53</t>
  </si>
  <si>
    <t>monitoring_location</t>
  </si>
  <si>
    <t>result</t>
  </si>
  <si>
    <t>resultTime</t>
  </si>
  <si>
    <t>stream gage 1</t>
  </si>
  <si>
    <t>2020-07-20T12:00:00</t>
  </si>
  <si>
    <t>2020-07-21T12:00:00</t>
  </si>
  <si>
    <t>2020-07-22T12:00:00</t>
  </si>
  <si>
    <t>2020-07-23T12:00:01</t>
  </si>
  <si>
    <t>2020-07-24T12:00:01</t>
  </si>
  <si>
    <t>2020-07-25T12:00:01</t>
  </si>
  <si>
    <t>2020-07-26T12:00:02</t>
  </si>
  <si>
    <t>2020-07-27T12:00:02</t>
  </si>
  <si>
    <t>utilities could provide short description of why this status or why triggered</t>
  </si>
  <si>
    <t>Kyle's Water Authority</t>
  </si>
  <si>
    <t>Onda</t>
  </si>
  <si>
    <t>Architect</t>
  </si>
  <si>
    <t>555 Main Street</t>
  </si>
  <si>
    <t>kyle.onda@duke.edu</t>
  </si>
  <si>
    <t>919-555-5555</t>
  </si>
  <si>
    <t>919-555-5577</t>
  </si>
  <si>
    <t>03-68-555</t>
  </si>
  <si>
    <t>symbol</t>
  </si>
  <si>
    <t>feet below ground surface</t>
  </si>
  <si>
    <t>inches</t>
  </si>
  <si>
    <t>feet</t>
  </si>
  <si>
    <t>water_level</t>
  </si>
  <si>
    <t>capacity_units</t>
  </si>
  <si>
    <t>capacity</t>
  </si>
  <si>
    <t>million_gallons</t>
  </si>
  <si>
    <t>million_gallons_day</t>
  </si>
  <si>
    <t>capacity_type</t>
  </si>
  <si>
    <t>storage</t>
  </si>
  <si>
    <t>average_daily_draft</t>
  </si>
  <si>
    <t>delivery</t>
  </si>
  <si>
    <t>delivery_million_gallons</t>
  </si>
  <si>
    <t>YYYY-MM-DDTHH:MM:SS</t>
  </si>
  <si>
    <t>YYYY-MM-DD</t>
  </si>
  <si>
    <t>reservoir 3</t>
  </si>
  <si>
    <t>desal 1</t>
  </si>
  <si>
    <t>reclamation 1</t>
  </si>
  <si>
    <t>reservoir_allocation</t>
  </si>
  <si>
    <t>water supply allocation from a shared reservoir</t>
  </si>
  <si>
    <t>cubic feet per second</t>
  </si>
  <si>
    <t>streamflow from a streamgage or other streamflow sensor</t>
  </si>
  <si>
    <t>millions of gallons</t>
  </si>
  <si>
    <t>Information about supply</t>
  </si>
  <si>
    <t>Information from hydrological/meteorological monitoring conducted by utilities (USGS and NOAA will be provided separately), OTHER than those data included in "supply_conditions"</t>
  </si>
  <si>
    <t>2020-01-01T12:00:00</t>
  </si>
  <si>
    <t>2020-01-02T12:00:00</t>
  </si>
  <si>
    <t>2020-01-03T12:00:00</t>
  </si>
  <si>
    <t>2020-01-04T12:00:00</t>
  </si>
  <si>
    <t>2020-01-05T12:00:00</t>
  </si>
  <si>
    <t>2020-01-06T12:00:00</t>
  </si>
  <si>
    <t>2020-01-07T12:00:00</t>
  </si>
  <si>
    <t>2020-01-08T12:00:00</t>
  </si>
  <si>
    <t>water_supply_basins</t>
  </si>
  <si>
    <t>The list of water_supply_basins</t>
  </si>
  <si>
    <t>water_supply_watershed</t>
  </si>
  <si>
    <t>metric</t>
  </si>
  <si>
    <t>groundwater_level</t>
  </si>
  <si>
    <t>Metadata for any environmental monitoring facilities/sensors that are NOT the same as those directly producing measures for water source supply conditions</t>
  </si>
  <si>
    <t>water_supply_watershed_name</t>
  </si>
  <si>
    <t>South Fork New River</t>
  </si>
  <si>
    <t>Quarry</t>
  </si>
  <si>
    <t>Dan River</t>
  </si>
  <si>
    <t>Haw River</t>
  </si>
  <si>
    <t>Neuse River</t>
  </si>
  <si>
    <t>Cape Fear River (Smithfield Packing Co)</t>
  </si>
  <si>
    <t>Broad River (Forest City)</t>
  </si>
  <si>
    <t>Broad River (Shelby)</t>
  </si>
  <si>
    <t>Yadkin River (Elkin)</t>
  </si>
  <si>
    <t>Ararat River</t>
  </si>
  <si>
    <t>Lovills Creek</t>
  </si>
  <si>
    <t>Smith River</t>
  </si>
  <si>
    <t>Roanoke River</t>
  </si>
  <si>
    <t>Roanoke River (Roanoke Rapids Lake)</t>
  </si>
  <si>
    <t>Anderson Creek</t>
  </si>
  <si>
    <t>UT-At Camp Sertoma</t>
  </si>
  <si>
    <t>Howard Creek</t>
  </si>
  <si>
    <t>Tar River (Oxford)</t>
  </si>
  <si>
    <t>Norris Branch</t>
  </si>
  <si>
    <t>Yadkin River (Jonesville)</t>
  </si>
  <si>
    <t>Eno River (Corporation Lake)</t>
  </si>
  <si>
    <t>Eno River (Lake Ben Johnson)</t>
  </si>
  <si>
    <t>West Fork Deep River</t>
  </si>
  <si>
    <t>Fresh Pond at Kill Devil Hills</t>
  </si>
  <si>
    <t>North Fork Big Laurel Creek</t>
  </si>
  <si>
    <t>UT-North Fork Big Laurel Creek</t>
  </si>
  <si>
    <t>Cascade Branch</t>
  </si>
  <si>
    <t>Tar River (Rocky Mount)</t>
  </si>
  <si>
    <t>Cane River</t>
  </si>
  <si>
    <t>Graveyard Creek (Crystal Falls Creek)</t>
  </si>
  <si>
    <t>UT at Bowlens Creek</t>
  </si>
  <si>
    <t>Bowlens Creek</t>
  </si>
  <si>
    <t>Abbotts Creek</t>
  </si>
  <si>
    <t>Polecat Creek</t>
  </si>
  <si>
    <t>North Fork Swannanoa River</t>
  </si>
  <si>
    <t>Catawba River (Morganton)</t>
  </si>
  <si>
    <t>Toisnot Swamp</t>
  </si>
  <si>
    <t>Ox Creek</t>
  </si>
  <si>
    <t>UT to Cedar Fork Creek</t>
  </si>
  <si>
    <t>Eller Cove</t>
  </si>
  <si>
    <t>Deep Creek</t>
  </si>
  <si>
    <t>Rough Creek</t>
  </si>
  <si>
    <t>Jonathan Creek</t>
  </si>
  <si>
    <t>Laurel Branch</t>
  </si>
  <si>
    <t>Mingus Creek</t>
  </si>
  <si>
    <t>Fontana Lake</t>
  </si>
  <si>
    <t>Pigeon River</t>
  </si>
  <si>
    <t>Irish Buffalo Creek (Kannapolis Lake)</t>
  </si>
  <si>
    <t>Flat Rock Branch</t>
  </si>
  <si>
    <t>Lands Creek</t>
  </si>
  <si>
    <t>Campbell Creek</t>
  </si>
  <si>
    <t>Deep River - Lee Co.</t>
  </si>
  <si>
    <t>Yellowhammer Branch</t>
  </si>
  <si>
    <t>Indian Creek (Pheasant Cr.)</t>
  </si>
  <si>
    <t>Coldwater Creek (Lake Fisher)</t>
  </si>
  <si>
    <t>Coldwater Creek (Lake Concord)</t>
  </si>
  <si>
    <t>Fisher Creek</t>
  </si>
  <si>
    <t>UT Fisher Creek</t>
  </si>
  <si>
    <t>UT to Dills Creek</t>
  </si>
  <si>
    <t>Allen Creek (I)</t>
  </si>
  <si>
    <t>Mountain Island Lake</t>
  </si>
  <si>
    <t>Cheoah River</t>
  </si>
  <si>
    <t>Tuckasegee River</t>
  </si>
  <si>
    <t>Buffalo Creek</t>
  </si>
  <si>
    <t>First Broad River</t>
  </si>
  <si>
    <t>Catheys Creek</t>
  </si>
  <si>
    <t>Horse Creek</t>
  </si>
  <si>
    <t>Big Fall Creek</t>
  </si>
  <si>
    <t>Colt Creek</t>
  </si>
  <si>
    <t>Fork Creek</t>
  </si>
  <si>
    <t>Marble Creek</t>
  </si>
  <si>
    <t>Brittian Branch</t>
  </si>
  <si>
    <t>Houston Branch</t>
  </si>
  <si>
    <t>Rattlesnake Branch</t>
  </si>
  <si>
    <t>Big Creek</t>
  </si>
  <si>
    <t>Cullasaja River (Lake Sequoyah)</t>
  </si>
  <si>
    <t>North Fork Jones Creek</t>
  </si>
  <si>
    <t>Falling Creek</t>
  </si>
  <si>
    <t>Toomers Creek</t>
  </si>
  <si>
    <t>Pasquotank River</t>
  </si>
  <si>
    <t>South Fork New River (Jefferson,W.Jefferson)</t>
  </si>
  <si>
    <t>Fullers Creek</t>
  </si>
  <si>
    <t>Buckeye Creek</t>
  </si>
  <si>
    <t>Pond Creek</t>
  </si>
  <si>
    <t>Yadkin River - King</t>
  </si>
  <si>
    <t>Belews Creek</t>
  </si>
  <si>
    <t>Cedar Creek</t>
  </si>
  <si>
    <t>Eno River (Lower)</t>
  </si>
  <si>
    <t>North Toe River-Spruce Pine</t>
  </si>
  <si>
    <t>Beaver Creek (FBD)</t>
  </si>
  <si>
    <t>Hunting Creek</t>
  </si>
  <si>
    <t>Leonard Creek</t>
  </si>
  <si>
    <t>South Yadkin River - Cooleemee</t>
  </si>
  <si>
    <t>Back Creek Lake</t>
  </si>
  <si>
    <t>North Branch (Lake Wright)</t>
  </si>
  <si>
    <t>Neuse River (Johnston County)</t>
  </si>
  <si>
    <t>Neuse River (Smithfield)</t>
  </si>
  <si>
    <t>First Broad River (CCSD)</t>
  </si>
  <si>
    <t>North Fork Mills River</t>
  </si>
  <si>
    <t>Hoyle Creek</t>
  </si>
  <si>
    <t>Bradley Creek</t>
  </si>
  <si>
    <t>Mills River (Asheville)</t>
  </si>
  <si>
    <t>Indian Creek</t>
  </si>
  <si>
    <t>Mills River</t>
  </si>
  <si>
    <t>South Fork Catawba River (High Shoals)</t>
  </si>
  <si>
    <t>Rock Creek</t>
  </si>
  <si>
    <t>Burgan Creek</t>
  </si>
  <si>
    <t>Long Creek (Little Tennessee)</t>
  </si>
  <si>
    <t>Long Creek</t>
  </si>
  <si>
    <t>South Fork Catawba River (Dallas/Gast./Ranlo)</t>
  </si>
  <si>
    <t>Beaver Creek (HIW)</t>
  </si>
  <si>
    <t>Dan Holland Creek</t>
  </si>
  <si>
    <t>UT at Long Creek (Arrowood Lake)</t>
  </si>
  <si>
    <t>Nicks Creek</t>
  </si>
  <si>
    <t>Cape Fear River (Wilmington)</t>
  </si>
  <si>
    <t>Cape Fear River (Reigelwood)</t>
  </si>
  <si>
    <t>Neuse River (Wake Forest)</t>
  </si>
  <si>
    <t>Fisher River</t>
  </si>
  <si>
    <t>Stewarts Creek</t>
  </si>
  <si>
    <t>Dan River (Eden)</t>
  </si>
  <si>
    <t>Toms Creek</t>
  </si>
  <si>
    <t>Mayo River</t>
  </si>
  <si>
    <t>Storys Creek</t>
  </si>
  <si>
    <t>Dan River (Madison)</t>
  </si>
  <si>
    <t>Elkin Creek</t>
  </si>
  <si>
    <t>Country Line Creek</t>
  </si>
  <si>
    <t>Flat River (Lake Michie)</t>
  </si>
  <si>
    <t>Reddies River</t>
  </si>
  <si>
    <t>South Hyco Creek</t>
  </si>
  <si>
    <t>Troublesome Creek</t>
  </si>
  <si>
    <t>Hachers Run</t>
  </si>
  <si>
    <t>Stony Creek</t>
  </si>
  <si>
    <t>Knap of Reeds Cr.(Lake Butner)</t>
  </si>
  <si>
    <t>Fishing Creek (Enfield)</t>
  </si>
  <si>
    <t>Yadkin River (Winston-Salem) Upper</t>
  </si>
  <si>
    <t>Little River (Little River Reservoir)</t>
  </si>
  <si>
    <t>Tar River (Louisburg)</t>
  </si>
  <si>
    <t>Back Creek</t>
  </si>
  <si>
    <t>Yadkin River (Wilkesboro)</t>
  </si>
  <si>
    <t>South Fork New River (Boone)</t>
  </si>
  <si>
    <t>Reedy Fork</t>
  </si>
  <si>
    <t>Winkler Creek</t>
  </si>
  <si>
    <t>South Deep Creek</t>
  </si>
  <si>
    <t>Ledge Creek</t>
  </si>
  <si>
    <t>Flat Top Branch</t>
  </si>
  <si>
    <t>Salem Lake</t>
  </si>
  <si>
    <t>Falls Lake</t>
  </si>
  <si>
    <t>Yadkin River - Davie Co.</t>
  </si>
  <si>
    <t>Big Alamance Creek</t>
  </si>
  <si>
    <t>Little Cub Creek</t>
  </si>
  <si>
    <t>East Fork Deep River (High Point Lake)</t>
  </si>
  <si>
    <t>Sally Kearney Creek</t>
  </si>
  <si>
    <t>Yadkin River (Winston-Salem) Lower</t>
  </si>
  <si>
    <t>Tar River (Tarboro)</t>
  </si>
  <si>
    <t>South Yadkin River (Alexander Co.)</t>
  </si>
  <si>
    <t>Deep River (Randleman Lake)</t>
  </si>
  <si>
    <t>Cane Creek</t>
  </si>
  <si>
    <t>Little River (Zebulon)</t>
  </si>
  <si>
    <t>Smith Creek (Wake Forest Reservoir)</t>
  </si>
  <si>
    <t>Warrior Fork</t>
  </si>
  <si>
    <t>South Yadkin River</t>
  </si>
  <si>
    <t>Deep River (Jamestown)</t>
  </si>
  <si>
    <t>Morgan Creek</t>
  </si>
  <si>
    <t>Tar River (Tar River Res.)</t>
  </si>
  <si>
    <t>Ivy River</t>
  </si>
  <si>
    <t>Yadkin River (Davidson Co.)</t>
  </si>
  <si>
    <t>Haw River (Jordan Lake)</t>
  </si>
  <si>
    <t>Uwharrie River (Lake Reese)</t>
  </si>
  <si>
    <t>Lookout Shoals Lake</t>
  </si>
  <si>
    <t>Sandy Creek</t>
  </si>
  <si>
    <t>Fantasy Lake (Rolesville)</t>
  </si>
  <si>
    <t>Haw River (Pittsboro)</t>
  </si>
  <si>
    <t>Lake Hickory</t>
  </si>
  <si>
    <t>Lake Rhodhiss</t>
  </si>
  <si>
    <t>Rocky River</t>
  </si>
  <si>
    <t>Yadkin River (Salisbury w.s.i.)</t>
  </si>
  <si>
    <t>Lake Norman</t>
  </si>
  <si>
    <t>Buck Creek</t>
  </si>
  <si>
    <t>Swift Creek (Lake Benson)</t>
  </si>
  <si>
    <t>Tar River (Greenville)</t>
  </si>
  <si>
    <t>Contentnea Creek</t>
  </si>
  <si>
    <t>Mackey Creek</t>
  </si>
  <si>
    <t>Clear Creek</t>
  </si>
  <si>
    <t>Sugarcamp Fork</t>
  </si>
  <si>
    <t>Beetree Creek (Beetree Res.)</t>
  </si>
  <si>
    <t>Laurel Fork</t>
  </si>
  <si>
    <t>Jacob Fork</t>
  </si>
  <si>
    <t>Back Creek/Sloans Creek</t>
  </si>
  <si>
    <t>Tuckertown Reservoir</t>
  </si>
  <si>
    <t>Cape Fear River (Sanford)</t>
  </si>
  <si>
    <t>Coddle Creek</t>
  </si>
  <si>
    <t>Deep River (Gulf-Goldston)</t>
  </si>
  <si>
    <t>South Fork Catawba River (Town of Lincolnton)</t>
  </si>
  <si>
    <t>Dutch Buffalo Creek</t>
  </si>
  <si>
    <t>Badin Lake</t>
  </si>
  <si>
    <t>Cape Fear River (Lillington)</t>
  </si>
  <si>
    <t>Bear Creek (CPF)</t>
  </si>
  <si>
    <t>Second Broad River - Forest City</t>
  </si>
  <si>
    <t>Little River</t>
  </si>
  <si>
    <t>Neuse River (Goldsboro)</t>
  </si>
  <si>
    <t>Lake Tillery</t>
  </si>
  <si>
    <t>Cape Fear River (Dunn)</t>
  </si>
  <si>
    <t>French Broad River (Asheville)</t>
  </si>
  <si>
    <t>Broad River</t>
  </si>
  <si>
    <t>Lake Wylie</t>
  </si>
  <si>
    <t>Little River (Intake no. 2)</t>
  </si>
  <si>
    <t>Second Broad River</t>
  </si>
  <si>
    <t>Killets Creek</t>
  </si>
  <si>
    <t>Little River (Vass)</t>
  </si>
  <si>
    <t>Drowning Creek</t>
  </si>
  <si>
    <t>Neuse River (Lenoir County)</t>
  </si>
  <si>
    <t>Cartoogechaye Creek</t>
  </si>
  <si>
    <t>Hiwassee River (Murphy)</t>
  </si>
  <si>
    <t>Cape Fear River (Fayetteville)</t>
  </si>
  <si>
    <t>Little River (Intake no. 1)</t>
  </si>
  <si>
    <t>Cross Creek</t>
  </si>
  <si>
    <t>Little Cross Creek</t>
  </si>
  <si>
    <t>Blewett Falls Lake</t>
  </si>
  <si>
    <t>Hitchcock Creek</t>
  </si>
  <si>
    <t>Stewarts Creek (Lake Twitty)</t>
  </si>
  <si>
    <t>Richardson Creek</t>
  </si>
  <si>
    <t>Marks Creek</t>
  </si>
  <si>
    <t>Lumber River (Robeson Co.)</t>
  </si>
  <si>
    <t>Lumber River (Lumberton)</t>
  </si>
  <si>
    <t>DAN RIVER</t>
  </si>
  <si>
    <t>French Broad River</t>
  </si>
  <si>
    <t>Green River Lake Adger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</si>
</sst>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0" fontId="0" fillId="2" borderId="0" xfId="0" applyFill="1"/>
    <xf numFmtId="0" fontId="2" fillId="2" borderId="1" xfId="0" applyFont="1" applyFill="1" applyBorder="1"/>
    <xf numFmtId="0" fontId="0" fillId="2" borderId="0" xfId="0" applyFill="1" applyAlignment="1">
      <alignment wrapText="1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 wrapText="1"/>
    </xf>
    <xf numFmtId="14" fontId="0" fillId="2" borderId="0" xfId="0" applyNumberFormat="1" applyFill="1" applyAlignment="1">
      <alignment vertical="center"/>
    </xf>
    <xf numFmtId="0" fontId="1" fillId="2" borderId="0" xfId="0" applyFont="1" applyFill="1"/>
    <xf numFmtId="0" fontId="0" fillId="0" borderId="0" xfId="0" applyAlignment="1">
      <alignment horizontal="left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2" fontId="0" fillId="2" borderId="0" xfId="0" applyNumberFormat="1" applyFill="1" applyAlignment="1">
      <alignment vertical="center"/>
    </xf>
    <xf numFmtId="164" fontId="0" fillId="2" borderId="0" xfId="0" applyNumberFormat="1" applyFill="1" applyAlignment="1">
      <alignment vertical="center" wrapText="1"/>
    </xf>
    <xf numFmtId="164" fontId="2" fillId="2" borderId="1" xfId="0" applyNumberFormat="1" applyFont="1" applyFill="1" applyBorder="1"/>
    <xf numFmtId="164" fontId="0" fillId="2" borderId="0" xfId="0" applyNumberFormat="1" applyFill="1"/>
    <xf numFmtId="164" fontId="0" fillId="2" borderId="0" xfId="0" applyNumberFormat="1" applyFill="1" applyAlignment="1">
      <alignment vertical="center"/>
    </xf>
    <xf numFmtId="0" fontId="3" fillId="0" borderId="0" xfId="1"/>
    <xf numFmtId="164" fontId="2" fillId="2" borderId="0" xfId="0" applyNumberFormat="1" applyFont="1" applyFill="1" applyBorder="1"/>
    <xf numFmtId="0" fontId="2" fillId="2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kyle.onda@duke.edu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BEBD4-CF23-4F79-8F9C-E88B1332BA65}">
  <dimension ref="A1:M18"/>
  <sheetViews>
    <sheetView workbookViewId="0">
      <selection activeCell="E12" sqref="E12"/>
    </sheetView>
  </sheetViews>
  <sheetFormatPr defaultColWidth="9.140625" defaultRowHeight="15" x14ac:dyDescent="0.25"/>
  <cols>
    <col min="1" max="1" width="9.140625" style="2"/>
    <col min="2" max="2" width="5.42578125" style="2" customWidth="1"/>
    <col min="3" max="3" width="13.42578125" style="2" customWidth="1"/>
    <col min="4" max="9" width="9.140625" style="2"/>
    <col min="10" max="10" width="5" style="2" customWidth="1"/>
    <col min="11" max="11" width="6" style="2" customWidth="1"/>
    <col min="12" max="16384" width="9.140625" style="2"/>
  </cols>
  <sheetData>
    <row r="1" spans="1:13" x14ac:dyDescent="0.25">
      <c r="A1" s="2" t="s">
        <v>75</v>
      </c>
    </row>
    <row r="3" spans="1:13" x14ac:dyDescent="0.25">
      <c r="A3" s="13" t="s">
        <v>58</v>
      </c>
      <c r="B3" s="10"/>
      <c r="C3" s="13" t="s">
        <v>57</v>
      </c>
      <c r="D3" s="10"/>
      <c r="E3" s="10"/>
      <c r="F3" s="10"/>
      <c r="G3" s="10"/>
      <c r="H3" s="10"/>
      <c r="I3" s="10"/>
      <c r="J3" s="10"/>
      <c r="K3" s="10"/>
    </row>
    <row r="4" spans="1:13" x14ac:dyDescent="0.25">
      <c r="A4" s="10"/>
      <c r="B4" s="10"/>
      <c r="C4" s="10" t="s">
        <v>177</v>
      </c>
      <c r="D4" s="10"/>
      <c r="E4" s="10" t="s">
        <v>178</v>
      </c>
      <c r="F4" s="10"/>
      <c r="G4" s="10"/>
      <c r="H4" s="10"/>
      <c r="I4" s="10"/>
      <c r="J4" s="10"/>
      <c r="K4" s="10"/>
    </row>
    <row r="5" spans="1:13" x14ac:dyDescent="0.25">
      <c r="A5" s="10"/>
      <c r="B5" s="10"/>
      <c r="C5" s="10" t="s">
        <v>61</v>
      </c>
      <c r="D5" s="10"/>
      <c r="E5" s="10" t="s">
        <v>64</v>
      </c>
      <c r="F5" s="10"/>
      <c r="G5" s="10"/>
      <c r="H5" s="10"/>
      <c r="I5" s="10"/>
      <c r="J5" s="10"/>
      <c r="K5" s="10"/>
    </row>
    <row r="6" spans="1:13" x14ac:dyDescent="0.25">
      <c r="A6" s="10"/>
      <c r="B6" s="10"/>
      <c r="C6" s="10" t="s">
        <v>80</v>
      </c>
      <c r="D6" s="10"/>
      <c r="E6" s="10" t="s">
        <v>81</v>
      </c>
      <c r="F6" s="10"/>
      <c r="G6" s="10"/>
      <c r="H6" s="10"/>
      <c r="I6" s="10"/>
      <c r="J6" s="10"/>
      <c r="K6" s="10"/>
    </row>
    <row r="8" spans="1:13" x14ac:dyDescent="0.25">
      <c r="A8" s="14" t="s">
        <v>66</v>
      </c>
      <c r="B8" s="11"/>
      <c r="C8" s="14" t="s">
        <v>56</v>
      </c>
      <c r="D8" s="11"/>
      <c r="E8" s="11"/>
      <c r="F8" s="11"/>
      <c r="G8" s="11"/>
      <c r="H8" s="11"/>
      <c r="I8" s="11"/>
      <c r="J8" s="11"/>
      <c r="K8" s="11"/>
      <c r="L8" s="11"/>
      <c r="M8" s="11"/>
    </row>
    <row r="9" spans="1:13" x14ac:dyDescent="0.25">
      <c r="A9" s="11"/>
      <c r="B9" s="11"/>
      <c r="C9" s="11" t="s">
        <v>59</v>
      </c>
      <c r="D9" s="11"/>
      <c r="E9" s="11" t="s">
        <v>65</v>
      </c>
      <c r="F9" s="11"/>
      <c r="G9" s="11"/>
      <c r="H9" s="11"/>
      <c r="I9" s="11"/>
      <c r="J9" s="11"/>
      <c r="K9" s="11"/>
      <c r="L9" s="11"/>
      <c r="M9" s="11"/>
    </row>
    <row r="10" spans="1:13" x14ac:dyDescent="0.25">
      <c r="A10" s="11"/>
      <c r="B10" s="11"/>
      <c r="C10" s="11" t="s">
        <v>60</v>
      </c>
      <c r="D10" s="11"/>
      <c r="E10" s="11" t="s">
        <v>70</v>
      </c>
      <c r="F10" s="11"/>
      <c r="G10" s="11"/>
      <c r="H10" s="11"/>
      <c r="I10" s="11"/>
      <c r="J10" s="11"/>
      <c r="K10" s="11"/>
      <c r="L10" s="11"/>
      <c r="M10" s="11"/>
    </row>
    <row r="11" spans="1:13" x14ac:dyDescent="0.25">
      <c r="A11" s="11"/>
      <c r="B11" s="11"/>
      <c r="C11" s="11" t="s">
        <v>67</v>
      </c>
      <c r="D11" s="11"/>
      <c r="E11" s="11" t="s">
        <v>182</v>
      </c>
      <c r="F11" s="11"/>
      <c r="G11" s="11"/>
      <c r="H11" s="11"/>
      <c r="I11" s="11"/>
      <c r="J11" s="11"/>
      <c r="K11" s="11"/>
      <c r="L11" s="11"/>
      <c r="M11" s="11"/>
    </row>
    <row r="12" spans="1:13" x14ac:dyDescent="0.25">
      <c r="A12" s="11"/>
      <c r="B12" s="11"/>
      <c r="C12" s="11" t="s">
        <v>62</v>
      </c>
      <c r="D12" s="11"/>
      <c r="E12" s="11" t="s">
        <v>74</v>
      </c>
      <c r="F12" s="11"/>
      <c r="G12" s="11"/>
      <c r="H12" s="11"/>
      <c r="I12" s="11"/>
      <c r="J12" s="11"/>
      <c r="K12" s="11"/>
      <c r="L12" s="11"/>
      <c r="M12" s="11"/>
    </row>
    <row r="14" spans="1:13" x14ac:dyDescent="0.25">
      <c r="A14" s="15" t="s">
        <v>69</v>
      </c>
      <c r="B14" s="12"/>
      <c r="C14" s="15" t="s">
        <v>55</v>
      </c>
      <c r="D14" s="12"/>
      <c r="E14" s="12"/>
      <c r="F14" s="12"/>
      <c r="G14" s="12"/>
      <c r="H14" s="12"/>
      <c r="I14" s="12"/>
      <c r="J14" s="12"/>
      <c r="K14" s="12"/>
    </row>
    <row r="15" spans="1:13" x14ac:dyDescent="0.25">
      <c r="A15" s="12"/>
      <c r="B15" s="12"/>
      <c r="C15" s="12" t="s">
        <v>155</v>
      </c>
      <c r="D15" s="12"/>
      <c r="E15" s="12" t="s">
        <v>71</v>
      </c>
      <c r="F15" s="12"/>
      <c r="G15" s="12"/>
      <c r="H15" s="12"/>
      <c r="I15" s="12"/>
      <c r="J15" s="12"/>
      <c r="K15" s="12"/>
    </row>
    <row r="16" spans="1:13" x14ac:dyDescent="0.25">
      <c r="A16" s="12"/>
      <c r="B16" s="12"/>
      <c r="C16" s="12" t="s">
        <v>63</v>
      </c>
      <c r="D16" s="12"/>
      <c r="E16" s="12" t="s">
        <v>167</v>
      </c>
      <c r="F16" s="12"/>
      <c r="G16" s="12"/>
      <c r="H16" s="12"/>
      <c r="I16" s="12"/>
      <c r="J16" s="12"/>
      <c r="K16" s="12"/>
    </row>
    <row r="17" spans="1:11" x14ac:dyDescent="0.25">
      <c r="A17" s="12"/>
      <c r="B17" s="12"/>
      <c r="C17" s="12" t="s">
        <v>17</v>
      </c>
      <c r="D17" s="12"/>
      <c r="E17" s="12" t="s">
        <v>108</v>
      </c>
      <c r="F17" s="12"/>
      <c r="G17" s="12"/>
      <c r="H17" s="12"/>
      <c r="I17" s="12"/>
      <c r="J17" s="12"/>
      <c r="K17" s="12"/>
    </row>
    <row r="18" spans="1:11" x14ac:dyDescent="0.25">
      <c r="A18" s="12"/>
      <c r="B18" s="12"/>
      <c r="C18" s="12" t="s">
        <v>68</v>
      </c>
      <c r="D18" s="12"/>
      <c r="E18" s="12" t="s">
        <v>168</v>
      </c>
      <c r="F18" s="12"/>
      <c r="G18" s="12"/>
      <c r="H18" s="12"/>
      <c r="I18" s="12"/>
      <c r="J18" s="12"/>
      <c r="K18" s="12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F5B74-9F3C-4F20-87A8-F7E11253AD80}">
  <sheetPr>
    <tabColor theme="7"/>
  </sheetPr>
  <dimension ref="A1:B20"/>
  <sheetViews>
    <sheetView workbookViewId="0">
      <selection activeCell="B30" sqref="B30"/>
    </sheetView>
  </sheetViews>
  <sheetFormatPr defaultColWidth="8.85546875" defaultRowHeight="15" x14ac:dyDescent="0.25"/>
  <cols>
    <col min="1" max="1" width="23.7109375" customWidth="1"/>
    <col min="2" max="2" width="38" customWidth="1"/>
  </cols>
  <sheetData>
    <row r="1" spans="1:2" x14ac:dyDescent="0.25">
      <c r="A1" t="s">
        <v>52</v>
      </c>
      <c r="B1" t="s">
        <v>53</v>
      </c>
    </row>
    <row r="2" spans="1:2" x14ac:dyDescent="0.25">
      <c r="A2" t="s">
        <v>0</v>
      </c>
      <c r="B2" t="s">
        <v>142</v>
      </c>
    </row>
    <row r="3" spans="1:2" x14ac:dyDescent="0.25">
      <c r="A3" t="s">
        <v>54</v>
      </c>
      <c r="B3" s="9">
        <v>2020</v>
      </c>
    </row>
    <row r="4" spans="1:2" x14ac:dyDescent="0.25">
      <c r="A4" t="s">
        <v>46</v>
      </c>
      <c r="B4" t="s">
        <v>135</v>
      </c>
    </row>
    <row r="5" spans="1:2" x14ac:dyDescent="0.25">
      <c r="A5" t="s">
        <v>42</v>
      </c>
      <c r="B5" t="s">
        <v>47</v>
      </c>
    </row>
    <row r="6" spans="1:2" x14ac:dyDescent="0.25">
      <c r="A6" t="s">
        <v>33</v>
      </c>
      <c r="B6" t="s">
        <v>48</v>
      </c>
    </row>
    <row r="7" spans="1:2" x14ac:dyDescent="0.25">
      <c r="A7" t="s">
        <v>34</v>
      </c>
      <c r="B7" t="s">
        <v>49</v>
      </c>
    </row>
    <row r="8" spans="1:2" x14ac:dyDescent="0.25">
      <c r="A8" t="s">
        <v>107</v>
      </c>
      <c r="B8" s="9">
        <v>75000</v>
      </c>
    </row>
    <row r="9" spans="1:2" x14ac:dyDescent="0.25">
      <c r="A9" t="s">
        <v>43</v>
      </c>
      <c r="B9" t="s">
        <v>135</v>
      </c>
    </row>
    <row r="10" spans="1:2" x14ac:dyDescent="0.25">
      <c r="A10" t="s">
        <v>44</v>
      </c>
    </row>
    <row r="11" spans="1:2" x14ac:dyDescent="0.25">
      <c r="A11" t="s">
        <v>45</v>
      </c>
      <c r="B11" t="s">
        <v>136</v>
      </c>
    </row>
    <row r="12" spans="1:2" x14ac:dyDescent="0.25">
      <c r="A12" t="s">
        <v>50</v>
      </c>
      <c r="B12" t="s">
        <v>137</v>
      </c>
    </row>
    <row r="13" spans="1:2" x14ac:dyDescent="0.25">
      <c r="A13" t="s">
        <v>35</v>
      </c>
      <c r="B13" t="s">
        <v>138</v>
      </c>
    </row>
    <row r="14" spans="1:2" x14ac:dyDescent="0.25">
      <c r="A14" t="s">
        <v>36</v>
      </c>
      <c r="B14" t="s">
        <v>136</v>
      </c>
    </row>
    <row r="15" spans="1:2" x14ac:dyDescent="0.25">
      <c r="A15" t="s">
        <v>37</v>
      </c>
      <c r="B15" t="s">
        <v>51</v>
      </c>
    </row>
    <row r="16" spans="1:2" x14ac:dyDescent="0.25">
      <c r="A16" t="s">
        <v>38</v>
      </c>
      <c r="B16" s="9">
        <v>27510</v>
      </c>
    </row>
    <row r="17" spans="1:2" x14ac:dyDescent="0.25">
      <c r="A17" t="s">
        <v>39</v>
      </c>
      <c r="B17" t="s">
        <v>140</v>
      </c>
    </row>
    <row r="18" spans="1:2" x14ac:dyDescent="0.25">
      <c r="A18" t="s">
        <v>40</v>
      </c>
      <c r="B18" t="s">
        <v>141</v>
      </c>
    </row>
    <row r="19" spans="1:2" x14ac:dyDescent="0.25">
      <c r="A19" t="s">
        <v>41</v>
      </c>
      <c r="B19" s="21" t="s">
        <v>139</v>
      </c>
    </row>
    <row r="20" spans="1:2" x14ac:dyDescent="0.25">
      <c r="A20" t="s">
        <v>120</v>
      </c>
      <c r="B20" t="s">
        <v>121</v>
      </c>
    </row>
  </sheetData>
  <hyperlinks>
    <hyperlink ref="B19" r:id="rId1" xr:uid="{9F66DAA9-AA7D-43F2-B653-8A4C5BE3ABF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</sheetPr>
  <dimension ref="A1:F8"/>
  <sheetViews>
    <sheetView workbookViewId="0">
      <selection activeCell="F15" sqref="F15"/>
    </sheetView>
  </sheetViews>
  <sheetFormatPr defaultColWidth="8.85546875" defaultRowHeight="15" x14ac:dyDescent="0.25"/>
  <cols>
    <col min="1" max="1" width="23.7109375" customWidth="1"/>
    <col min="2" max="2" width="24.85546875" customWidth="1"/>
    <col min="3" max="3" width="11.85546875" customWidth="1"/>
    <col min="4" max="4" width="22.42578125" customWidth="1"/>
    <col min="5" max="5" width="23.7109375" customWidth="1"/>
    <col min="6" max="6" width="29.28515625" customWidth="1"/>
  </cols>
  <sheetData>
    <row r="1" spans="1:6" x14ac:dyDescent="0.25">
      <c r="A1" t="s">
        <v>1</v>
      </c>
      <c r="B1" t="s">
        <v>2</v>
      </c>
      <c r="C1" t="s">
        <v>149</v>
      </c>
      <c r="D1" t="s">
        <v>152</v>
      </c>
      <c r="E1" t="s">
        <v>148</v>
      </c>
      <c r="F1" t="s">
        <v>179</v>
      </c>
    </row>
    <row r="2" spans="1:6" x14ac:dyDescent="0.25">
      <c r="A2" t="s">
        <v>26</v>
      </c>
      <c r="B2" t="s">
        <v>8</v>
      </c>
      <c r="C2">
        <v>100</v>
      </c>
      <c r="D2" t="s">
        <v>153</v>
      </c>
      <c r="E2" t="s">
        <v>150</v>
      </c>
      <c r="F2" t="s">
        <v>387</v>
      </c>
    </row>
    <row r="3" spans="1:6" x14ac:dyDescent="0.25">
      <c r="A3" t="s">
        <v>32</v>
      </c>
      <c r="B3" t="s">
        <v>8</v>
      </c>
      <c r="C3">
        <v>40</v>
      </c>
      <c r="D3" t="s">
        <v>153</v>
      </c>
      <c r="E3" t="s">
        <v>150</v>
      </c>
      <c r="F3" t="s">
        <v>281</v>
      </c>
    </row>
    <row r="4" spans="1:6" x14ac:dyDescent="0.25">
      <c r="A4" t="s">
        <v>159</v>
      </c>
      <c r="B4" t="s">
        <v>162</v>
      </c>
      <c r="C4">
        <v>25</v>
      </c>
      <c r="D4" t="s">
        <v>153</v>
      </c>
      <c r="E4" t="s">
        <v>150</v>
      </c>
    </row>
    <row r="5" spans="1:6" x14ac:dyDescent="0.25">
      <c r="A5" t="s">
        <v>28</v>
      </c>
      <c r="B5" t="s">
        <v>9</v>
      </c>
      <c r="C5">
        <v>14</v>
      </c>
      <c r="D5" t="s">
        <v>154</v>
      </c>
      <c r="E5" t="s">
        <v>151</v>
      </c>
    </row>
    <row r="6" spans="1:6" x14ac:dyDescent="0.25">
      <c r="A6" t="s">
        <v>160</v>
      </c>
      <c r="B6" t="s">
        <v>12</v>
      </c>
      <c r="C6">
        <v>15</v>
      </c>
      <c r="D6" t="s">
        <v>154</v>
      </c>
      <c r="E6" t="s">
        <v>151</v>
      </c>
    </row>
    <row r="7" spans="1:6" x14ac:dyDescent="0.25">
      <c r="A7" t="s">
        <v>161</v>
      </c>
      <c r="B7" t="s">
        <v>14</v>
      </c>
      <c r="C7">
        <v>20</v>
      </c>
      <c r="D7" t="s">
        <v>154</v>
      </c>
      <c r="E7" t="s">
        <v>151</v>
      </c>
    </row>
    <row r="8" spans="1:6" x14ac:dyDescent="0.25">
      <c r="A8" t="s">
        <v>29</v>
      </c>
      <c r="B8" t="s">
        <v>10</v>
      </c>
      <c r="C8">
        <v>30</v>
      </c>
      <c r="D8" t="s">
        <v>154</v>
      </c>
      <c r="E8" t="s">
        <v>151</v>
      </c>
    </row>
  </sheetData>
  <dataValidations count="1">
    <dataValidation type="list" allowBlank="1" showInputMessage="1" sqref="F2:F8" xr:uid="{80B8427D-13AB-42FF-85E7-574503553DAA}">
      <formula1>validation_list_wsw</formula1>
    </dataValidation>
  </dataValidations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source_types!$C$2:$C$7</xm:f>
          </x14:formula1>
          <xm:sqref>B2:B13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701CC-B7E3-4A30-B541-D426DF7577C5}">
  <sheetPr>
    <tabColor theme="7"/>
  </sheetPr>
  <dimension ref="A1:E8"/>
  <sheetViews>
    <sheetView workbookViewId="0">
      <selection activeCell="D33" sqref="D33"/>
    </sheetView>
  </sheetViews>
  <sheetFormatPr defaultColWidth="8.85546875" defaultRowHeight="15" x14ac:dyDescent="0.25"/>
  <cols>
    <col min="1" max="1" width="33.42578125" customWidth="1"/>
    <col min="2" max="3" width="17.28515625" customWidth="1"/>
    <col min="4" max="4" width="22.42578125" customWidth="1"/>
    <col min="5" max="5" width="18.42578125" customWidth="1"/>
    <col min="6" max="6" width="14.42578125" customWidth="1"/>
  </cols>
  <sheetData>
    <row r="1" spans="1:5" x14ac:dyDescent="0.25">
      <c r="A1" t="s">
        <v>76</v>
      </c>
      <c r="B1" t="s">
        <v>93</v>
      </c>
      <c r="D1" t="s">
        <v>94</v>
      </c>
      <c r="E1" t="s">
        <v>95</v>
      </c>
    </row>
    <row r="2" spans="1:5" x14ac:dyDescent="0.25">
      <c r="A2" t="s">
        <v>77</v>
      </c>
      <c r="B2" t="s">
        <v>83</v>
      </c>
      <c r="D2" t="s">
        <v>96</v>
      </c>
      <c r="E2" t="s">
        <v>97</v>
      </c>
    </row>
    <row r="3" spans="1:5" x14ac:dyDescent="0.25">
      <c r="A3" t="s">
        <v>78</v>
      </c>
      <c r="B3" t="s">
        <v>181</v>
      </c>
      <c r="D3" t="s">
        <v>96</v>
      </c>
      <c r="E3" t="s">
        <v>97</v>
      </c>
    </row>
    <row r="4" spans="1:5" x14ac:dyDescent="0.25">
      <c r="A4" t="s">
        <v>79</v>
      </c>
      <c r="B4" t="s">
        <v>31</v>
      </c>
      <c r="D4" t="s">
        <v>96</v>
      </c>
      <c r="E4" t="s">
        <v>97</v>
      </c>
    </row>
    <row r="5" spans="1:5" x14ac:dyDescent="0.25">
      <c r="A5" t="s">
        <v>79</v>
      </c>
      <c r="B5" t="s">
        <v>86</v>
      </c>
      <c r="D5" t="s">
        <v>96</v>
      </c>
      <c r="E5" t="s">
        <v>97</v>
      </c>
    </row>
    <row r="6" spans="1:5" x14ac:dyDescent="0.25">
      <c r="A6" t="s">
        <v>103</v>
      </c>
      <c r="B6" t="s">
        <v>92</v>
      </c>
      <c r="D6" t="s">
        <v>96</v>
      </c>
      <c r="E6" t="s">
        <v>97</v>
      </c>
    </row>
    <row r="7" spans="1:5" x14ac:dyDescent="0.25">
      <c r="A7" t="s">
        <v>104</v>
      </c>
      <c r="B7" t="s">
        <v>88</v>
      </c>
      <c r="D7" t="s">
        <v>96</v>
      </c>
      <c r="E7" t="s">
        <v>97</v>
      </c>
    </row>
    <row r="8" spans="1:5" x14ac:dyDescent="0.25">
      <c r="A8" t="s">
        <v>103</v>
      </c>
      <c r="B8" t="s">
        <v>87</v>
      </c>
      <c r="D8" t="s">
        <v>96</v>
      </c>
      <c r="E8" t="s">
        <v>97</v>
      </c>
    </row>
  </sheetData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CA2DE54-9323-4410-A475-DF1BA0FDCE75}">
          <x14:formula1>
            <xm:f>monitoring_parameters!$C$2:$C$7</xm:f>
          </x14:formula1>
          <xm:sqref>B1:C1048576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E2C60-54EE-498C-960F-6C424ADD357E}">
  <sheetPr>
    <tabColor theme="7"/>
  </sheetPr>
  <dimension ref="A1:B6"/>
  <sheetViews>
    <sheetView workbookViewId="0">
      <selection activeCell="C21" sqref="C21"/>
    </sheetView>
  </sheetViews>
  <sheetFormatPr defaultColWidth="8.85546875" defaultRowHeight="15" x14ac:dyDescent="0.25"/>
  <cols>
    <col min="1" max="1" width="20.42578125" customWidth="1"/>
    <col min="2" max="2" width="60.85546875" customWidth="1"/>
    <col min="3" max="3" width="29.7109375" customWidth="1"/>
  </cols>
  <sheetData>
    <row r="1" spans="1:2" x14ac:dyDescent="0.25">
      <c r="A1" t="s">
        <v>17</v>
      </c>
      <c r="B1" t="s">
        <v>6</v>
      </c>
    </row>
    <row r="2" spans="1:2" x14ac:dyDescent="0.25">
      <c r="A2" t="s">
        <v>114</v>
      </c>
      <c r="B2" t="s">
        <v>115</v>
      </c>
    </row>
    <row r="3" spans="1:2" x14ac:dyDescent="0.25">
      <c r="A3" t="s">
        <v>110</v>
      </c>
      <c r="B3" t="s">
        <v>116</v>
      </c>
    </row>
    <row r="4" spans="1:2" x14ac:dyDescent="0.25">
      <c r="A4" t="s">
        <v>111</v>
      </c>
      <c r="B4" t="s">
        <v>117</v>
      </c>
    </row>
    <row r="5" spans="1:2" x14ac:dyDescent="0.25">
      <c r="A5" t="s">
        <v>112</v>
      </c>
      <c r="B5" t="s">
        <v>118</v>
      </c>
    </row>
    <row r="6" spans="1:2" x14ac:dyDescent="0.25">
      <c r="A6" t="s">
        <v>113</v>
      </c>
      <c r="B6" t="s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0.39997558519241921"/>
  </sheetPr>
  <dimension ref="A1:C9"/>
  <sheetViews>
    <sheetView workbookViewId="0">
      <selection activeCell="C10" sqref="C10"/>
    </sheetView>
  </sheetViews>
  <sheetFormatPr defaultColWidth="8.85546875" defaultRowHeight="15" x14ac:dyDescent="0.25"/>
  <cols>
    <col min="1" max="1" width="33.7109375" customWidth="1"/>
    <col min="2" max="2" width="37.42578125" customWidth="1"/>
    <col min="3" max="3" width="27.140625" customWidth="1"/>
  </cols>
  <sheetData>
    <row r="1" spans="1:3" x14ac:dyDescent="0.25">
      <c r="A1" t="s">
        <v>105</v>
      </c>
      <c r="B1" t="s">
        <v>106</v>
      </c>
      <c r="C1" t="s">
        <v>156</v>
      </c>
    </row>
    <row r="2" spans="1:3" x14ac:dyDescent="0.25">
      <c r="A2" t="s">
        <v>157</v>
      </c>
      <c r="B2" t="s">
        <v>157</v>
      </c>
    </row>
    <row r="3" spans="1:3" x14ac:dyDescent="0.25">
      <c r="A3" t="s">
        <v>169</v>
      </c>
      <c r="B3" t="s">
        <v>170</v>
      </c>
      <c r="C3">
        <v>12.1</v>
      </c>
    </row>
    <row r="4" spans="1:3" x14ac:dyDescent="0.25">
      <c r="A4" t="s">
        <v>170</v>
      </c>
      <c r="B4" t="s">
        <v>171</v>
      </c>
      <c r="C4">
        <v>11.9</v>
      </c>
    </row>
    <row r="5" spans="1:3" x14ac:dyDescent="0.25">
      <c r="A5" t="s">
        <v>171</v>
      </c>
      <c r="B5" t="s">
        <v>172</v>
      </c>
      <c r="C5">
        <v>12.3</v>
      </c>
    </row>
    <row r="6" spans="1:3" x14ac:dyDescent="0.25">
      <c r="A6" t="s">
        <v>172</v>
      </c>
      <c r="B6" t="s">
        <v>173</v>
      </c>
      <c r="C6">
        <v>12.3</v>
      </c>
    </row>
    <row r="7" spans="1:3" x14ac:dyDescent="0.25">
      <c r="A7" t="s">
        <v>173</v>
      </c>
      <c r="B7" t="s">
        <v>174</v>
      </c>
      <c r="C7">
        <v>8.4</v>
      </c>
    </row>
    <row r="8" spans="1:3" x14ac:dyDescent="0.25">
      <c r="A8" t="s">
        <v>174</v>
      </c>
      <c r="B8" t="s">
        <v>175</v>
      </c>
      <c r="C8">
        <v>8.4</v>
      </c>
    </row>
    <row r="9" spans="1:3" x14ac:dyDescent="0.25">
      <c r="A9" t="s">
        <v>175</v>
      </c>
      <c r="B9" t="s">
        <v>176</v>
      </c>
      <c r="C9">
        <v>8.5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39997558519241921"/>
  </sheetPr>
  <dimension ref="A1:F19"/>
  <sheetViews>
    <sheetView workbookViewId="0">
      <selection activeCell="E20" sqref="E20"/>
    </sheetView>
  </sheetViews>
  <sheetFormatPr defaultColWidth="8.85546875" defaultRowHeight="15" x14ac:dyDescent="0.25"/>
  <cols>
    <col min="1" max="1" width="14.42578125" style="2" customWidth="1"/>
    <col min="2" max="2" width="32" style="2" customWidth="1"/>
    <col min="3" max="3" width="10.42578125" style="19" bestFit="1" customWidth="1"/>
    <col min="4" max="4" width="25.42578125" style="2" customWidth="1"/>
    <col min="5" max="5" width="58.140625" style="2" customWidth="1"/>
    <col min="6" max="6" width="37.42578125" style="2" customWidth="1"/>
    <col min="7" max="16384" width="8.85546875" style="2"/>
  </cols>
  <sheetData>
    <row r="1" spans="1:6" x14ac:dyDescent="0.25">
      <c r="A1" s="3" t="s">
        <v>1</v>
      </c>
      <c r="B1" s="3" t="s">
        <v>2</v>
      </c>
      <c r="C1" s="18" t="s">
        <v>23</v>
      </c>
      <c r="D1" s="3" t="s">
        <v>53</v>
      </c>
      <c r="E1" s="3" t="s">
        <v>24</v>
      </c>
      <c r="F1" s="3" t="s">
        <v>25</v>
      </c>
    </row>
    <row r="2" spans="1:6" x14ac:dyDescent="0.25">
      <c r="A2" s="23"/>
      <c r="B2" s="23"/>
      <c r="C2" s="22" t="s">
        <v>158</v>
      </c>
      <c r="D2" s="23"/>
      <c r="E2" s="23"/>
      <c r="F2" s="23"/>
    </row>
    <row r="3" spans="1:6" x14ac:dyDescent="0.25">
      <c r="A3" s="5" t="s">
        <v>26</v>
      </c>
      <c r="B3" s="5" t="s">
        <v>8</v>
      </c>
      <c r="C3" s="20">
        <v>43831</v>
      </c>
      <c r="D3" s="16">
        <v>92</v>
      </c>
      <c r="E3" s="5" t="s">
        <v>27</v>
      </c>
      <c r="F3" s="5" t="s">
        <v>109</v>
      </c>
    </row>
    <row r="4" spans="1:6" x14ac:dyDescent="0.25">
      <c r="A4" s="5" t="s">
        <v>26</v>
      </c>
      <c r="B4" s="5" t="s">
        <v>8</v>
      </c>
      <c r="C4" s="20">
        <v>43832</v>
      </c>
      <c r="D4" s="16">
        <v>95</v>
      </c>
      <c r="E4" s="5" t="s">
        <v>27</v>
      </c>
      <c r="F4" s="5" t="s">
        <v>109</v>
      </c>
    </row>
    <row r="5" spans="1:6" x14ac:dyDescent="0.25">
      <c r="A5" s="5" t="s">
        <v>26</v>
      </c>
      <c r="B5" s="5" t="s">
        <v>8</v>
      </c>
      <c r="C5" s="20">
        <v>43833</v>
      </c>
      <c r="D5" s="16">
        <v>98</v>
      </c>
      <c r="E5" s="5" t="s">
        <v>27</v>
      </c>
      <c r="F5" s="5" t="s">
        <v>109</v>
      </c>
    </row>
    <row r="6" spans="1:6" x14ac:dyDescent="0.25">
      <c r="A6" s="5" t="s">
        <v>26</v>
      </c>
      <c r="B6" s="5" t="s">
        <v>8</v>
      </c>
      <c r="C6" s="20">
        <v>43834</v>
      </c>
      <c r="D6" s="16">
        <v>100</v>
      </c>
      <c r="E6" s="5" t="s">
        <v>27</v>
      </c>
      <c r="F6" s="5" t="s">
        <v>109</v>
      </c>
    </row>
    <row r="7" spans="1:6" x14ac:dyDescent="0.25">
      <c r="A7" s="5"/>
      <c r="B7" s="5"/>
      <c r="C7" s="20"/>
      <c r="D7" s="7"/>
      <c r="E7" s="5"/>
      <c r="F7" s="5"/>
    </row>
    <row r="8" spans="1:6" x14ac:dyDescent="0.25">
      <c r="A8" s="5" t="s">
        <v>32</v>
      </c>
      <c r="B8" s="5" t="s">
        <v>162</v>
      </c>
      <c r="C8" s="20">
        <v>43831</v>
      </c>
      <c r="D8" s="5">
        <v>85</v>
      </c>
      <c r="E8" s="5" t="s">
        <v>27</v>
      </c>
      <c r="F8" s="5" t="s">
        <v>109</v>
      </c>
    </row>
    <row r="9" spans="1:6" x14ac:dyDescent="0.25">
      <c r="A9" s="5" t="s">
        <v>32</v>
      </c>
      <c r="B9" s="5" t="s">
        <v>162</v>
      </c>
      <c r="C9" s="20">
        <v>43832</v>
      </c>
      <c r="D9" s="5">
        <v>85</v>
      </c>
      <c r="E9" s="5" t="s">
        <v>27</v>
      </c>
      <c r="F9" s="5" t="s">
        <v>109</v>
      </c>
    </row>
    <row r="10" spans="1:6" x14ac:dyDescent="0.25">
      <c r="A10" s="5" t="s">
        <v>32</v>
      </c>
      <c r="B10" s="5" t="s">
        <v>162</v>
      </c>
      <c r="C10" s="20">
        <v>43833</v>
      </c>
      <c r="D10" s="5">
        <v>85</v>
      </c>
      <c r="E10" s="5" t="s">
        <v>27</v>
      </c>
      <c r="F10" s="5" t="s">
        <v>109</v>
      </c>
    </row>
    <row r="11" spans="1:6" x14ac:dyDescent="0.25">
      <c r="A11" s="5" t="s">
        <v>32</v>
      </c>
      <c r="B11" s="5" t="s">
        <v>162</v>
      </c>
      <c r="C11" s="20">
        <v>43834</v>
      </c>
      <c r="D11" s="5">
        <v>85</v>
      </c>
      <c r="E11" s="5" t="s">
        <v>27</v>
      </c>
      <c r="F11" s="5" t="s">
        <v>109</v>
      </c>
    </row>
    <row r="12" spans="1:6" ht="48" customHeight="1" x14ac:dyDescent="0.25">
      <c r="A12" s="5" t="s">
        <v>28</v>
      </c>
      <c r="B12" s="5" t="s">
        <v>9</v>
      </c>
      <c r="C12" s="20">
        <v>43831</v>
      </c>
      <c r="D12" s="16">
        <v>30</v>
      </c>
      <c r="E12" s="5" t="s">
        <v>83</v>
      </c>
      <c r="F12" s="5" t="s">
        <v>16</v>
      </c>
    </row>
    <row r="13" spans="1:6" x14ac:dyDescent="0.25">
      <c r="A13" s="5" t="s">
        <v>28</v>
      </c>
      <c r="B13" s="5" t="s">
        <v>9</v>
      </c>
      <c r="C13" s="20">
        <v>43832</v>
      </c>
      <c r="D13" s="16">
        <v>35</v>
      </c>
      <c r="E13" s="5" t="s">
        <v>83</v>
      </c>
      <c r="F13" s="5" t="s">
        <v>16</v>
      </c>
    </row>
    <row r="14" spans="1:6" x14ac:dyDescent="0.25">
      <c r="A14" s="5" t="s">
        <v>28</v>
      </c>
      <c r="B14" s="5" t="s">
        <v>9</v>
      </c>
      <c r="C14" s="20">
        <v>43833</v>
      </c>
      <c r="D14" s="16">
        <v>24</v>
      </c>
      <c r="E14" s="5" t="s">
        <v>83</v>
      </c>
      <c r="F14" s="5" t="s">
        <v>16</v>
      </c>
    </row>
    <row r="15" spans="1:6" x14ac:dyDescent="0.25">
      <c r="A15" s="5" t="s">
        <v>28</v>
      </c>
      <c r="B15" s="5" t="s">
        <v>9</v>
      </c>
      <c r="C15" s="20">
        <v>43834</v>
      </c>
      <c r="D15" s="16">
        <v>86</v>
      </c>
      <c r="E15" s="5" t="s">
        <v>83</v>
      </c>
      <c r="F15" s="5" t="s">
        <v>16</v>
      </c>
    </row>
    <row r="16" spans="1:6" x14ac:dyDescent="0.25">
      <c r="A16" s="5" t="s">
        <v>29</v>
      </c>
      <c r="B16" s="5" t="s">
        <v>10</v>
      </c>
      <c r="C16" s="20">
        <v>43831</v>
      </c>
      <c r="D16" s="16">
        <v>2</v>
      </c>
      <c r="E16" s="5" t="s">
        <v>147</v>
      </c>
      <c r="F16" s="5" t="s">
        <v>30</v>
      </c>
    </row>
    <row r="17" spans="1:6" x14ac:dyDescent="0.25">
      <c r="A17" s="5" t="s">
        <v>29</v>
      </c>
      <c r="B17" s="5" t="s">
        <v>10</v>
      </c>
      <c r="C17" s="20">
        <v>43832</v>
      </c>
      <c r="D17" s="16">
        <v>3</v>
      </c>
      <c r="E17" s="5" t="s">
        <v>147</v>
      </c>
      <c r="F17" s="5" t="s">
        <v>30</v>
      </c>
    </row>
    <row r="18" spans="1:6" x14ac:dyDescent="0.25">
      <c r="A18" s="5" t="s">
        <v>29</v>
      </c>
      <c r="B18" s="5" t="s">
        <v>10</v>
      </c>
      <c r="C18" s="20">
        <v>43833</v>
      </c>
      <c r="D18" s="16">
        <v>4</v>
      </c>
      <c r="E18" s="5" t="s">
        <v>147</v>
      </c>
      <c r="F18" s="5" t="s">
        <v>30</v>
      </c>
    </row>
    <row r="19" spans="1:6" x14ac:dyDescent="0.25">
      <c r="A19" s="5" t="s">
        <v>29</v>
      </c>
      <c r="B19" s="5" t="s">
        <v>10</v>
      </c>
      <c r="C19" s="20">
        <v>43834</v>
      </c>
      <c r="D19" s="16">
        <v>5</v>
      </c>
      <c r="E19" s="5" t="s">
        <v>147</v>
      </c>
      <c r="F19" s="5" t="s">
        <v>30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FC5B0-7488-4F8B-8F96-CCA2E4D8E350}">
  <sheetPr>
    <tabColor theme="9" tint="0.39997558519241921"/>
  </sheetPr>
  <dimension ref="A1:D17"/>
  <sheetViews>
    <sheetView workbookViewId="0">
      <selection activeCell="J33" sqref="J33"/>
    </sheetView>
  </sheetViews>
  <sheetFormatPr defaultColWidth="8.85546875" defaultRowHeight="15" x14ac:dyDescent="0.25"/>
  <cols>
    <col min="1" max="1" width="21.42578125" customWidth="1"/>
    <col min="2" max="3" width="16.42578125" customWidth="1"/>
    <col min="4" max="4" width="14.7109375" customWidth="1"/>
  </cols>
  <sheetData>
    <row r="1" spans="1:4" x14ac:dyDescent="0.25">
      <c r="A1" s="1" t="s">
        <v>122</v>
      </c>
      <c r="B1" s="1" t="s">
        <v>82</v>
      </c>
      <c r="C1" s="1" t="s">
        <v>123</v>
      </c>
      <c r="D1" s="1" t="s">
        <v>124</v>
      </c>
    </row>
    <row r="2" spans="1:4" x14ac:dyDescent="0.25">
      <c r="A2" t="s">
        <v>125</v>
      </c>
      <c r="B2" t="s">
        <v>83</v>
      </c>
      <c r="C2">
        <v>10</v>
      </c>
      <c r="D2" t="s">
        <v>126</v>
      </c>
    </row>
    <row r="3" spans="1:4" x14ac:dyDescent="0.25">
      <c r="A3" t="s">
        <v>125</v>
      </c>
      <c r="B3" t="s">
        <v>83</v>
      </c>
      <c r="C3">
        <v>11</v>
      </c>
      <c r="D3" t="s">
        <v>127</v>
      </c>
    </row>
    <row r="4" spans="1:4" x14ac:dyDescent="0.25">
      <c r="A4" t="s">
        <v>125</v>
      </c>
      <c r="B4" t="s">
        <v>83</v>
      </c>
      <c r="C4">
        <v>12</v>
      </c>
      <c r="D4" t="s">
        <v>128</v>
      </c>
    </row>
    <row r="5" spans="1:4" x14ac:dyDescent="0.25">
      <c r="A5" t="s">
        <v>125</v>
      </c>
      <c r="B5" t="s">
        <v>83</v>
      </c>
      <c r="C5">
        <v>15</v>
      </c>
      <c r="D5" t="s">
        <v>129</v>
      </c>
    </row>
    <row r="6" spans="1:4" x14ac:dyDescent="0.25">
      <c r="A6" t="s">
        <v>125</v>
      </c>
      <c r="B6" t="s">
        <v>83</v>
      </c>
      <c r="C6">
        <v>8</v>
      </c>
      <c r="D6" t="s">
        <v>130</v>
      </c>
    </row>
    <row r="7" spans="1:4" x14ac:dyDescent="0.25">
      <c r="A7" t="s">
        <v>125</v>
      </c>
      <c r="B7" t="s">
        <v>83</v>
      </c>
      <c r="C7">
        <v>3</v>
      </c>
      <c r="D7" t="s">
        <v>131</v>
      </c>
    </row>
    <row r="8" spans="1:4" x14ac:dyDescent="0.25">
      <c r="A8" t="s">
        <v>125</v>
      </c>
      <c r="B8" t="s">
        <v>83</v>
      </c>
      <c r="C8">
        <v>2</v>
      </c>
      <c r="D8" t="s">
        <v>132</v>
      </c>
    </row>
    <row r="9" spans="1:4" x14ac:dyDescent="0.25">
      <c r="A9" t="s">
        <v>125</v>
      </c>
      <c r="B9" t="s">
        <v>83</v>
      </c>
      <c r="C9">
        <v>0</v>
      </c>
      <c r="D9" t="s">
        <v>133</v>
      </c>
    </row>
    <row r="10" spans="1:4" x14ac:dyDescent="0.25">
      <c r="A10" s="2" t="s">
        <v>103</v>
      </c>
      <c r="B10" s="2" t="s">
        <v>87</v>
      </c>
      <c r="C10">
        <v>230</v>
      </c>
      <c r="D10" t="s">
        <v>126</v>
      </c>
    </row>
    <row r="11" spans="1:4" x14ac:dyDescent="0.25">
      <c r="A11" s="2" t="s">
        <v>103</v>
      </c>
      <c r="B11" s="2" t="s">
        <v>87</v>
      </c>
      <c r="C11">
        <v>231</v>
      </c>
      <c r="D11" t="s">
        <v>127</v>
      </c>
    </row>
    <row r="12" spans="1:4" x14ac:dyDescent="0.25">
      <c r="A12" s="2" t="s">
        <v>103</v>
      </c>
      <c r="B12" s="2" t="s">
        <v>87</v>
      </c>
      <c r="C12">
        <v>230</v>
      </c>
      <c r="D12" t="s">
        <v>128</v>
      </c>
    </row>
    <row r="13" spans="1:4" x14ac:dyDescent="0.25">
      <c r="A13" s="2" t="s">
        <v>103</v>
      </c>
      <c r="B13" s="2" t="s">
        <v>87</v>
      </c>
      <c r="C13">
        <v>229</v>
      </c>
      <c r="D13" t="s">
        <v>129</v>
      </c>
    </row>
    <row r="14" spans="1:4" x14ac:dyDescent="0.25">
      <c r="A14" s="2" t="s">
        <v>103</v>
      </c>
      <c r="B14" s="2" t="s">
        <v>87</v>
      </c>
      <c r="C14">
        <v>228</v>
      </c>
      <c r="D14" t="s">
        <v>130</v>
      </c>
    </row>
    <row r="15" spans="1:4" x14ac:dyDescent="0.25">
      <c r="A15" s="2" t="s">
        <v>103</v>
      </c>
      <c r="B15" s="2" t="s">
        <v>87</v>
      </c>
      <c r="C15">
        <v>225</v>
      </c>
      <c r="D15" t="s">
        <v>131</v>
      </c>
    </row>
    <row r="16" spans="1:4" x14ac:dyDescent="0.25">
      <c r="A16" s="2" t="s">
        <v>103</v>
      </c>
      <c r="B16" s="2" t="s">
        <v>87</v>
      </c>
      <c r="C16">
        <v>222</v>
      </c>
      <c r="D16" t="s">
        <v>132</v>
      </c>
    </row>
    <row r="17" spans="1:4" x14ac:dyDescent="0.25">
      <c r="A17" s="2" t="s">
        <v>103</v>
      </c>
      <c r="B17" s="2" t="s">
        <v>87</v>
      </c>
      <c r="C17">
        <v>200</v>
      </c>
      <c r="D17" t="s">
        <v>133</v>
      </c>
    </row>
  </sheetData>
  <phoneticPr fontId="4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9810817F-4D0D-46D0-9CC1-638FFABE0FC7}">
          <x14:formula1>
            <xm:f>monitoring_locations!$A$2:$A$24</xm:f>
          </x14:formula1>
          <xm:sqref>A1:A9 A18:A1048576</xm:sqref>
        </x14:dataValidation>
        <x14:dataValidation type="list" allowBlank="1" showInputMessage="1" showErrorMessage="1" xr:uid="{8462D86E-75D3-4140-A371-2C63435B634E}">
          <x14:formula1>
            <xm:f>monitoring_locations!$B$2:$B$35</xm:f>
          </x14:formula1>
          <xm:sqref>B1:B9 B18:B1048576</xm:sqref>
        </x14:dataValidation>
        <x14:dataValidation type="list" allowBlank="1" showInputMessage="1" showErrorMessage="1" xr:uid="{AF986F48-1B1A-4B2B-9391-BB064D625804}">
          <x14:formula1>
            <xm:f>monitoring_parameters!$C$2:$C$7</xm:f>
          </x14:formula1>
          <xm:sqref>B10:B17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39997558519241921"/>
  </sheetPr>
  <dimension ref="A1:D6"/>
  <sheetViews>
    <sheetView workbookViewId="0">
      <selection activeCell="A3" sqref="A3"/>
    </sheetView>
  </sheetViews>
  <sheetFormatPr defaultColWidth="8.85546875" defaultRowHeight="15" x14ac:dyDescent="0.25"/>
  <cols>
    <col min="1" max="1" width="20.42578125" style="2" customWidth="1"/>
    <col min="2" max="2" width="23.42578125" style="19" customWidth="1"/>
    <col min="3" max="3" width="21.28515625" style="2" customWidth="1"/>
    <col min="4" max="4" width="29.28515625" style="2" customWidth="1"/>
    <col min="5" max="16384" width="8.85546875" style="2"/>
  </cols>
  <sheetData>
    <row r="1" spans="1:4" x14ac:dyDescent="0.25">
      <c r="A1" s="3" t="s">
        <v>17</v>
      </c>
      <c r="B1" s="18" t="s">
        <v>21</v>
      </c>
      <c r="C1" s="3" t="s">
        <v>22</v>
      </c>
      <c r="D1" s="3" t="s">
        <v>20</v>
      </c>
    </row>
    <row r="2" spans="1:4" ht="45" x14ac:dyDescent="0.25">
      <c r="A2" s="5" t="s">
        <v>18</v>
      </c>
      <c r="B2" s="17">
        <v>43101</v>
      </c>
      <c r="C2" s="6" t="s">
        <v>19</v>
      </c>
      <c r="D2" s="4" t="s">
        <v>134</v>
      </c>
    </row>
    <row r="3" spans="1:4" x14ac:dyDescent="0.25">
      <c r="A3" s="5" t="s">
        <v>110</v>
      </c>
      <c r="B3" s="17">
        <v>43556</v>
      </c>
      <c r="C3" s="6">
        <f>B3-B2</f>
        <v>455</v>
      </c>
    </row>
    <row r="4" spans="1:4" x14ac:dyDescent="0.25">
      <c r="A4" s="5" t="s">
        <v>113</v>
      </c>
      <c r="B4" s="17">
        <v>43682</v>
      </c>
      <c r="C4" s="6">
        <f>B4-B3</f>
        <v>126</v>
      </c>
    </row>
    <row r="6" spans="1:4" x14ac:dyDescent="0.25">
      <c r="A6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00EA3FC-EE4F-4A86-A318-1BF5BCF6EF2B}">
          <x14:formula1>
            <xm:f>conservation_policies!$A$2:$A$10</xm:f>
          </x14:formula1>
          <xm:sqref>A1:A1048576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F7635-83D3-437F-A83C-91E894E4C2AB}">
  <sheetPr>
    <tabColor theme="0" tint="-0.34998626667073579"/>
  </sheetPr>
  <dimension ref="A1:F7"/>
  <sheetViews>
    <sheetView tabSelected="1" workbookViewId="0">
      <selection activeCell="C25" sqref="C25"/>
    </sheetView>
  </sheetViews>
  <sheetFormatPr defaultColWidth="8.85546875" defaultRowHeight="15" x14ac:dyDescent="0.25"/>
  <cols>
    <col min="1" max="1" width="42.42578125" customWidth="1"/>
    <col min="2" max="2" width="26.28515625" customWidth="1"/>
    <col min="3" max="3" width="28" customWidth="1"/>
    <col min="4" max="4" width="52.85546875" bestFit="1" customWidth="1"/>
    <col min="5" max="5" width="20.5703125" customWidth="1"/>
  </cols>
  <sheetData>
    <row r="1" spans="1:6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98</v>
      </c>
      <c r="F1" s="1" t="s">
        <v>143</v>
      </c>
    </row>
    <row r="2" spans="1:6" x14ac:dyDescent="0.25">
      <c r="A2" t="s">
        <v>67</v>
      </c>
      <c r="B2" t="s">
        <v>82</v>
      </c>
      <c r="C2" t="s">
        <v>83</v>
      </c>
      <c r="D2" t="s">
        <v>165</v>
      </c>
      <c r="E2" s="1" t="s">
        <v>164</v>
      </c>
      <c r="F2" s="1" t="s">
        <v>16</v>
      </c>
    </row>
    <row r="3" spans="1:6" x14ac:dyDescent="0.25">
      <c r="A3" t="s">
        <v>67</v>
      </c>
      <c r="B3" t="s">
        <v>82</v>
      </c>
      <c r="C3" t="s">
        <v>181</v>
      </c>
      <c r="D3" t="s">
        <v>84</v>
      </c>
      <c r="E3" s="1" t="s">
        <v>144</v>
      </c>
      <c r="F3" s="1" t="s">
        <v>99</v>
      </c>
    </row>
    <row r="4" spans="1:6" x14ac:dyDescent="0.25">
      <c r="A4" t="s">
        <v>67</v>
      </c>
      <c r="B4" t="s">
        <v>82</v>
      </c>
      <c r="C4" t="s">
        <v>31</v>
      </c>
      <c r="D4" t="s">
        <v>85</v>
      </c>
      <c r="E4" s="1" t="s">
        <v>145</v>
      </c>
      <c r="F4" s="1" t="s">
        <v>100</v>
      </c>
    </row>
    <row r="5" spans="1:6" x14ac:dyDescent="0.25">
      <c r="A5" t="s">
        <v>67</v>
      </c>
      <c r="B5" t="s">
        <v>82</v>
      </c>
      <c r="C5" t="s">
        <v>86</v>
      </c>
      <c r="D5" t="s">
        <v>89</v>
      </c>
      <c r="E5" s="1" t="s">
        <v>145</v>
      </c>
      <c r="F5" s="1" t="s">
        <v>100</v>
      </c>
    </row>
    <row r="6" spans="1:6" x14ac:dyDescent="0.25">
      <c r="A6" t="s">
        <v>67</v>
      </c>
      <c r="B6" t="s">
        <v>82</v>
      </c>
      <c r="C6" t="s">
        <v>87</v>
      </c>
      <c r="D6" t="s">
        <v>90</v>
      </c>
      <c r="E6" s="1" t="s">
        <v>146</v>
      </c>
      <c r="F6" s="1" t="s">
        <v>101</v>
      </c>
    </row>
    <row r="7" spans="1:6" x14ac:dyDescent="0.25">
      <c r="A7" t="s">
        <v>67</v>
      </c>
      <c r="B7" t="s">
        <v>82</v>
      </c>
      <c r="C7" t="s">
        <v>88</v>
      </c>
      <c r="D7" t="s">
        <v>91</v>
      </c>
      <c r="E7" s="1" t="s">
        <v>166</v>
      </c>
      <c r="F7" s="1" t="s">
        <v>102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0" tint="-0.34998626667073579"/>
  </sheetPr>
  <dimension ref="A1:E8"/>
  <sheetViews>
    <sheetView workbookViewId="0">
      <selection activeCell="D5" sqref="D5"/>
    </sheetView>
  </sheetViews>
  <sheetFormatPr defaultColWidth="8.85546875" defaultRowHeight="15" x14ac:dyDescent="0.25"/>
  <cols>
    <col min="1" max="1" width="42.42578125" customWidth="1"/>
    <col min="2" max="2" width="26.28515625" customWidth="1"/>
    <col min="3" max="4" width="20.140625" customWidth="1"/>
    <col min="5" max="5" width="52.85546875" bestFit="1" customWidth="1"/>
  </cols>
  <sheetData>
    <row r="1" spans="1:5" x14ac:dyDescent="0.25">
      <c r="A1" s="1" t="s">
        <v>3</v>
      </c>
      <c r="B1" s="1" t="s">
        <v>4</v>
      </c>
      <c r="C1" s="1" t="s">
        <v>5</v>
      </c>
      <c r="D1" s="1" t="s">
        <v>180</v>
      </c>
      <c r="E1" s="1" t="s">
        <v>6</v>
      </c>
    </row>
    <row r="2" spans="1:5" x14ac:dyDescent="0.25">
      <c r="A2" t="s">
        <v>7</v>
      </c>
      <c r="B2" t="s">
        <v>2</v>
      </c>
      <c r="C2" t="s">
        <v>8</v>
      </c>
      <c r="D2" t="s">
        <v>27</v>
      </c>
      <c r="E2" t="s">
        <v>8</v>
      </c>
    </row>
    <row r="3" spans="1:5" x14ac:dyDescent="0.25">
      <c r="A3" t="s">
        <v>7</v>
      </c>
      <c r="B3" t="s">
        <v>2</v>
      </c>
      <c r="C3" t="s">
        <v>162</v>
      </c>
      <c r="D3" t="s">
        <v>27</v>
      </c>
      <c r="E3" t="s">
        <v>163</v>
      </c>
    </row>
    <row r="4" spans="1:5" x14ac:dyDescent="0.25">
      <c r="A4" t="s">
        <v>7</v>
      </c>
      <c r="B4" t="s">
        <v>2</v>
      </c>
      <c r="C4" t="s">
        <v>9</v>
      </c>
      <c r="E4" t="s">
        <v>9</v>
      </c>
    </row>
    <row r="5" spans="1:5" x14ac:dyDescent="0.25">
      <c r="A5" t="s">
        <v>7</v>
      </c>
      <c r="B5" t="s">
        <v>2</v>
      </c>
      <c r="C5" t="s">
        <v>10</v>
      </c>
      <c r="E5" t="s">
        <v>11</v>
      </c>
    </row>
    <row r="6" spans="1:5" x14ac:dyDescent="0.25">
      <c r="A6" t="s">
        <v>7</v>
      </c>
      <c r="B6" t="s">
        <v>2</v>
      </c>
      <c r="C6" t="s">
        <v>12</v>
      </c>
      <c r="E6" t="s">
        <v>13</v>
      </c>
    </row>
    <row r="7" spans="1:5" x14ac:dyDescent="0.25">
      <c r="A7" t="s">
        <v>7</v>
      </c>
      <c r="B7" t="s">
        <v>2</v>
      </c>
      <c r="C7" t="s">
        <v>14</v>
      </c>
      <c r="E7" t="s">
        <v>15</v>
      </c>
    </row>
    <row r="8" spans="1:5" x14ac:dyDescent="0.25">
      <c r="A8" t="s">
        <v>7</v>
      </c>
      <c r="B8" t="s">
        <v>2</v>
      </c>
      <c r="C8" t="s">
        <v>73</v>
      </c>
      <c r="E8" t="s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C8C0E-7CBA-4901-B42E-16CA53546307}">
  <sheetPr>
    <tabColor theme="2" tint="-0.249977111117893"/>
  </sheetPr>
  <dimension ref="A1:D228"/>
  <sheetViews>
    <sheetView workbookViewId="0">
      <selection activeCell="F16" sqref="F16"/>
    </sheetView>
  </sheetViews>
  <sheetFormatPr defaultColWidth="8.85546875" defaultRowHeight="15" x14ac:dyDescent="0.25"/>
  <cols>
    <col min="2" max="2" width="35.85546875" customWidth="1"/>
    <col min="3" max="3" width="34.28515625" customWidth="1"/>
  </cols>
  <sheetData>
    <row r="1" spans="1:4" x14ac:dyDescent="0.25">
      <c r="B1" t="s">
        <v>183</v>
      </c>
      <c r="C1">
        <f>COUNTIF(D2:D300,"?*")</f>
        <v>9</v>
      </c>
    </row>
    <row r="2" spans="1:4" x14ac:dyDescent="0.25">
      <c r="A2">
        <f>IF(ISNUMBER(SEARCH(sources!$F$2,B2)),MAX($A$1:A1)+1,0)</f>
        <v>0</v>
      </c>
      <c r="B2" t="s">
        <v>216</v>
      </c>
      <c r="C2" t="str" cm="1">
        <f t="array" aca="1" ref="C2:C10" ca="1">OFFSET($D$2,,,COUNTIF($D$2:$D$300,"?*"))</f>
        <v>Broad River</v>
      </c>
      <c r="D2" t="str">
        <f>IFERROR(VLOOKUP(ROWS($D$2:D2),$A$2:$B$228,2,0),"")</f>
        <v>Broad River</v>
      </c>
    </row>
    <row r="3" spans="1:4" x14ac:dyDescent="0.25">
      <c r="A3">
        <f>IF(ISNUMBER(SEARCH(sources!$F$2,B3)),MAX($A$1:A2)+1,0)</f>
        <v>0</v>
      </c>
      <c r="B3" t="s">
        <v>243</v>
      </c>
      <c r="C3" t="str">
        <f ca="1"/>
        <v>Broad River (Forest City)</v>
      </c>
      <c r="D3" t="str">
        <f>IFERROR(VLOOKUP(ROWS($D$2:D3),$A$2:$B$228,2,0),"")</f>
        <v>Broad River (Forest City)</v>
      </c>
    </row>
    <row r="4" spans="1:4" x14ac:dyDescent="0.25">
      <c r="A4">
        <f>IF(ISNUMBER(SEARCH(sources!$F$2,B4)),MAX($A$1:A3)+1,0)</f>
        <v>0</v>
      </c>
      <c r="B4" t="s">
        <v>198</v>
      </c>
      <c r="C4" t="str">
        <f ca="1"/>
        <v>Broad River (Shelby)</v>
      </c>
      <c r="D4" t="str">
        <f>IFERROR(VLOOKUP(ROWS($D$2:D4),$A$2:$B$228,2,0),"")</f>
        <v>Broad River (Shelby)</v>
      </c>
    </row>
    <row r="5" spans="1:4" x14ac:dyDescent="0.25">
      <c r="A5">
        <f>IF(ISNUMBER(SEARCH(sources!$F$2,B5)),MAX($A$1:A4)+1,0)</f>
        <v>0</v>
      </c>
      <c r="B5" t="s">
        <v>193</v>
      </c>
      <c r="C5" t="str">
        <f ca="1"/>
        <v>First Broad River</v>
      </c>
      <c r="D5" t="str">
        <f>IFERROR(VLOOKUP(ROWS($D$2:D5),$A$2:$B$228,2,0),"")</f>
        <v>First Broad River</v>
      </c>
    </row>
    <row r="6" spans="1:4" x14ac:dyDescent="0.25">
      <c r="A6">
        <f>IF(ISNUMBER(SEARCH(sources!$F$2,B6)),MAX($A$1:A5)+1,0)</f>
        <v>0</v>
      </c>
      <c r="B6" t="s">
        <v>321</v>
      </c>
      <c r="C6" t="str">
        <f ca="1"/>
        <v>First Broad River (CCSD)</v>
      </c>
      <c r="D6" t="str">
        <f>IFERROR(VLOOKUP(ROWS($D$2:D6),$A$2:$B$228,2,0),"")</f>
        <v>First Broad River (CCSD)</v>
      </c>
    </row>
    <row r="7" spans="1:4" x14ac:dyDescent="0.25">
      <c r="A7">
        <f>IF(ISNUMBER(SEARCH(sources!$F$2,B7)),MAX($A$1:A6)+1,0)</f>
        <v>0</v>
      </c>
      <c r="B7" t="s">
        <v>277</v>
      </c>
      <c r="C7" t="str">
        <f ca="1"/>
        <v>French Broad River</v>
      </c>
      <c r="D7" t="str">
        <f>IFERROR(VLOOKUP(ROWS($D$2:D7),$A$2:$B$228,2,0),"")</f>
        <v>French Broad River</v>
      </c>
    </row>
    <row r="8" spans="1:4" x14ac:dyDescent="0.25">
      <c r="A8">
        <f>IF(ISNUMBER(SEARCH(sources!$F$2,B8)),MAX($A$1:A7)+1,0)</f>
        <v>0</v>
      </c>
      <c r="B8" t="s">
        <v>371</v>
      </c>
      <c r="C8" t="str">
        <f ca="1"/>
        <v>French Broad River (Asheville)</v>
      </c>
      <c r="D8" t="str">
        <f>IFERROR(VLOOKUP(ROWS($D$2:D8),$A$2:$B$228,2,0),"")</f>
        <v>French Broad River (Asheville)</v>
      </c>
    </row>
    <row r="9" spans="1:4" x14ac:dyDescent="0.25">
      <c r="A9">
        <f>IF(ISNUMBER(SEARCH(sources!$F$2,B9)),MAX($A$1:A8)+1,0)</f>
        <v>0</v>
      </c>
      <c r="B9" t="s">
        <v>378</v>
      </c>
      <c r="C9" t="str">
        <f ca="1"/>
        <v>Second Broad River</v>
      </c>
      <c r="D9" t="str">
        <f>IFERROR(VLOOKUP(ROWS($D$2:D9),$A$2:$B$228,2,0),"")</f>
        <v>Second Broad River</v>
      </c>
    </row>
    <row r="10" spans="1:4" x14ac:dyDescent="0.25">
      <c r="A10">
        <f>IF(ISNUMBER(SEARCH(sources!$F$2,B10)),MAX($A$1:A9)+1,0)</f>
        <v>0</v>
      </c>
      <c r="B10" t="s">
        <v>380</v>
      </c>
      <c r="C10" t="str">
        <f ca="1"/>
        <v>Second Broad River - Forest City</v>
      </c>
      <c r="D10" t="str">
        <f>IFERROR(VLOOKUP(ROWS($D$2:D10),$A$2:$B$228,2,0),"")</f>
        <v>Second Broad River - Forest City</v>
      </c>
    </row>
    <row r="11" spans="1:4" x14ac:dyDescent="0.25">
      <c r="A11">
        <f>IF(ISNUMBER(SEARCH(sources!$F$2,B11)),MAX($A$1:A10)+1,0)</f>
        <v>0</v>
      </c>
      <c r="B11" t="s">
        <v>273</v>
      </c>
      <c r="D11" t="str">
        <f>IFERROR(VLOOKUP(ROWS($D$2:D11),$A$2:$B$228,2,0),"")</f>
        <v/>
      </c>
    </row>
    <row r="12" spans="1:4" x14ac:dyDescent="0.25">
      <c r="A12">
        <f>IF(ISNUMBER(SEARCH(sources!$F$2,B12)),MAX($A$1:A11)+1,0)</f>
        <v>0</v>
      </c>
      <c r="B12" t="s">
        <v>294</v>
      </c>
      <c r="D12" t="str">
        <f>IFERROR(VLOOKUP(ROWS($D$2:D12),$A$2:$B$228,2,0),"")</f>
        <v/>
      </c>
    </row>
    <row r="13" spans="1:4" x14ac:dyDescent="0.25">
      <c r="A13">
        <f>IF(ISNUMBER(SEARCH(sources!$F$2,B13)),MAX($A$1:A12)+1,0)</f>
        <v>0</v>
      </c>
      <c r="B13" t="s">
        <v>368</v>
      </c>
      <c r="D13" t="str">
        <f>IFERROR(VLOOKUP(ROWS($D$2:D13),$A$2:$B$228,2,0),"")</f>
        <v/>
      </c>
    </row>
    <row r="14" spans="1:4" x14ac:dyDescent="0.25">
      <c r="A14">
        <f>IF(ISNUMBER(SEARCH(sources!$F$2,B14)),MAX($A$1:A13)+1,0)</f>
        <v>0</v>
      </c>
      <c r="B14" t="s">
        <v>269</v>
      </c>
      <c r="D14" t="str">
        <f>IFERROR(VLOOKUP(ROWS($D$2:D14),$A$2:$B$228,2,0),"")</f>
        <v/>
      </c>
    </row>
    <row r="15" spans="1:4" x14ac:dyDescent="0.25">
      <c r="A15">
        <f>IF(ISNUMBER(SEARCH(sources!$F$2,B15)),MAX($A$1:A14)+1,0)</f>
        <v>0</v>
      </c>
      <c r="B15" t="s">
        <v>332</v>
      </c>
      <c r="D15" t="str">
        <f>IFERROR(VLOOKUP(ROWS($D$2:D15),$A$2:$B$228,2,0),"")</f>
        <v/>
      </c>
    </row>
    <row r="16" spans="1:4" x14ac:dyDescent="0.25">
      <c r="A16">
        <f>IF(ISNUMBER(SEARCH(sources!$F$2,B16)),MAX($A$1:A15)+1,0)</f>
        <v>0</v>
      </c>
      <c r="B16" t="s">
        <v>258</v>
      </c>
      <c r="D16" t="str">
        <f>IFERROR(VLOOKUP(ROWS($D$2:D16),$A$2:$B$228,2,0),"")</f>
        <v/>
      </c>
    </row>
    <row r="17" spans="1:4" x14ac:dyDescent="0.25">
      <c r="A17">
        <f>IF(ISNUMBER(SEARCH(sources!$F$2,B17)),MAX($A$1:A16)+1,0)</f>
        <v>0</v>
      </c>
      <c r="B17" t="s">
        <v>251</v>
      </c>
      <c r="D17" t="str">
        <f>IFERROR(VLOOKUP(ROWS($D$2:D17),$A$2:$B$228,2,0),"")</f>
        <v/>
      </c>
    </row>
    <row r="18" spans="1:4" x14ac:dyDescent="0.25">
      <c r="A18">
        <f>IF(ISNUMBER(SEARCH(sources!$F$2,B18)),MAX($A$1:A17)+1,0)</f>
        <v>0</v>
      </c>
      <c r="B18" t="s">
        <v>401</v>
      </c>
      <c r="D18" t="str">
        <f>IFERROR(VLOOKUP(ROWS($D$2:D18),$A$2:$B$228,2,0),"")</f>
        <v/>
      </c>
    </row>
    <row r="19" spans="1:4" x14ac:dyDescent="0.25">
      <c r="A19">
        <f>IF(ISNUMBER(SEARCH(sources!$F$2,B19)),MAX($A$1:A18)+1,0)</f>
        <v>0</v>
      </c>
      <c r="B19" t="s">
        <v>215</v>
      </c>
      <c r="D19" t="str">
        <f>IFERROR(VLOOKUP(ROWS($D$2:D19),$A$2:$B$228,2,0),"")</f>
        <v/>
      </c>
    </row>
    <row r="20" spans="1:4" x14ac:dyDescent="0.25">
      <c r="A20">
        <f>IF(ISNUMBER(SEARCH(sources!$F$2,B20)),MAX($A$1:A19)+1,0)</f>
        <v>0</v>
      </c>
      <c r="B20" t="s">
        <v>284</v>
      </c>
      <c r="D20" t="str">
        <f>IFERROR(VLOOKUP(ROWS($D$2:D20),$A$2:$B$228,2,0),"")</f>
        <v/>
      </c>
    </row>
    <row r="21" spans="1:4" x14ac:dyDescent="0.25">
      <c r="A21">
        <f>IF(ISNUMBER(SEARCH(sources!$F$2,B21)),MAX($A$1:A20)+1,0)</f>
        <v>0</v>
      </c>
      <c r="B21" t="s">
        <v>255</v>
      </c>
      <c r="D21" t="str">
        <f>IFERROR(VLOOKUP(ROWS($D$2:D21),$A$2:$B$228,2,0),"")</f>
        <v/>
      </c>
    </row>
    <row r="22" spans="1:4" x14ac:dyDescent="0.25">
      <c r="A22">
        <f>IF(ISNUMBER(SEARCH(sources!$F$2,B22)),MAX($A$1:A21)+1,0)</f>
        <v>1</v>
      </c>
      <c r="B22" t="s">
        <v>387</v>
      </c>
      <c r="D22" t="str">
        <f>IFERROR(VLOOKUP(ROWS($D$2:D22),$A$2:$B$228,2,0),"")</f>
        <v/>
      </c>
    </row>
    <row r="23" spans="1:4" x14ac:dyDescent="0.25">
      <c r="A23">
        <f>IF(ISNUMBER(SEARCH(sources!$F$2,B23)),MAX($A$1:A22)+1,0)</f>
        <v>2</v>
      </c>
      <c r="B23" t="s">
        <v>190</v>
      </c>
      <c r="D23" t="str">
        <f>IFERROR(VLOOKUP(ROWS($D$2:D23),$A$2:$B$228,2,0),"")</f>
        <v/>
      </c>
    </row>
    <row r="24" spans="1:4" x14ac:dyDescent="0.25">
      <c r="A24">
        <f>IF(ISNUMBER(SEARCH(sources!$F$2,B24)),MAX($A$1:A23)+1,0)</f>
        <v>3</v>
      </c>
      <c r="B24" t="s">
        <v>191</v>
      </c>
      <c r="D24" t="str">
        <f>IFERROR(VLOOKUP(ROWS($D$2:D24),$A$2:$B$228,2,0),"")</f>
        <v/>
      </c>
    </row>
    <row r="25" spans="1:4" x14ac:dyDescent="0.25">
      <c r="A25">
        <f>IF(ISNUMBER(SEARCH(sources!$F$2,B25)),MAX($A$1:A24)+1,0)</f>
        <v>0</v>
      </c>
      <c r="B25" t="s">
        <v>361</v>
      </c>
      <c r="D25" t="str">
        <f>IFERROR(VLOOKUP(ROWS($D$2:D25),$A$2:$B$228,2,0),"")</f>
        <v/>
      </c>
    </row>
    <row r="26" spans="1:4" x14ac:dyDescent="0.25">
      <c r="A26">
        <f>IF(ISNUMBER(SEARCH(sources!$F$2,B26)),MAX($A$1:A25)+1,0)</f>
        <v>0</v>
      </c>
      <c r="B26" t="s">
        <v>266</v>
      </c>
      <c r="D26" t="str">
        <f>IFERROR(VLOOKUP(ROWS($D$2:D26),$A$2:$B$228,2,0),"")</f>
        <v/>
      </c>
    </row>
    <row r="27" spans="1:4" x14ac:dyDescent="0.25">
      <c r="A27">
        <f>IF(ISNUMBER(SEARCH(sources!$F$2,B27)),MAX($A$1:A26)+1,0)</f>
        <v>0</v>
      </c>
      <c r="B27" t="s">
        <v>247</v>
      </c>
      <c r="D27" t="str">
        <f>IFERROR(VLOOKUP(ROWS($D$2:D27),$A$2:$B$228,2,0),"")</f>
        <v/>
      </c>
    </row>
    <row r="28" spans="1:4" x14ac:dyDescent="0.25">
      <c r="A28">
        <f>IF(ISNUMBER(SEARCH(sources!$F$2,B28)),MAX($A$1:A27)+1,0)</f>
        <v>0</v>
      </c>
      <c r="B28" t="s">
        <v>290</v>
      </c>
      <c r="D28" t="str">
        <f>IFERROR(VLOOKUP(ROWS($D$2:D28),$A$2:$B$228,2,0),"")</f>
        <v/>
      </c>
    </row>
    <row r="29" spans="1:4" x14ac:dyDescent="0.25">
      <c r="A29">
        <f>IF(ISNUMBER(SEARCH(sources!$F$2,B29)),MAX($A$1:A28)+1,0)</f>
        <v>0</v>
      </c>
      <c r="B29" t="s">
        <v>234</v>
      </c>
      <c r="D29" t="str">
        <f>IFERROR(VLOOKUP(ROWS($D$2:D29),$A$2:$B$228,2,0),"")</f>
        <v/>
      </c>
    </row>
    <row r="30" spans="1:4" x14ac:dyDescent="0.25">
      <c r="A30">
        <f>IF(ISNUMBER(SEARCH(sources!$F$2,B30)),MAX($A$1:A29)+1,0)</f>
        <v>0</v>
      </c>
      <c r="B30" t="s">
        <v>340</v>
      </c>
      <c r="D30" t="str">
        <f>IFERROR(VLOOKUP(ROWS($D$2:D30),$A$2:$B$228,2,0),"")</f>
        <v/>
      </c>
    </row>
    <row r="31" spans="1:4" x14ac:dyDescent="0.25">
      <c r="A31">
        <f>IF(ISNUMBER(SEARCH(sources!$F$2,B31)),MAX($A$1:A30)+1,0)</f>
        <v>0</v>
      </c>
      <c r="B31" t="s">
        <v>212</v>
      </c>
      <c r="D31" t="str">
        <f>IFERROR(VLOOKUP(ROWS($D$2:D31),$A$2:$B$228,2,0),"")</f>
        <v/>
      </c>
    </row>
    <row r="32" spans="1:4" x14ac:dyDescent="0.25">
      <c r="A32">
        <f>IF(ISNUMBER(SEARCH(sources!$F$2,B32)),MAX($A$1:A31)+1,0)</f>
        <v>0</v>
      </c>
      <c r="B32" t="s">
        <v>385</v>
      </c>
      <c r="D32" t="str">
        <f>IFERROR(VLOOKUP(ROWS($D$2:D32),$A$2:$B$228,2,0),"")</f>
        <v/>
      </c>
    </row>
    <row r="33" spans="1:4" x14ac:dyDescent="0.25">
      <c r="A33">
        <f>IF(ISNUMBER(SEARCH(sources!$F$2,B33)),MAX($A$1:A32)+1,0)</f>
        <v>0</v>
      </c>
      <c r="B33" t="s">
        <v>397</v>
      </c>
      <c r="D33" t="str">
        <f>IFERROR(VLOOKUP(ROWS($D$2:D33),$A$2:$B$228,2,0),"")</f>
        <v/>
      </c>
    </row>
    <row r="34" spans="1:4" x14ac:dyDescent="0.25">
      <c r="A34">
        <f>IF(ISNUMBER(SEARCH(sources!$F$2,B34)),MAX($A$1:A33)+1,0)</f>
        <v>0</v>
      </c>
      <c r="B34" t="s">
        <v>379</v>
      </c>
      <c r="D34" t="str">
        <f>IFERROR(VLOOKUP(ROWS($D$2:D34),$A$2:$B$228,2,0),"")</f>
        <v/>
      </c>
    </row>
    <row r="35" spans="1:4" x14ac:dyDescent="0.25">
      <c r="A35">
        <f>IF(ISNUMBER(SEARCH(sources!$F$2,B35)),MAX($A$1:A34)+1,0)</f>
        <v>0</v>
      </c>
      <c r="B35" t="s">
        <v>299</v>
      </c>
      <c r="D35" t="str">
        <f>IFERROR(VLOOKUP(ROWS($D$2:D35),$A$2:$B$228,2,0),"")</f>
        <v/>
      </c>
    </row>
    <row r="36" spans="1:4" x14ac:dyDescent="0.25">
      <c r="A36">
        <f>IF(ISNUMBER(SEARCH(sources!$F$2,B36)),MAX($A$1:A35)+1,0)</f>
        <v>0</v>
      </c>
      <c r="B36" t="s">
        <v>373</v>
      </c>
      <c r="D36" t="str">
        <f>IFERROR(VLOOKUP(ROWS($D$2:D36),$A$2:$B$228,2,0),"")</f>
        <v/>
      </c>
    </row>
    <row r="37" spans="1:4" x14ac:dyDescent="0.25">
      <c r="A37">
        <f>IF(ISNUMBER(SEARCH(sources!$F$2,B37)),MAX($A$1:A36)+1,0)</f>
        <v>0</v>
      </c>
      <c r="B37" t="s">
        <v>189</v>
      </c>
      <c r="D37" t="str">
        <f>IFERROR(VLOOKUP(ROWS($D$2:D37),$A$2:$B$228,2,0),"")</f>
        <v/>
      </c>
    </row>
    <row r="38" spans="1:4" x14ac:dyDescent="0.25">
      <c r="A38">
        <f>IF(ISNUMBER(SEARCH(sources!$F$2,B38)),MAX($A$1:A37)+1,0)</f>
        <v>0</v>
      </c>
      <c r="B38" t="s">
        <v>298</v>
      </c>
      <c r="D38" t="str">
        <f>IFERROR(VLOOKUP(ROWS($D$2:D38),$A$2:$B$228,2,0),"")</f>
        <v/>
      </c>
    </row>
    <row r="39" spans="1:4" x14ac:dyDescent="0.25">
      <c r="A39">
        <f>IF(ISNUMBER(SEARCH(sources!$F$2,B39)),MAX($A$1:A38)+1,0)</f>
        <v>0</v>
      </c>
      <c r="B39" t="s">
        <v>395</v>
      </c>
      <c r="D39" t="str">
        <f>IFERROR(VLOOKUP(ROWS($D$2:D39),$A$2:$B$228,2,0),"")</f>
        <v/>
      </c>
    </row>
    <row r="40" spans="1:4" x14ac:dyDescent="0.25">
      <c r="A40">
        <f>IF(ISNUMBER(SEARCH(sources!$F$2,B40)),MAX($A$1:A39)+1,0)</f>
        <v>0</v>
      </c>
      <c r="B40" t="s">
        <v>210</v>
      </c>
      <c r="D40" t="str">
        <f>IFERROR(VLOOKUP(ROWS($D$2:D40),$A$2:$B$228,2,0),"")</f>
        <v/>
      </c>
    </row>
    <row r="41" spans="1:4" x14ac:dyDescent="0.25">
      <c r="A41">
        <f>IF(ISNUMBER(SEARCH(sources!$F$2,B41)),MAX($A$1:A40)+1,0)</f>
        <v>0</v>
      </c>
      <c r="B41" t="s">
        <v>219</v>
      </c>
      <c r="D41" t="str">
        <f>IFERROR(VLOOKUP(ROWS($D$2:D41),$A$2:$B$228,2,0),"")</f>
        <v/>
      </c>
    </row>
    <row r="42" spans="1:4" x14ac:dyDescent="0.25">
      <c r="A42">
        <f>IF(ISNUMBER(SEARCH(sources!$F$2,B42)),MAX($A$1:A41)+1,0)</f>
        <v>0</v>
      </c>
      <c r="B42" t="s">
        <v>249</v>
      </c>
      <c r="D42" t="str">
        <f>IFERROR(VLOOKUP(ROWS($D$2:D42),$A$2:$B$228,2,0),"")</f>
        <v/>
      </c>
    </row>
    <row r="43" spans="1:4" x14ac:dyDescent="0.25">
      <c r="A43">
        <f>IF(ISNUMBER(SEARCH(sources!$F$2,B43)),MAX($A$1:A42)+1,0)</f>
        <v>0</v>
      </c>
      <c r="B43" t="s">
        <v>270</v>
      </c>
      <c r="D43" t="str">
        <f>IFERROR(VLOOKUP(ROWS($D$2:D43),$A$2:$B$228,2,0),"")</f>
        <v/>
      </c>
    </row>
    <row r="44" spans="1:4" x14ac:dyDescent="0.25">
      <c r="A44">
        <f>IF(ISNUMBER(SEARCH(sources!$F$2,B44)),MAX($A$1:A43)+1,0)</f>
        <v>0</v>
      </c>
      <c r="B44" t="s">
        <v>245</v>
      </c>
      <c r="D44" t="str">
        <f>IFERROR(VLOOKUP(ROWS($D$2:D44),$A$2:$B$228,2,0),"")</f>
        <v/>
      </c>
    </row>
    <row r="45" spans="1:4" x14ac:dyDescent="0.25">
      <c r="A45">
        <f>IF(ISNUMBER(SEARCH(sources!$F$2,B45)),MAX($A$1:A44)+1,0)</f>
        <v>0</v>
      </c>
      <c r="B45" t="s">
        <v>366</v>
      </c>
      <c r="D45" t="str">
        <f>IFERROR(VLOOKUP(ROWS($D$2:D45),$A$2:$B$228,2,0),"")</f>
        <v/>
      </c>
    </row>
    <row r="46" spans="1:4" x14ac:dyDescent="0.25">
      <c r="A46">
        <f>IF(ISNUMBER(SEARCH(sources!$F$2,B46)),MAX($A$1:A45)+1,0)</f>
        <v>0</v>
      </c>
      <c r="B46" t="s">
        <v>374</v>
      </c>
      <c r="D46" t="str">
        <f>IFERROR(VLOOKUP(ROWS($D$2:D46),$A$2:$B$228,2,0),"")</f>
        <v/>
      </c>
    </row>
    <row r="47" spans="1:4" x14ac:dyDescent="0.25">
      <c r="A47">
        <f>IF(ISNUMBER(SEARCH(sources!$F$2,B47)),MAX($A$1:A46)+1,0)</f>
        <v>0</v>
      </c>
      <c r="B47" t="s">
        <v>239</v>
      </c>
      <c r="D47" t="str">
        <f>IFERROR(VLOOKUP(ROWS($D$2:D47),$A$2:$B$228,2,0),"")</f>
        <v/>
      </c>
    </row>
    <row r="48" spans="1:4" x14ac:dyDescent="0.25">
      <c r="A48">
        <f>IF(ISNUMBER(SEARCH(sources!$F$2,B48)),MAX($A$1:A47)+1,0)</f>
        <v>0</v>
      </c>
      <c r="B48" t="s">
        <v>238</v>
      </c>
      <c r="D48" t="str">
        <f>IFERROR(VLOOKUP(ROWS($D$2:D48),$A$2:$B$228,2,0),"")</f>
        <v/>
      </c>
    </row>
    <row r="49" spans="1:4" x14ac:dyDescent="0.25">
      <c r="A49">
        <f>IF(ISNUMBER(SEARCH(sources!$F$2,B49)),MAX($A$1:A48)+1,0)</f>
        <v>0</v>
      </c>
      <c r="B49" t="s">
        <v>252</v>
      </c>
      <c r="D49" t="str">
        <f>IFERROR(VLOOKUP(ROWS($D$2:D49),$A$2:$B$228,2,0),"")</f>
        <v/>
      </c>
    </row>
    <row r="50" spans="1:4" x14ac:dyDescent="0.25">
      <c r="A50">
        <f>IF(ISNUMBER(SEARCH(sources!$F$2,B50)),MAX($A$1:A49)+1,0)</f>
        <v>0</v>
      </c>
      <c r="B50" t="s">
        <v>364</v>
      </c>
      <c r="D50" t="str">
        <f>IFERROR(VLOOKUP(ROWS($D$2:D50),$A$2:$B$228,2,0),"")</f>
        <v/>
      </c>
    </row>
    <row r="51" spans="1:4" x14ac:dyDescent="0.25">
      <c r="A51">
        <f>IF(ISNUMBER(SEARCH(sources!$F$2,B51)),MAX($A$1:A50)+1,0)</f>
        <v>0</v>
      </c>
      <c r="B51" t="s">
        <v>309</v>
      </c>
      <c r="D51" t="str">
        <f>IFERROR(VLOOKUP(ROWS($D$2:D51),$A$2:$B$228,2,0),"")</f>
        <v/>
      </c>
    </row>
    <row r="52" spans="1:4" x14ac:dyDescent="0.25">
      <c r="A52">
        <f>IF(ISNUMBER(SEARCH(sources!$F$2,B52)),MAX($A$1:A51)+1,0)</f>
        <v>0</v>
      </c>
      <c r="B52" t="s">
        <v>399</v>
      </c>
      <c r="D52" t="str">
        <f>IFERROR(VLOOKUP(ROWS($D$2:D52),$A$2:$B$228,2,0),"")</f>
        <v/>
      </c>
    </row>
    <row r="53" spans="1:4" x14ac:dyDescent="0.25">
      <c r="A53">
        <f>IF(ISNUMBER(SEARCH(sources!$F$2,B53)),MAX($A$1:A52)+1,0)</f>
        <v>0</v>
      </c>
      <c r="B53" t="s">
        <v>259</v>
      </c>
      <c r="D53" t="str">
        <f>IFERROR(VLOOKUP(ROWS($D$2:D53),$A$2:$B$228,2,0),"")</f>
        <v/>
      </c>
    </row>
    <row r="54" spans="1:4" x14ac:dyDescent="0.25">
      <c r="A54">
        <f>IF(ISNUMBER(SEARCH(sources!$F$2,B54)),MAX($A$1:A53)+1,0)</f>
        <v>0</v>
      </c>
      <c r="B54" t="s">
        <v>295</v>
      </c>
      <c r="D54" t="str">
        <f>IFERROR(VLOOKUP(ROWS($D$2:D54),$A$2:$B$228,2,0),"")</f>
        <v/>
      </c>
    </row>
    <row r="55" spans="1:4" x14ac:dyDescent="0.25">
      <c r="A55">
        <f>IF(ISNUMBER(SEARCH(sources!$F$2,B55)),MAX($A$1:A54)+1,0)</f>
        <v>0</v>
      </c>
      <c r="B55" t="s">
        <v>186</v>
      </c>
      <c r="D55" t="str">
        <f>IFERROR(VLOOKUP(ROWS($D$2:D55),$A$2:$B$228,2,0),"")</f>
        <v/>
      </c>
    </row>
    <row r="56" spans="1:4" x14ac:dyDescent="0.25">
      <c r="A56">
        <f>IF(ISNUMBER(SEARCH(sources!$F$2,B56)),MAX($A$1:A55)+1,0)</f>
        <v>0</v>
      </c>
      <c r="B56" t="s">
        <v>408</v>
      </c>
      <c r="D56" t="str">
        <f>IFERROR(VLOOKUP(ROWS($D$2:D56),$A$2:$B$228,2,0),"")</f>
        <v/>
      </c>
    </row>
    <row r="57" spans="1:4" x14ac:dyDescent="0.25">
      <c r="A57">
        <f>IF(ISNUMBER(SEARCH(sources!$F$2,B57)),MAX($A$1:A56)+1,0)</f>
        <v>0</v>
      </c>
      <c r="B57" t="s">
        <v>303</v>
      </c>
      <c r="D57" t="str">
        <f>IFERROR(VLOOKUP(ROWS($D$2:D57),$A$2:$B$228,2,0),"")</f>
        <v/>
      </c>
    </row>
    <row r="58" spans="1:4" x14ac:dyDescent="0.25">
      <c r="A58">
        <f>IF(ISNUMBER(SEARCH(sources!$F$2,B58)),MAX($A$1:A57)+1,0)</f>
        <v>0</v>
      </c>
      <c r="B58" t="s">
        <v>307</v>
      </c>
      <c r="D58" t="str">
        <f>IFERROR(VLOOKUP(ROWS($D$2:D58),$A$2:$B$228,2,0),"")</f>
        <v/>
      </c>
    </row>
    <row r="59" spans="1:4" x14ac:dyDescent="0.25">
      <c r="A59">
        <f>IF(ISNUMBER(SEARCH(sources!$F$2,B59)),MAX($A$1:A58)+1,0)</f>
        <v>0</v>
      </c>
      <c r="B59" t="s">
        <v>224</v>
      </c>
      <c r="D59" t="str">
        <f>IFERROR(VLOOKUP(ROWS($D$2:D59),$A$2:$B$228,2,0),"")</f>
        <v/>
      </c>
    </row>
    <row r="60" spans="1:4" x14ac:dyDescent="0.25">
      <c r="A60">
        <f>IF(ISNUMBER(SEARCH(sources!$F$2,B60)),MAX($A$1:A59)+1,0)</f>
        <v>0</v>
      </c>
      <c r="B60" t="s">
        <v>235</v>
      </c>
      <c r="D60" t="str">
        <f>IFERROR(VLOOKUP(ROWS($D$2:D60),$A$2:$B$228,2,0),"")</f>
        <v/>
      </c>
    </row>
    <row r="61" spans="1:4" x14ac:dyDescent="0.25">
      <c r="A61">
        <f>IF(ISNUMBER(SEARCH(sources!$F$2,B61)),MAX($A$1:A60)+1,0)</f>
        <v>0</v>
      </c>
      <c r="B61" t="s">
        <v>375</v>
      </c>
      <c r="D61" t="str">
        <f>IFERROR(VLOOKUP(ROWS($D$2:D61),$A$2:$B$228,2,0),"")</f>
        <v/>
      </c>
    </row>
    <row r="62" spans="1:4" x14ac:dyDescent="0.25">
      <c r="A62">
        <f>IF(ISNUMBER(SEARCH(sources!$F$2,B62)),MAX($A$1:A61)+1,0)</f>
        <v>0</v>
      </c>
      <c r="B62" t="s">
        <v>345</v>
      </c>
      <c r="D62" t="str">
        <f>IFERROR(VLOOKUP(ROWS($D$2:D62),$A$2:$B$228,2,0),"")</f>
        <v/>
      </c>
    </row>
    <row r="63" spans="1:4" x14ac:dyDescent="0.25">
      <c r="A63">
        <f>IF(ISNUMBER(SEARCH(sources!$F$2,B63)),MAX($A$1:A62)+1,0)</f>
        <v>0</v>
      </c>
      <c r="B63" t="s">
        <v>339</v>
      </c>
      <c r="D63" t="str">
        <f>IFERROR(VLOOKUP(ROWS($D$2:D63),$A$2:$B$228,2,0),"")</f>
        <v/>
      </c>
    </row>
    <row r="64" spans="1:4" x14ac:dyDescent="0.25">
      <c r="A64">
        <f>IF(ISNUMBER(SEARCH(sources!$F$2,B64)),MAX($A$1:A63)+1,0)</f>
        <v>0</v>
      </c>
      <c r="B64" t="s">
        <v>393</v>
      </c>
      <c r="D64" t="str">
        <f>IFERROR(VLOOKUP(ROWS($D$2:D64),$A$2:$B$228,2,0),"")</f>
        <v/>
      </c>
    </row>
    <row r="65" spans="1:4" x14ac:dyDescent="0.25">
      <c r="A65">
        <f>IF(ISNUMBER(SEARCH(sources!$F$2,B65)),MAX($A$1:A64)+1,0)</f>
        <v>0</v>
      </c>
      <c r="B65" t="s">
        <v>377</v>
      </c>
      <c r="D65" t="str">
        <f>IFERROR(VLOOKUP(ROWS($D$2:D65),$A$2:$B$228,2,0),"")</f>
        <v/>
      </c>
    </row>
    <row r="66" spans="1:4" x14ac:dyDescent="0.25">
      <c r="A66">
        <f>IF(ISNUMBER(SEARCH(sources!$F$2,B66)),MAX($A$1:A65)+1,0)</f>
        <v>0</v>
      </c>
      <c r="B66" t="s">
        <v>334</v>
      </c>
      <c r="D66" t="str">
        <f>IFERROR(VLOOKUP(ROWS($D$2:D66),$A$2:$B$228,2,0),"")</f>
        <v/>
      </c>
    </row>
    <row r="67" spans="1:4" x14ac:dyDescent="0.25">
      <c r="A67">
        <f>IF(ISNUMBER(SEARCH(sources!$F$2,B67)),MAX($A$1:A66)+1,0)</f>
        <v>0</v>
      </c>
      <c r="B67" t="s">
        <v>308</v>
      </c>
      <c r="D67" t="str">
        <f>IFERROR(VLOOKUP(ROWS($D$2:D67),$A$2:$B$228,2,0),"")</f>
        <v/>
      </c>
    </row>
    <row r="68" spans="1:4" x14ac:dyDescent="0.25">
      <c r="A68">
        <f>IF(ISNUMBER(SEARCH(sources!$F$2,B68)),MAX($A$1:A67)+1,0)</f>
        <v>0</v>
      </c>
      <c r="B68" t="s">
        <v>223</v>
      </c>
      <c r="D68" t="str">
        <f>IFERROR(VLOOKUP(ROWS($D$2:D68),$A$2:$B$228,2,0),"")</f>
        <v/>
      </c>
    </row>
    <row r="69" spans="1:4" x14ac:dyDescent="0.25">
      <c r="A69">
        <f>IF(ISNUMBER(SEARCH(sources!$F$2,B69)),MAX($A$1:A68)+1,0)</f>
        <v>0</v>
      </c>
      <c r="B69" t="s">
        <v>204</v>
      </c>
      <c r="D69" t="str">
        <f>IFERROR(VLOOKUP(ROWS($D$2:D69),$A$2:$B$228,2,0),"")</f>
        <v/>
      </c>
    </row>
    <row r="70" spans="1:4" x14ac:dyDescent="0.25">
      <c r="A70">
        <f>IF(ISNUMBER(SEARCH(sources!$F$2,B70)),MAX($A$1:A69)+1,0)</f>
        <v>0</v>
      </c>
      <c r="B70" t="s">
        <v>205</v>
      </c>
      <c r="D70" t="str">
        <f>IFERROR(VLOOKUP(ROWS($D$2:D70),$A$2:$B$228,2,0),"")</f>
        <v/>
      </c>
    </row>
    <row r="71" spans="1:4" x14ac:dyDescent="0.25">
      <c r="A71">
        <f>IF(ISNUMBER(SEARCH(sources!$F$2,B71)),MAX($A$1:A70)+1,0)</f>
        <v>0</v>
      </c>
      <c r="B71" t="s">
        <v>271</v>
      </c>
      <c r="D71" t="str">
        <f>IFERROR(VLOOKUP(ROWS($D$2:D71),$A$2:$B$228,2,0),"")</f>
        <v/>
      </c>
    </row>
    <row r="72" spans="1:4" x14ac:dyDescent="0.25">
      <c r="A72">
        <f>IF(ISNUMBER(SEARCH(sources!$F$2,B72)),MAX($A$1:A71)+1,0)</f>
        <v>0</v>
      </c>
      <c r="B72" t="s">
        <v>261</v>
      </c>
      <c r="D72" t="str">
        <f>IFERROR(VLOOKUP(ROWS($D$2:D72),$A$2:$B$228,2,0),"")</f>
        <v/>
      </c>
    </row>
    <row r="73" spans="1:4" x14ac:dyDescent="0.25">
      <c r="A73">
        <f>IF(ISNUMBER(SEARCH(sources!$F$2,B73)),MAX($A$1:A72)+1,0)</f>
        <v>0</v>
      </c>
      <c r="B73" t="s">
        <v>330</v>
      </c>
      <c r="D73" t="str">
        <f>IFERROR(VLOOKUP(ROWS($D$2:D73),$A$2:$B$228,2,0),"")</f>
        <v/>
      </c>
    </row>
    <row r="74" spans="1:4" x14ac:dyDescent="0.25">
      <c r="A74">
        <f>IF(ISNUMBER(SEARCH(sources!$F$2,B74)),MAX($A$1:A73)+1,0)</f>
        <v>0</v>
      </c>
      <c r="B74" t="s">
        <v>354</v>
      </c>
      <c r="D74" t="str">
        <f>IFERROR(VLOOKUP(ROWS($D$2:D74),$A$2:$B$228,2,0),"")</f>
        <v/>
      </c>
    </row>
    <row r="75" spans="1:4" x14ac:dyDescent="0.25">
      <c r="A75">
        <f>IF(ISNUMBER(SEARCH(sources!$F$2,B75)),MAX($A$1:A74)+1,0)</f>
        <v>4</v>
      </c>
      <c r="B75" t="s">
        <v>248</v>
      </c>
      <c r="D75" t="str">
        <f>IFERROR(VLOOKUP(ROWS($D$2:D75),$A$2:$B$228,2,0),"")</f>
        <v/>
      </c>
    </row>
    <row r="76" spans="1:4" x14ac:dyDescent="0.25">
      <c r="A76">
        <f>IF(ISNUMBER(SEARCH(sources!$F$2,B76)),MAX($A$1:A75)+1,0)</f>
        <v>5</v>
      </c>
      <c r="B76" t="s">
        <v>281</v>
      </c>
      <c r="D76" t="str">
        <f>IFERROR(VLOOKUP(ROWS($D$2:D76),$A$2:$B$228,2,0),"")</f>
        <v/>
      </c>
    </row>
    <row r="77" spans="1:4" x14ac:dyDescent="0.25">
      <c r="A77">
        <f>IF(ISNUMBER(SEARCH(sources!$F$2,B77)),MAX($A$1:A76)+1,0)</f>
        <v>0</v>
      </c>
      <c r="B77" t="s">
        <v>240</v>
      </c>
      <c r="D77" t="str">
        <f>IFERROR(VLOOKUP(ROWS($D$2:D77),$A$2:$B$228,2,0),"")</f>
        <v/>
      </c>
    </row>
    <row r="78" spans="1:4" x14ac:dyDescent="0.25">
      <c r="A78">
        <f>IF(ISNUMBER(SEARCH(sources!$F$2,B78)),MAX($A$1:A77)+1,0)</f>
        <v>0</v>
      </c>
      <c r="B78" t="s">
        <v>301</v>
      </c>
      <c r="D78" t="str">
        <f>IFERROR(VLOOKUP(ROWS($D$2:D78),$A$2:$B$228,2,0),"")</f>
        <v/>
      </c>
    </row>
    <row r="79" spans="1:4" x14ac:dyDescent="0.25">
      <c r="A79">
        <f>IF(ISNUMBER(SEARCH(sources!$F$2,B79)),MAX($A$1:A78)+1,0)</f>
        <v>0</v>
      </c>
      <c r="B79" t="s">
        <v>317</v>
      </c>
      <c r="D79" t="str">
        <f>IFERROR(VLOOKUP(ROWS($D$2:D79),$A$2:$B$228,2,0),"")</f>
        <v/>
      </c>
    </row>
    <row r="80" spans="1:4" x14ac:dyDescent="0.25">
      <c r="A80">
        <f>IF(ISNUMBER(SEARCH(sources!$F$2,B80)),MAX($A$1:A79)+1,0)</f>
        <v>0</v>
      </c>
      <c r="B80" t="s">
        <v>310</v>
      </c>
      <c r="D80" t="str">
        <f>IFERROR(VLOOKUP(ROWS($D$2:D80),$A$2:$B$228,2,0),"")</f>
        <v/>
      </c>
    </row>
    <row r="81" spans="1:4" x14ac:dyDescent="0.25">
      <c r="A81">
        <f>IF(ISNUMBER(SEARCH(sources!$F$2,B81)),MAX($A$1:A80)+1,0)</f>
        <v>0</v>
      </c>
      <c r="B81" t="s">
        <v>232</v>
      </c>
      <c r="D81" t="str">
        <f>IFERROR(VLOOKUP(ROWS($D$2:D81),$A$2:$B$228,2,0),"")</f>
        <v/>
      </c>
    </row>
    <row r="82" spans="1:4" x14ac:dyDescent="0.25">
      <c r="A82">
        <f>IF(ISNUMBER(SEARCH(sources!$F$2,B82)),MAX($A$1:A81)+1,0)</f>
        <v>0</v>
      </c>
      <c r="B82" t="s">
        <v>328</v>
      </c>
      <c r="D82" t="str">
        <f>IFERROR(VLOOKUP(ROWS($D$2:D82),$A$2:$B$228,2,0),"")</f>
        <v/>
      </c>
    </row>
    <row r="83" spans="1:4" x14ac:dyDescent="0.25">
      <c r="A83">
        <f>IF(ISNUMBER(SEARCH(sources!$F$2,B83)),MAX($A$1:A82)+1,0)</f>
        <v>0</v>
      </c>
      <c r="B83" t="s">
        <v>229</v>
      </c>
      <c r="D83" t="str">
        <f>IFERROR(VLOOKUP(ROWS($D$2:D83),$A$2:$B$228,2,0),"")</f>
        <v/>
      </c>
    </row>
    <row r="84" spans="1:4" x14ac:dyDescent="0.25">
      <c r="A84">
        <f>IF(ISNUMBER(SEARCH(sources!$F$2,B84)),MAX($A$1:A83)+1,0)</f>
        <v>0</v>
      </c>
      <c r="B84" t="s">
        <v>253</v>
      </c>
      <c r="D84" t="str">
        <f>IFERROR(VLOOKUP(ROWS($D$2:D84),$A$2:$B$228,2,0),"")</f>
        <v/>
      </c>
    </row>
    <row r="85" spans="1:4" x14ac:dyDescent="0.25">
      <c r="A85">
        <f>IF(ISNUMBER(SEARCH(sources!$F$2,B85)),MAX($A$1:A84)+1,0)</f>
        <v>6</v>
      </c>
      <c r="B85" t="s">
        <v>409</v>
      </c>
      <c r="D85" t="str">
        <f>IFERROR(VLOOKUP(ROWS($D$2:D85),$A$2:$B$228,2,0),"")</f>
        <v/>
      </c>
    </row>
    <row r="86" spans="1:4" x14ac:dyDescent="0.25">
      <c r="A86">
        <f>IF(ISNUMBER(SEARCH(sources!$F$2,B86)),MAX($A$1:A85)+1,0)</f>
        <v>7</v>
      </c>
      <c r="B86" t="s">
        <v>386</v>
      </c>
      <c r="D86" t="str">
        <f>IFERROR(VLOOKUP(ROWS($D$2:D86),$A$2:$B$228,2,0),"")</f>
        <v/>
      </c>
    </row>
    <row r="87" spans="1:4" x14ac:dyDescent="0.25">
      <c r="A87">
        <f>IF(ISNUMBER(SEARCH(sources!$F$2,B87)),MAX($A$1:A86)+1,0)</f>
        <v>0</v>
      </c>
      <c r="B87" t="s">
        <v>207</v>
      </c>
      <c r="D87" t="str">
        <f>IFERROR(VLOOKUP(ROWS($D$2:D87),$A$2:$B$228,2,0),"")</f>
        <v/>
      </c>
    </row>
    <row r="88" spans="1:4" x14ac:dyDescent="0.25">
      <c r="A88">
        <f>IF(ISNUMBER(SEARCH(sources!$F$2,B88)),MAX($A$1:A87)+1,0)</f>
        <v>0</v>
      </c>
      <c r="B88" t="s">
        <v>265</v>
      </c>
      <c r="D88" t="str">
        <f>IFERROR(VLOOKUP(ROWS($D$2:D88),$A$2:$B$228,2,0),"")</f>
        <v/>
      </c>
    </row>
    <row r="89" spans="1:4" x14ac:dyDescent="0.25">
      <c r="A89">
        <f>IF(ISNUMBER(SEARCH(sources!$F$2,B89)),MAX($A$1:A88)+1,0)</f>
        <v>0</v>
      </c>
      <c r="B89" t="s">
        <v>213</v>
      </c>
      <c r="D89" t="str">
        <f>IFERROR(VLOOKUP(ROWS($D$2:D89),$A$2:$B$228,2,0),"")</f>
        <v/>
      </c>
    </row>
    <row r="90" spans="1:4" x14ac:dyDescent="0.25">
      <c r="A90">
        <f>IF(ISNUMBER(SEARCH(sources!$F$2,B90)),MAX($A$1:A89)+1,0)</f>
        <v>0</v>
      </c>
      <c r="B90" t="s">
        <v>410</v>
      </c>
      <c r="D90" t="str">
        <f>IFERROR(VLOOKUP(ROWS($D$2:D90),$A$2:$B$228,2,0),"")</f>
        <v/>
      </c>
    </row>
    <row r="91" spans="1:4" x14ac:dyDescent="0.25">
      <c r="A91">
        <f>IF(ISNUMBER(SEARCH(sources!$F$2,B91)),MAX($A$1:A90)+1,0)</f>
        <v>0</v>
      </c>
      <c r="B91" t="s">
        <v>314</v>
      </c>
      <c r="D91" t="str">
        <f>IFERROR(VLOOKUP(ROWS($D$2:D91),$A$2:$B$228,2,0),"")</f>
        <v/>
      </c>
    </row>
    <row r="92" spans="1:4" x14ac:dyDescent="0.25">
      <c r="A92">
        <f>IF(ISNUMBER(SEARCH(sources!$F$2,B92)),MAX($A$1:A91)+1,0)</f>
        <v>0</v>
      </c>
      <c r="B92" t="s">
        <v>187</v>
      </c>
      <c r="D92" t="str">
        <f>IFERROR(VLOOKUP(ROWS($D$2:D92),$A$2:$B$228,2,0),"")</f>
        <v/>
      </c>
    </row>
    <row r="93" spans="1:4" x14ac:dyDescent="0.25">
      <c r="A93">
        <f>IF(ISNUMBER(SEARCH(sources!$F$2,B93)),MAX($A$1:A92)+1,0)</f>
        <v>0</v>
      </c>
      <c r="B93" t="s">
        <v>350</v>
      </c>
      <c r="D93" t="str">
        <f>IFERROR(VLOOKUP(ROWS($D$2:D93),$A$2:$B$228,2,0),"")</f>
        <v/>
      </c>
    </row>
    <row r="94" spans="1:4" x14ac:dyDescent="0.25">
      <c r="A94">
        <f>IF(ISNUMBER(SEARCH(sources!$F$2,B94)),MAX($A$1:A93)+1,0)</f>
        <v>0</v>
      </c>
      <c r="B94" t="s">
        <v>355</v>
      </c>
      <c r="D94" t="str">
        <f>IFERROR(VLOOKUP(ROWS($D$2:D94),$A$2:$B$228,2,0),"")</f>
        <v/>
      </c>
    </row>
    <row r="95" spans="1:4" x14ac:dyDescent="0.25">
      <c r="A95">
        <f>IF(ISNUMBER(SEARCH(sources!$F$2,B95)),MAX($A$1:A94)+1,0)</f>
        <v>0</v>
      </c>
      <c r="B95" t="s">
        <v>402</v>
      </c>
      <c r="D95" t="str">
        <f>IFERROR(VLOOKUP(ROWS($D$2:D95),$A$2:$B$228,2,0),"")</f>
        <v/>
      </c>
    </row>
    <row r="96" spans="1:4" x14ac:dyDescent="0.25">
      <c r="A96">
        <f>IF(ISNUMBER(SEARCH(sources!$F$2,B96)),MAX($A$1:A95)+1,0)</f>
        <v>0</v>
      </c>
      <c r="B96" t="s">
        <v>396</v>
      </c>
      <c r="D96" t="str">
        <f>IFERROR(VLOOKUP(ROWS($D$2:D96),$A$2:$B$228,2,0),"")</f>
        <v/>
      </c>
    </row>
    <row r="97" spans="1:4" x14ac:dyDescent="0.25">
      <c r="A97">
        <f>IF(ISNUMBER(SEARCH(sources!$F$2,B97)),MAX($A$1:A96)+1,0)</f>
        <v>0</v>
      </c>
      <c r="B97" t="s">
        <v>250</v>
      </c>
      <c r="D97" t="str">
        <f>IFERROR(VLOOKUP(ROWS($D$2:D97),$A$2:$B$228,2,0),"")</f>
        <v/>
      </c>
    </row>
    <row r="98" spans="1:4" x14ac:dyDescent="0.25">
      <c r="A98">
        <f>IF(ISNUMBER(SEARCH(sources!$F$2,B98)),MAX($A$1:A97)+1,0)</f>
        <v>0</v>
      </c>
      <c r="B98" t="s">
        <v>256</v>
      </c>
      <c r="D98" t="str">
        <f>IFERROR(VLOOKUP(ROWS($D$2:D98),$A$2:$B$228,2,0),"")</f>
        <v/>
      </c>
    </row>
    <row r="99" spans="1:4" x14ac:dyDescent="0.25">
      <c r="A99">
        <f>IF(ISNUMBER(SEARCH(sources!$F$2,B99)),MAX($A$1:A98)+1,0)</f>
        <v>0</v>
      </c>
      <c r="B99" t="s">
        <v>200</v>
      </c>
      <c r="D99" t="str">
        <f>IFERROR(VLOOKUP(ROWS($D$2:D99),$A$2:$B$228,2,0),"")</f>
        <v/>
      </c>
    </row>
    <row r="100" spans="1:4" x14ac:dyDescent="0.25">
      <c r="A100">
        <f>IF(ISNUMBER(SEARCH(sources!$F$2,B100)),MAX($A$1:A99)+1,0)</f>
        <v>0</v>
      </c>
      <c r="B100" t="s">
        <v>283</v>
      </c>
      <c r="D100" t="str">
        <f>IFERROR(VLOOKUP(ROWS($D$2:D100),$A$2:$B$228,2,0),"")</f>
        <v/>
      </c>
    </row>
    <row r="101" spans="1:4" x14ac:dyDescent="0.25">
      <c r="A101">
        <f>IF(ISNUMBER(SEARCH(sources!$F$2,B101)),MAX($A$1:A100)+1,0)</f>
        <v>0</v>
      </c>
      <c r="B101" t="s">
        <v>274</v>
      </c>
      <c r="D101" t="str">
        <f>IFERROR(VLOOKUP(ROWS($D$2:D101),$A$2:$B$228,2,0),"")</f>
        <v/>
      </c>
    </row>
    <row r="102" spans="1:4" x14ac:dyDescent="0.25">
      <c r="A102">
        <f>IF(ISNUMBER(SEARCH(sources!$F$2,B102)),MAX($A$1:A101)+1,0)</f>
        <v>0</v>
      </c>
      <c r="B102" t="s">
        <v>286</v>
      </c>
      <c r="D102" t="str">
        <f>IFERROR(VLOOKUP(ROWS($D$2:D102),$A$2:$B$228,2,0),"")</f>
        <v/>
      </c>
    </row>
    <row r="103" spans="1:4" x14ac:dyDescent="0.25">
      <c r="A103">
        <f>IF(ISNUMBER(SEARCH(sources!$F$2,B103)),MAX($A$1:A102)+1,0)</f>
        <v>0</v>
      </c>
      <c r="B103" t="s">
        <v>237</v>
      </c>
      <c r="D103" t="str">
        <f>IFERROR(VLOOKUP(ROWS($D$2:D103),$A$2:$B$228,2,0),"")</f>
        <v/>
      </c>
    </row>
    <row r="104" spans="1:4" x14ac:dyDescent="0.25">
      <c r="A104">
        <f>IF(ISNUMBER(SEARCH(sources!$F$2,B104)),MAX($A$1:A103)+1,0)</f>
        <v>0</v>
      </c>
      <c r="B104" t="s">
        <v>231</v>
      </c>
      <c r="D104" t="str">
        <f>IFERROR(VLOOKUP(ROWS($D$2:D104),$A$2:$B$228,2,0),"")</f>
        <v/>
      </c>
    </row>
    <row r="105" spans="1:4" x14ac:dyDescent="0.25">
      <c r="A105">
        <f>IF(ISNUMBER(SEARCH(sources!$F$2,B105)),MAX($A$1:A104)+1,0)</f>
        <v>0</v>
      </c>
      <c r="B105" t="s">
        <v>348</v>
      </c>
      <c r="D105" t="str">
        <f>IFERROR(VLOOKUP(ROWS($D$2:D105),$A$2:$B$228,2,0),"")</f>
        <v/>
      </c>
    </row>
    <row r="106" spans="1:4" x14ac:dyDescent="0.25">
      <c r="A106">
        <f>IF(ISNUMBER(SEARCH(sources!$F$2,B106)),MAX($A$1:A105)+1,0)</f>
        <v>0</v>
      </c>
      <c r="B106" t="s">
        <v>370</v>
      </c>
      <c r="D106" t="str">
        <f>IFERROR(VLOOKUP(ROWS($D$2:D106),$A$2:$B$228,2,0),"")</f>
        <v/>
      </c>
    </row>
    <row r="107" spans="1:4" x14ac:dyDescent="0.25">
      <c r="A107">
        <f>IF(ISNUMBER(SEARCH(sources!$F$2,B107)),MAX($A$1:A106)+1,0)</f>
        <v>0</v>
      </c>
      <c r="B107" t="s">
        <v>226</v>
      </c>
      <c r="D107" t="str">
        <f>IFERROR(VLOOKUP(ROWS($D$2:D107),$A$2:$B$228,2,0),"")</f>
        <v/>
      </c>
    </row>
    <row r="108" spans="1:4" x14ac:dyDescent="0.25">
      <c r="A108">
        <f>IF(ISNUMBER(SEARCH(sources!$F$2,B108)),MAX($A$1:A107)+1,0)</f>
        <v>0</v>
      </c>
      <c r="B108" t="s">
        <v>391</v>
      </c>
      <c r="D108" t="str">
        <f>IFERROR(VLOOKUP(ROWS($D$2:D108),$A$2:$B$228,2,0),"")</f>
        <v/>
      </c>
    </row>
    <row r="109" spans="1:4" x14ac:dyDescent="0.25">
      <c r="A109">
        <f>IF(ISNUMBER(SEARCH(sources!$F$2,B109)),MAX($A$1:A108)+1,0)</f>
        <v>0</v>
      </c>
      <c r="B109" t="s">
        <v>316</v>
      </c>
      <c r="D109" t="str">
        <f>IFERROR(VLOOKUP(ROWS($D$2:D109),$A$2:$B$228,2,0),"")</f>
        <v/>
      </c>
    </row>
    <row r="110" spans="1:4" x14ac:dyDescent="0.25">
      <c r="A110">
        <f>IF(ISNUMBER(SEARCH(sources!$F$2,B110)),MAX($A$1:A109)+1,0)</f>
        <v>0</v>
      </c>
      <c r="B110" t="s">
        <v>356</v>
      </c>
      <c r="D110" t="str">
        <f>IFERROR(VLOOKUP(ROWS($D$2:D110),$A$2:$B$228,2,0),"")</f>
        <v/>
      </c>
    </row>
    <row r="111" spans="1:4" x14ac:dyDescent="0.25">
      <c r="A111">
        <f>IF(ISNUMBER(SEARCH(sources!$F$2,B111)),MAX($A$1:A110)+1,0)</f>
        <v>0</v>
      </c>
      <c r="B111" t="s">
        <v>360</v>
      </c>
      <c r="D111" t="str">
        <f>IFERROR(VLOOKUP(ROWS($D$2:D111),$A$2:$B$228,2,0),"")</f>
        <v/>
      </c>
    </row>
    <row r="112" spans="1:4" x14ac:dyDescent="0.25">
      <c r="A112">
        <f>IF(ISNUMBER(SEARCH(sources!$F$2,B112)),MAX($A$1:A111)+1,0)</f>
        <v>0</v>
      </c>
      <c r="B112" t="s">
        <v>357</v>
      </c>
      <c r="D112" t="str">
        <f>IFERROR(VLOOKUP(ROWS($D$2:D112),$A$2:$B$228,2,0),"")</f>
        <v/>
      </c>
    </row>
    <row r="113" spans="1:4" x14ac:dyDescent="0.25">
      <c r="A113">
        <f>IF(ISNUMBER(SEARCH(sources!$F$2,B113)),MAX($A$1:A112)+1,0)</f>
        <v>0</v>
      </c>
      <c r="B113" t="s">
        <v>384</v>
      </c>
      <c r="D113" t="str">
        <f>IFERROR(VLOOKUP(ROWS($D$2:D113),$A$2:$B$228,2,0),"")</f>
        <v/>
      </c>
    </row>
    <row r="114" spans="1:4" x14ac:dyDescent="0.25">
      <c r="A114">
        <f>IF(ISNUMBER(SEARCH(sources!$F$2,B114)),MAX($A$1:A113)+1,0)</f>
        <v>0</v>
      </c>
      <c r="B114" t="s">
        <v>388</v>
      </c>
      <c r="D114" t="str">
        <f>IFERROR(VLOOKUP(ROWS($D$2:D114),$A$2:$B$228,2,0),"")</f>
        <v/>
      </c>
    </row>
    <row r="115" spans="1:4" x14ac:dyDescent="0.25">
      <c r="A115">
        <f>IF(ISNUMBER(SEARCH(sources!$F$2,B115)),MAX($A$1:A114)+1,0)</f>
        <v>0</v>
      </c>
      <c r="B115" t="s">
        <v>233</v>
      </c>
      <c r="D115" t="str">
        <f>IFERROR(VLOOKUP(ROWS($D$2:D115),$A$2:$B$228,2,0),"")</f>
        <v/>
      </c>
    </row>
    <row r="116" spans="1:4" x14ac:dyDescent="0.25">
      <c r="A116">
        <f>IF(ISNUMBER(SEARCH(sources!$F$2,B116)),MAX($A$1:A115)+1,0)</f>
        <v>0</v>
      </c>
      <c r="B116" t="s">
        <v>227</v>
      </c>
      <c r="D116" t="str">
        <f>IFERROR(VLOOKUP(ROWS($D$2:D116),$A$2:$B$228,2,0),"")</f>
        <v/>
      </c>
    </row>
    <row r="117" spans="1:4" x14ac:dyDescent="0.25">
      <c r="A117">
        <f>IF(ISNUMBER(SEARCH(sources!$F$2,B117)),MAX($A$1:A116)+1,0)</f>
        <v>0</v>
      </c>
      <c r="B117" t="s">
        <v>369</v>
      </c>
      <c r="D117" t="str">
        <f>IFERROR(VLOOKUP(ROWS($D$2:D117),$A$2:$B$228,2,0),"")</f>
        <v/>
      </c>
    </row>
    <row r="118" spans="1:4" x14ac:dyDescent="0.25">
      <c r="A118">
        <f>IF(ISNUMBER(SEARCH(sources!$F$2,B118)),MAX($A$1:A117)+1,0)</f>
        <v>0</v>
      </c>
      <c r="B118" t="s">
        <v>327</v>
      </c>
      <c r="D118" t="str">
        <f>IFERROR(VLOOKUP(ROWS($D$2:D118),$A$2:$B$228,2,0),"")</f>
        <v/>
      </c>
    </row>
    <row r="119" spans="1:4" x14ac:dyDescent="0.25">
      <c r="A119">
        <f>IF(ISNUMBER(SEARCH(sources!$F$2,B119)),MAX($A$1:A118)+1,0)</f>
        <v>0</v>
      </c>
      <c r="B119" t="s">
        <v>275</v>
      </c>
      <c r="D119" t="str">
        <f>IFERROR(VLOOKUP(ROWS($D$2:D119),$A$2:$B$228,2,0),"")</f>
        <v/>
      </c>
    </row>
    <row r="120" spans="1:4" x14ac:dyDescent="0.25">
      <c r="A120">
        <f>IF(ISNUMBER(SEARCH(sources!$F$2,B120)),MAX($A$1:A119)+1,0)</f>
        <v>0</v>
      </c>
      <c r="B120" t="s">
        <v>400</v>
      </c>
      <c r="D120" t="str">
        <f>IFERROR(VLOOKUP(ROWS($D$2:D120),$A$2:$B$228,2,0),"")</f>
        <v/>
      </c>
    </row>
    <row r="121" spans="1:4" x14ac:dyDescent="0.25">
      <c r="A121">
        <f>IF(ISNUMBER(SEARCH(sources!$F$2,B121)),MAX($A$1:A120)+1,0)</f>
        <v>0</v>
      </c>
      <c r="B121" t="s">
        <v>333</v>
      </c>
      <c r="D121" t="str">
        <f>IFERROR(VLOOKUP(ROWS($D$2:D121),$A$2:$B$228,2,0),"")</f>
        <v/>
      </c>
    </row>
    <row r="122" spans="1:4" x14ac:dyDescent="0.25">
      <c r="A122">
        <f>IF(ISNUMBER(SEARCH(sources!$F$2,B122)),MAX($A$1:A121)+1,0)</f>
        <v>0</v>
      </c>
      <c r="B122" t="s">
        <v>382</v>
      </c>
      <c r="D122" t="str">
        <f>IFERROR(VLOOKUP(ROWS($D$2:D122),$A$2:$B$228,2,0),"")</f>
        <v/>
      </c>
    </row>
    <row r="123" spans="1:4" x14ac:dyDescent="0.25">
      <c r="A123">
        <f>IF(ISNUMBER(SEARCH(sources!$F$2,B123)),MAX($A$1:A122)+1,0)</f>
        <v>0</v>
      </c>
      <c r="B123" t="s">
        <v>398</v>
      </c>
      <c r="D123" t="str">
        <f>IFERROR(VLOOKUP(ROWS($D$2:D123),$A$2:$B$228,2,0),"")</f>
        <v/>
      </c>
    </row>
    <row r="124" spans="1:4" x14ac:dyDescent="0.25">
      <c r="A124">
        <f>IF(ISNUMBER(SEARCH(sources!$F$2,B124)),MAX($A$1:A123)+1,0)</f>
        <v>0</v>
      </c>
      <c r="B124" t="s">
        <v>389</v>
      </c>
      <c r="D124" t="str">
        <f>IFERROR(VLOOKUP(ROWS($D$2:D124),$A$2:$B$228,2,0),"")</f>
        <v/>
      </c>
    </row>
    <row r="125" spans="1:4" x14ac:dyDescent="0.25">
      <c r="A125">
        <f>IF(ISNUMBER(SEARCH(sources!$F$2,B125)),MAX($A$1:A124)+1,0)</f>
        <v>0</v>
      </c>
      <c r="B125" t="s">
        <v>319</v>
      </c>
      <c r="D125" t="str">
        <f>IFERROR(VLOOKUP(ROWS($D$2:D125),$A$2:$B$228,2,0),"")</f>
        <v/>
      </c>
    </row>
    <row r="126" spans="1:4" x14ac:dyDescent="0.25">
      <c r="A126">
        <f>IF(ISNUMBER(SEARCH(sources!$F$2,B126)),MAX($A$1:A125)+1,0)</f>
        <v>0</v>
      </c>
      <c r="B126" t="s">
        <v>392</v>
      </c>
      <c r="D126" t="str">
        <f>IFERROR(VLOOKUP(ROWS($D$2:D126),$A$2:$B$228,2,0),"")</f>
        <v/>
      </c>
    </row>
    <row r="127" spans="1:4" x14ac:dyDescent="0.25">
      <c r="A127">
        <f>IF(ISNUMBER(SEARCH(sources!$F$2,B127)),MAX($A$1:A126)+1,0)</f>
        <v>0</v>
      </c>
      <c r="B127" t="s">
        <v>341</v>
      </c>
      <c r="D127" t="str">
        <f>IFERROR(VLOOKUP(ROWS($D$2:D127),$A$2:$B$228,2,0),"")</f>
        <v/>
      </c>
    </row>
    <row r="128" spans="1:4" x14ac:dyDescent="0.25">
      <c r="A128">
        <f>IF(ISNUMBER(SEARCH(sources!$F$2,B128)),MAX($A$1:A127)+1,0)</f>
        <v>0</v>
      </c>
      <c r="B128" t="s">
        <v>292</v>
      </c>
      <c r="D128" t="str">
        <f>IFERROR(VLOOKUP(ROWS($D$2:D128),$A$2:$B$228,2,0),"")</f>
        <v/>
      </c>
    </row>
    <row r="129" spans="1:4" x14ac:dyDescent="0.25">
      <c r="A129">
        <f>IF(ISNUMBER(SEARCH(sources!$F$2,B129)),MAX($A$1:A128)+1,0)</f>
        <v>0</v>
      </c>
      <c r="B129" t="s">
        <v>291</v>
      </c>
      <c r="D129" t="str">
        <f>IFERROR(VLOOKUP(ROWS($D$2:D129),$A$2:$B$228,2,0),"")</f>
        <v/>
      </c>
    </row>
    <row r="130" spans="1:4" x14ac:dyDescent="0.25">
      <c r="A130">
        <f>IF(ISNUMBER(SEARCH(sources!$F$2,B130)),MAX($A$1:A129)+1,0)</f>
        <v>0</v>
      </c>
      <c r="B130" t="s">
        <v>352</v>
      </c>
      <c r="D130" t="str">
        <f>IFERROR(VLOOKUP(ROWS($D$2:D130),$A$2:$B$228,2,0),"")</f>
        <v/>
      </c>
    </row>
    <row r="131" spans="1:4" x14ac:dyDescent="0.25">
      <c r="A131">
        <f>IF(ISNUMBER(SEARCH(sources!$F$2,B131)),MAX($A$1:A130)+1,0)</f>
        <v>0</v>
      </c>
      <c r="B131" t="s">
        <v>194</v>
      </c>
      <c r="D131" t="str">
        <f>IFERROR(VLOOKUP(ROWS($D$2:D131),$A$2:$B$228,2,0),"")</f>
        <v/>
      </c>
    </row>
    <row r="132" spans="1:4" x14ac:dyDescent="0.25">
      <c r="A132">
        <f>IF(ISNUMBER(SEARCH(sources!$F$2,B132)),MAX($A$1:A131)+1,0)</f>
        <v>0</v>
      </c>
      <c r="B132" t="s">
        <v>407</v>
      </c>
      <c r="D132" t="str">
        <f>IFERROR(VLOOKUP(ROWS($D$2:D132),$A$2:$B$228,2,0),"")</f>
        <v/>
      </c>
    </row>
    <row r="133" spans="1:4" x14ac:dyDescent="0.25">
      <c r="A133">
        <f>IF(ISNUMBER(SEARCH(sources!$F$2,B133)),MAX($A$1:A132)+1,0)</f>
        <v>0</v>
      </c>
      <c r="B133" t="s">
        <v>406</v>
      </c>
      <c r="D133" t="str">
        <f>IFERROR(VLOOKUP(ROWS($D$2:D133),$A$2:$B$228,2,0),"")</f>
        <v/>
      </c>
    </row>
    <row r="134" spans="1:4" x14ac:dyDescent="0.25">
      <c r="A134">
        <f>IF(ISNUMBER(SEARCH(sources!$F$2,B134)),MAX($A$1:A133)+1,0)</f>
        <v>0</v>
      </c>
      <c r="B134" t="s">
        <v>365</v>
      </c>
      <c r="D134" t="str">
        <f>IFERROR(VLOOKUP(ROWS($D$2:D134),$A$2:$B$228,2,0),"")</f>
        <v/>
      </c>
    </row>
    <row r="135" spans="1:4" x14ac:dyDescent="0.25">
      <c r="A135">
        <f>IF(ISNUMBER(SEARCH(sources!$F$2,B135)),MAX($A$1:A134)+1,0)</f>
        <v>0</v>
      </c>
      <c r="B135" t="s">
        <v>254</v>
      </c>
      <c r="D135" t="str">
        <f>IFERROR(VLOOKUP(ROWS($D$2:D135),$A$2:$B$228,2,0),"")</f>
        <v/>
      </c>
    </row>
    <row r="136" spans="1:4" x14ac:dyDescent="0.25">
      <c r="A136">
        <f>IF(ISNUMBER(SEARCH(sources!$F$2,B136)),MAX($A$1:A135)+1,0)</f>
        <v>0</v>
      </c>
      <c r="B136" t="s">
        <v>405</v>
      </c>
      <c r="D136" t="str">
        <f>IFERROR(VLOOKUP(ROWS($D$2:D136),$A$2:$B$228,2,0),"")</f>
        <v/>
      </c>
    </row>
    <row r="137" spans="1:4" x14ac:dyDescent="0.25">
      <c r="A137">
        <f>IF(ISNUMBER(SEARCH(sources!$F$2,B137)),MAX($A$1:A136)+1,0)</f>
        <v>0</v>
      </c>
      <c r="B137" t="s">
        <v>305</v>
      </c>
      <c r="D137" t="str">
        <f>IFERROR(VLOOKUP(ROWS($D$2:D137),$A$2:$B$228,2,0),"")</f>
        <v/>
      </c>
    </row>
    <row r="138" spans="1:4" x14ac:dyDescent="0.25">
      <c r="A138">
        <f>IF(ISNUMBER(SEARCH(sources!$F$2,B138)),MAX($A$1:A137)+1,0)</f>
        <v>0</v>
      </c>
      <c r="B138" t="s">
        <v>287</v>
      </c>
      <c r="D138" t="str">
        <f>IFERROR(VLOOKUP(ROWS($D$2:D138),$A$2:$B$228,2,0),"")</f>
        <v/>
      </c>
    </row>
    <row r="139" spans="1:4" x14ac:dyDescent="0.25">
      <c r="A139">
        <f>IF(ISNUMBER(SEARCH(sources!$F$2,B139)),MAX($A$1:A138)+1,0)</f>
        <v>0</v>
      </c>
      <c r="B139" t="s">
        <v>285</v>
      </c>
      <c r="D139" t="str">
        <f>IFERROR(VLOOKUP(ROWS($D$2:D139),$A$2:$B$228,2,0),"")</f>
        <v/>
      </c>
    </row>
    <row r="140" spans="1:4" x14ac:dyDescent="0.25">
      <c r="A140">
        <f>IF(ISNUMBER(SEARCH(sources!$F$2,B140)),MAX($A$1:A139)+1,0)</f>
        <v>0</v>
      </c>
      <c r="B140" t="s">
        <v>228</v>
      </c>
      <c r="D140" t="str">
        <f>IFERROR(VLOOKUP(ROWS($D$2:D140),$A$2:$B$228,2,0),"")</f>
        <v/>
      </c>
    </row>
    <row r="141" spans="1:4" x14ac:dyDescent="0.25">
      <c r="A141">
        <f>IF(ISNUMBER(SEARCH(sources!$F$2,B141)),MAX($A$1:A140)+1,0)</f>
        <v>0</v>
      </c>
      <c r="B141" t="s">
        <v>346</v>
      </c>
      <c r="D141" t="str">
        <f>IFERROR(VLOOKUP(ROWS($D$2:D141),$A$2:$B$228,2,0),"")</f>
        <v/>
      </c>
    </row>
    <row r="142" spans="1:4" x14ac:dyDescent="0.25">
      <c r="A142">
        <f>IF(ISNUMBER(SEARCH(sources!$F$2,B142)),MAX($A$1:A141)+1,0)</f>
        <v>0</v>
      </c>
      <c r="B142" t="s">
        <v>244</v>
      </c>
      <c r="D142" t="str">
        <f>IFERROR(VLOOKUP(ROWS($D$2:D142),$A$2:$B$228,2,0),"")</f>
        <v/>
      </c>
    </row>
    <row r="143" spans="1:4" x14ac:dyDescent="0.25">
      <c r="A143">
        <f>IF(ISNUMBER(SEARCH(sources!$F$2,B143)),MAX($A$1:A142)+1,0)</f>
        <v>0</v>
      </c>
      <c r="B143" t="s">
        <v>188</v>
      </c>
      <c r="D143" t="str">
        <f>IFERROR(VLOOKUP(ROWS($D$2:D143),$A$2:$B$228,2,0),"")</f>
        <v/>
      </c>
    </row>
    <row r="144" spans="1:4" x14ac:dyDescent="0.25">
      <c r="A144">
        <f>IF(ISNUMBER(SEARCH(sources!$F$2,B144)),MAX($A$1:A143)+1,0)</f>
        <v>0</v>
      </c>
      <c r="B144" t="s">
        <v>383</v>
      </c>
      <c r="D144" t="str">
        <f>IFERROR(VLOOKUP(ROWS($D$2:D144),$A$2:$B$228,2,0),"")</f>
        <v/>
      </c>
    </row>
    <row r="145" spans="1:4" x14ac:dyDescent="0.25">
      <c r="A145">
        <f>IF(ISNUMBER(SEARCH(sources!$F$2,B145)),MAX($A$1:A144)+1,0)</f>
        <v>0</v>
      </c>
      <c r="B145" t="s">
        <v>279</v>
      </c>
      <c r="D145" t="str">
        <f>IFERROR(VLOOKUP(ROWS($D$2:D145),$A$2:$B$228,2,0),"")</f>
        <v/>
      </c>
    </row>
    <row r="146" spans="1:4" x14ac:dyDescent="0.25">
      <c r="A146">
        <f>IF(ISNUMBER(SEARCH(sources!$F$2,B146)),MAX($A$1:A145)+1,0)</f>
        <v>0</v>
      </c>
      <c r="B146" t="s">
        <v>394</v>
      </c>
      <c r="D146" t="str">
        <f>IFERROR(VLOOKUP(ROWS($D$2:D146),$A$2:$B$228,2,0),"")</f>
        <v/>
      </c>
    </row>
    <row r="147" spans="1:4" x14ac:dyDescent="0.25">
      <c r="A147">
        <f>IF(ISNUMBER(SEARCH(sources!$F$2,B147)),MAX($A$1:A146)+1,0)</f>
        <v>0</v>
      </c>
      <c r="B147" t="s">
        <v>280</v>
      </c>
      <c r="D147" t="str">
        <f>IFERROR(VLOOKUP(ROWS($D$2:D147),$A$2:$B$228,2,0),"")</f>
        <v/>
      </c>
    </row>
    <row r="148" spans="1:4" x14ac:dyDescent="0.25">
      <c r="A148">
        <f>IF(ISNUMBER(SEARCH(sources!$F$2,B148)),MAX($A$1:A147)+1,0)</f>
        <v>0</v>
      </c>
      <c r="B148" t="s">
        <v>300</v>
      </c>
      <c r="D148" t="str">
        <f>IFERROR(VLOOKUP(ROWS($D$2:D148),$A$2:$B$228,2,0),"")</f>
        <v/>
      </c>
    </row>
    <row r="149" spans="1:4" x14ac:dyDescent="0.25">
      <c r="A149">
        <f>IF(ISNUMBER(SEARCH(sources!$F$2,B149)),MAX($A$1:A148)+1,0)</f>
        <v>0</v>
      </c>
      <c r="B149" t="s">
        <v>297</v>
      </c>
      <c r="D149" t="str">
        <f>IFERROR(VLOOKUP(ROWS($D$2:D149),$A$2:$B$228,2,0),"")</f>
        <v/>
      </c>
    </row>
    <row r="150" spans="1:4" x14ac:dyDescent="0.25">
      <c r="A150">
        <f>IF(ISNUMBER(SEARCH(sources!$F$2,B150)),MAX($A$1:A149)+1,0)</f>
        <v>0</v>
      </c>
      <c r="B150" t="s">
        <v>202</v>
      </c>
      <c r="D150" t="str">
        <f>IFERROR(VLOOKUP(ROWS($D$2:D150),$A$2:$B$228,2,0),"")</f>
        <v/>
      </c>
    </row>
    <row r="151" spans="1:4" x14ac:dyDescent="0.25">
      <c r="A151">
        <f>IF(ISNUMBER(SEARCH(sources!$F$2,B151)),MAX($A$1:A150)+1,0)</f>
        <v>0</v>
      </c>
      <c r="B151" t="s">
        <v>278</v>
      </c>
      <c r="D151" t="str">
        <f>IFERROR(VLOOKUP(ROWS($D$2:D151),$A$2:$B$228,2,0),"")</f>
        <v/>
      </c>
    </row>
    <row r="152" spans="1:4" x14ac:dyDescent="0.25">
      <c r="A152">
        <f>IF(ISNUMBER(SEARCH(sources!$F$2,B152)),MAX($A$1:A151)+1,0)</f>
        <v>0</v>
      </c>
      <c r="B152" t="s">
        <v>208</v>
      </c>
      <c r="D152" t="str">
        <f>IFERROR(VLOOKUP(ROWS($D$2:D152),$A$2:$B$228,2,0),"")</f>
        <v/>
      </c>
    </row>
    <row r="153" spans="1:4" x14ac:dyDescent="0.25">
      <c r="A153">
        <f>IF(ISNUMBER(SEARCH(sources!$F$2,B153)),MAX($A$1:A152)+1,0)</f>
        <v>0</v>
      </c>
      <c r="B153" t="s">
        <v>260</v>
      </c>
      <c r="D153" t="str">
        <f>IFERROR(VLOOKUP(ROWS($D$2:D153),$A$2:$B$228,2,0),"")</f>
        <v/>
      </c>
    </row>
    <row r="154" spans="1:4" x14ac:dyDescent="0.25">
      <c r="A154">
        <f>IF(ISNUMBER(SEARCH(sources!$F$2,B154)),MAX($A$1:A153)+1,0)</f>
        <v>0</v>
      </c>
      <c r="B154" t="s">
        <v>282</v>
      </c>
      <c r="D154" t="str">
        <f>IFERROR(VLOOKUP(ROWS($D$2:D154),$A$2:$B$228,2,0),"")</f>
        <v/>
      </c>
    </row>
    <row r="155" spans="1:4" x14ac:dyDescent="0.25">
      <c r="A155">
        <f>IF(ISNUMBER(SEARCH(sources!$F$2,B155)),MAX($A$1:A154)+1,0)</f>
        <v>0</v>
      </c>
      <c r="B155" t="s">
        <v>218</v>
      </c>
      <c r="D155" t="str">
        <f>IFERROR(VLOOKUP(ROWS($D$2:D155),$A$2:$B$228,2,0),"")</f>
        <v/>
      </c>
    </row>
    <row r="156" spans="1:4" x14ac:dyDescent="0.25">
      <c r="A156">
        <f>IF(ISNUMBER(SEARCH(sources!$F$2,B156)),MAX($A$1:A155)+1,0)</f>
        <v>0</v>
      </c>
      <c r="B156" t="s">
        <v>272</v>
      </c>
      <c r="D156" t="str">
        <f>IFERROR(VLOOKUP(ROWS($D$2:D156),$A$2:$B$228,2,0),"")</f>
        <v/>
      </c>
    </row>
    <row r="157" spans="1:4" x14ac:dyDescent="0.25">
      <c r="A157">
        <f>IF(ISNUMBER(SEARCH(sources!$F$2,B157)),MAX($A$1:A156)+1,0)</f>
        <v>0</v>
      </c>
      <c r="B157" t="s">
        <v>221</v>
      </c>
      <c r="D157" t="str">
        <f>IFERROR(VLOOKUP(ROWS($D$2:D157),$A$2:$B$228,2,0),"")</f>
        <v/>
      </c>
    </row>
    <row r="158" spans="1:4" x14ac:dyDescent="0.25">
      <c r="A158">
        <f>IF(ISNUMBER(SEARCH(sources!$F$2,B158)),MAX($A$1:A157)+1,0)</f>
        <v>0</v>
      </c>
      <c r="B158" t="s">
        <v>263</v>
      </c>
      <c r="D158" t="str">
        <f>IFERROR(VLOOKUP(ROWS($D$2:D158),$A$2:$B$228,2,0),"")</f>
        <v/>
      </c>
    </row>
    <row r="159" spans="1:4" x14ac:dyDescent="0.25">
      <c r="A159">
        <f>IF(ISNUMBER(SEARCH(sources!$F$2,B159)),MAX($A$1:A158)+1,0)</f>
        <v>0</v>
      </c>
      <c r="B159" t="s">
        <v>230</v>
      </c>
      <c r="D159" t="str">
        <f>IFERROR(VLOOKUP(ROWS($D$2:D159),$A$2:$B$228,2,0),"")</f>
        <v/>
      </c>
    </row>
    <row r="160" spans="1:4" x14ac:dyDescent="0.25">
      <c r="A160">
        <f>IF(ISNUMBER(SEARCH(sources!$F$2,B160)),MAX($A$1:A159)+1,0)</f>
        <v>0</v>
      </c>
      <c r="B160" t="s">
        <v>217</v>
      </c>
      <c r="D160" t="str">
        <f>IFERROR(VLOOKUP(ROWS($D$2:D160),$A$2:$B$228,2,0),"")</f>
        <v/>
      </c>
    </row>
    <row r="161" spans="1:4" x14ac:dyDescent="0.25">
      <c r="A161">
        <f>IF(ISNUMBER(SEARCH(sources!$F$2,B161)),MAX($A$1:A160)+1,0)</f>
        <v>0</v>
      </c>
      <c r="B161" t="s">
        <v>267</v>
      </c>
      <c r="D161" t="str">
        <f>IFERROR(VLOOKUP(ROWS($D$2:D161),$A$2:$B$228,2,0),"")</f>
        <v/>
      </c>
    </row>
    <row r="162" spans="1:4" x14ac:dyDescent="0.25">
      <c r="A162">
        <f>IF(ISNUMBER(SEARCH(sources!$F$2,B162)),MAX($A$1:A161)+1,0)</f>
        <v>0</v>
      </c>
      <c r="B162" t="s">
        <v>185</v>
      </c>
      <c r="D162" t="str">
        <f>IFERROR(VLOOKUP(ROWS($D$2:D162),$A$2:$B$228,2,0),"")</f>
        <v/>
      </c>
    </row>
    <row r="163" spans="1:4" x14ac:dyDescent="0.25">
      <c r="A163">
        <f>IF(ISNUMBER(SEARCH(sources!$F$2,B163)),MAX($A$1:A162)+1,0)</f>
        <v>0</v>
      </c>
      <c r="B163" t="s">
        <v>257</v>
      </c>
      <c r="D163" t="str">
        <f>IFERROR(VLOOKUP(ROWS($D$2:D163),$A$2:$B$228,2,0),"")</f>
        <v/>
      </c>
    </row>
    <row r="164" spans="1:4" x14ac:dyDescent="0.25">
      <c r="A164">
        <f>IF(ISNUMBER(SEARCH(sources!$F$2,B164)),MAX($A$1:A163)+1,0)</f>
        <v>0</v>
      </c>
      <c r="B164" t="s">
        <v>311</v>
      </c>
      <c r="D164" t="str">
        <f>IFERROR(VLOOKUP(ROWS($D$2:D164),$A$2:$B$228,2,0),"")</f>
        <v/>
      </c>
    </row>
    <row r="165" spans="1:4" x14ac:dyDescent="0.25">
      <c r="A165">
        <f>IF(ISNUMBER(SEARCH(sources!$F$2,B165)),MAX($A$1:A164)+1,0)</f>
        <v>0</v>
      </c>
      <c r="B165" t="s">
        <v>324</v>
      </c>
      <c r="D165" t="str">
        <f>IFERROR(VLOOKUP(ROWS($D$2:D165),$A$2:$B$228,2,0),"")</f>
        <v/>
      </c>
    </row>
    <row r="166" spans="1:4" x14ac:dyDescent="0.25">
      <c r="A166">
        <f>IF(ISNUMBER(SEARCH(sources!$F$2,B166)),MAX($A$1:A165)+1,0)</f>
        <v>0</v>
      </c>
      <c r="B166" t="s">
        <v>404</v>
      </c>
      <c r="D166" t="str">
        <f>IFERROR(VLOOKUP(ROWS($D$2:D166),$A$2:$B$228,2,0),"")</f>
        <v/>
      </c>
    </row>
    <row r="167" spans="1:4" x14ac:dyDescent="0.25">
      <c r="A167">
        <f>IF(ISNUMBER(SEARCH(sources!$F$2,B167)),MAX($A$1:A166)+1,0)</f>
        <v>0</v>
      </c>
      <c r="B167" t="s">
        <v>196</v>
      </c>
      <c r="D167" t="str">
        <f>IFERROR(VLOOKUP(ROWS($D$2:D167),$A$2:$B$228,2,0),"")</f>
        <v/>
      </c>
    </row>
    <row r="168" spans="1:4" x14ac:dyDescent="0.25">
      <c r="A168">
        <f>IF(ISNUMBER(SEARCH(sources!$F$2,B168)),MAX($A$1:A167)+1,0)</f>
        <v>0</v>
      </c>
      <c r="B168" t="s">
        <v>197</v>
      </c>
      <c r="D168" t="str">
        <f>IFERROR(VLOOKUP(ROWS($D$2:D168),$A$2:$B$228,2,0),"")</f>
        <v/>
      </c>
    </row>
    <row r="169" spans="1:4" x14ac:dyDescent="0.25">
      <c r="A169">
        <f>IF(ISNUMBER(SEARCH(sources!$F$2,B169)),MAX($A$1:A168)+1,0)</f>
        <v>0</v>
      </c>
      <c r="B169" t="s">
        <v>289</v>
      </c>
      <c r="D169" t="str">
        <f>IFERROR(VLOOKUP(ROWS($D$2:D169),$A$2:$B$228,2,0),"")</f>
        <v/>
      </c>
    </row>
    <row r="170" spans="1:4" x14ac:dyDescent="0.25">
      <c r="A170">
        <f>IF(ISNUMBER(SEARCH(sources!$F$2,B170)),MAX($A$1:A169)+1,0)</f>
        <v>0</v>
      </c>
      <c r="B170" t="s">
        <v>358</v>
      </c>
      <c r="D170" t="str">
        <f>IFERROR(VLOOKUP(ROWS($D$2:D170),$A$2:$B$228,2,0),"")</f>
        <v/>
      </c>
    </row>
    <row r="171" spans="1:4" x14ac:dyDescent="0.25">
      <c r="A171">
        <f>IF(ISNUMBER(SEARCH(sources!$F$2,B171)),MAX($A$1:A170)+1,0)</f>
        <v>0</v>
      </c>
      <c r="B171" t="s">
        <v>225</v>
      </c>
      <c r="D171" t="str">
        <f>IFERROR(VLOOKUP(ROWS($D$2:D171),$A$2:$B$228,2,0),"")</f>
        <v/>
      </c>
    </row>
    <row r="172" spans="1:4" x14ac:dyDescent="0.25">
      <c r="A172">
        <f>IF(ISNUMBER(SEARCH(sources!$F$2,B172)),MAX($A$1:A171)+1,0)</f>
        <v>0</v>
      </c>
      <c r="B172" t="s">
        <v>329</v>
      </c>
      <c r="D172" t="str">
        <f>IFERROR(VLOOKUP(ROWS($D$2:D172),$A$2:$B$228,2,0),"")</f>
        <v/>
      </c>
    </row>
    <row r="173" spans="1:4" x14ac:dyDescent="0.25">
      <c r="A173">
        <f>IF(ISNUMBER(SEARCH(sources!$F$2,B173)),MAX($A$1:A172)+1,0)</f>
        <v>0</v>
      </c>
      <c r="B173" t="s">
        <v>335</v>
      </c>
      <c r="D173" t="str">
        <f>IFERROR(VLOOKUP(ROWS($D$2:D173),$A$2:$B$228,2,0),"")</f>
        <v/>
      </c>
    </row>
    <row r="174" spans="1:4" x14ac:dyDescent="0.25">
      <c r="A174">
        <f>IF(ISNUMBER(SEARCH(sources!$F$2,B174)),MAX($A$1:A173)+1,0)</f>
        <v>0</v>
      </c>
      <c r="B174" t="s">
        <v>353</v>
      </c>
      <c r="D174" t="str">
        <f>IFERROR(VLOOKUP(ROWS($D$2:D174),$A$2:$B$228,2,0),"")</f>
        <v/>
      </c>
    </row>
    <row r="175" spans="1:4" x14ac:dyDescent="0.25">
      <c r="A175">
        <f>IF(ISNUMBER(SEARCH(sources!$F$2,B175)),MAX($A$1:A174)+1,0)</f>
        <v>8</v>
      </c>
      <c r="B175" t="s">
        <v>390</v>
      </c>
      <c r="D175" t="str">
        <f>IFERROR(VLOOKUP(ROWS($D$2:D175),$A$2:$B$228,2,0),"")</f>
        <v/>
      </c>
    </row>
    <row r="176" spans="1:4" x14ac:dyDescent="0.25">
      <c r="A176">
        <f>IF(ISNUMBER(SEARCH(sources!$F$2,B176)),MAX($A$1:A175)+1,0)</f>
        <v>9</v>
      </c>
      <c r="B176" t="s">
        <v>381</v>
      </c>
      <c r="D176" t="str">
        <f>IFERROR(VLOOKUP(ROWS($D$2:D176),$A$2:$B$228,2,0),"")</f>
        <v/>
      </c>
    </row>
    <row r="177" spans="1:4" x14ac:dyDescent="0.25">
      <c r="A177">
        <f>IF(ISNUMBER(SEARCH(sources!$F$2,B177)),MAX($A$1:A176)+1,0)</f>
        <v>0</v>
      </c>
      <c r="B177" t="s">
        <v>342</v>
      </c>
      <c r="D177" t="str">
        <f>IFERROR(VLOOKUP(ROWS($D$2:D177),$A$2:$B$228,2,0),"")</f>
        <v/>
      </c>
    </row>
    <row r="178" spans="1:4" x14ac:dyDescent="0.25">
      <c r="A178">
        <f>IF(ISNUMBER(SEARCH(sources!$F$2,B178)),MAX($A$1:A177)+1,0)</f>
        <v>0</v>
      </c>
      <c r="B178" t="s">
        <v>195</v>
      </c>
      <c r="D178" t="str">
        <f>IFERROR(VLOOKUP(ROWS($D$2:D178),$A$2:$B$228,2,0),"")</f>
        <v/>
      </c>
    </row>
    <row r="179" spans="1:4" x14ac:dyDescent="0.25">
      <c r="A179">
        <f>IF(ISNUMBER(SEARCH(sources!$F$2,B179)),MAX($A$1:A178)+1,0)</f>
        <v>0</v>
      </c>
      <c r="B179" t="s">
        <v>326</v>
      </c>
      <c r="D179" t="str">
        <f>IFERROR(VLOOKUP(ROWS($D$2:D179),$A$2:$B$228,2,0),"")</f>
        <v/>
      </c>
    </row>
    <row r="180" spans="1:4" x14ac:dyDescent="0.25">
      <c r="A180">
        <f>IF(ISNUMBER(SEARCH(sources!$F$2,B180)),MAX($A$1:A179)+1,0)</f>
        <v>0</v>
      </c>
      <c r="B180" t="s">
        <v>293</v>
      </c>
      <c r="D180" t="str">
        <f>IFERROR(VLOOKUP(ROWS($D$2:D180),$A$2:$B$228,2,0),"")</f>
        <v/>
      </c>
    </row>
    <row r="181" spans="1:4" x14ac:dyDescent="0.25">
      <c r="A181">
        <f>IF(ISNUMBER(SEARCH(sources!$F$2,B181)),MAX($A$1:A180)+1,0)</f>
        <v>0</v>
      </c>
      <c r="B181" t="s">
        <v>288</v>
      </c>
      <c r="D181" t="str">
        <f>IFERROR(VLOOKUP(ROWS($D$2:D181),$A$2:$B$228,2,0),"")</f>
        <v/>
      </c>
    </row>
    <row r="182" spans="1:4" x14ac:dyDescent="0.25">
      <c r="A182">
        <f>IF(ISNUMBER(SEARCH(sources!$F$2,B182)),MAX($A$1:A181)+1,0)</f>
        <v>0</v>
      </c>
      <c r="B182" t="s">
        <v>376</v>
      </c>
      <c r="D182" t="str">
        <f>IFERROR(VLOOKUP(ROWS($D$2:D182),$A$2:$B$228,2,0),"")</f>
        <v/>
      </c>
    </row>
    <row r="183" spans="1:4" x14ac:dyDescent="0.25">
      <c r="A183">
        <f>IF(ISNUMBER(SEARCH(sources!$F$2,B183)),MAX($A$1:A182)+1,0)</f>
        <v>0</v>
      </c>
      <c r="B183" t="s">
        <v>184</v>
      </c>
      <c r="D183" t="str">
        <f>IFERROR(VLOOKUP(ROWS($D$2:D183),$A$2:$B$228,2,0),"")</f>
        <v/>
      </c>
    </row>
    <row r="184" spans="1:4" x14ac:dyDescent="0.25">
      <c r="A184">
        <f>IF(ISNUMBER(SEARCH(sources!$F$2,B184)),MAX($A$1:A183)+1,0)</f>
        <v>0</v>
      </c>
      <c r="B184" t="s">
        <v>323</v>
      </c>
      <c r="D184" t="str">
        <f>IFERROR(VLOOKUP(ROWS($D$2:D184),$A$2:$B$228,2,0),"")</f>
        <v/>
      </c>
    </row>
    <row r="185" spans="1:4" x14ac:dyDescent="0.25">
      <c r="A185">
        <f>IF(ISNUMBER(SEARCH(sources!$F$2,B185)),MAX($A$1:A184)+1,0)</f>
        <v>0</v>
      </c>
      <c r="B185" t="s">
        <v>264</v>
      </c>
      <c r="D185" t="str">
        <f>IFERROR(VLOOKUP(ROWS($D$2:D185),$A$2:$B$228,2,0),"")</f>
        <v/>
      </c>
    </row>
    <row r="186" spans="1:4" x14ac:dyDescent="0.25">
      <c r="A186">
        <f>IF(ISNUMBER(SEARCH(sources!$F$2,B186)),MAX($A$1:A185)+1,0)</f>
        <v>0</v>
      </c>
      <c r="B186" t="s">
        <v>312</v>
      </c>
      <c r="D186" t="str">
        <f>IFERROR(VLOOKUP(ROWS($D$2:D186),$A$2:$B$228,2,0),"")</f>
        <v/>
      </c>
    </row>
    <row r="187" spans="1:4" x14ac:dyDescent="0.25">
      <c r="A187">
        <f>IF(ISNUMBER(SEARCH(sources!$F$2,B187)),MAX($A$1:A186)+1,0)</f>
        <v>0</v>
      </c>
      <c r="B187" t="s">
        <v>344</v>
      </c>
      <c r="D187" t="str">
        <f>IFERROR(VLOOKUP(ROWS($D$2:D187),$A$2:$B$228,2,0),"")</f>
        <v/>
      </c>
    </row>
    <row r="188" spans="1:4" x14ac:dyDescent="0.25">
      <c r="A188">
        <f>IF(ISNUMBER(SEARCH(sources!$F$2,B188)),MAX($A$1:A187)+1,0)</f>
        <v>0</v>
      </c>
      <c r="B188" t="s">
        <v>276</v>
      </c>
      <c r="D188" t="str">
        <f>IFERROR(VLOOKUP(ROWS($D$2:D188),$A$2:$B$228,2,0),"")</f>
        <v/>
      </c>
    </row>
    <row r="189" spans="1:4" x14ac:dyDescent="0.25">
      <c r="A189">
        <f>IF(ISNUMBER(SEARCH(sources!$F$2,B189)),MAX($A$1:A188)+1,0)</f>
        <v>0</v>
      </c>
      <c r="B189" t="s">
        <v>338</v>
      </c>
      <c r="D189" t="str">
        <f>IFERROR(VLOOKUP(ROWS($D$2:D189),$A$2:$B$228,2,0),"")</f>
        <v/>
      </c>
    </row>
    <row r="190" spans="1:4" x14ac:dyDescent="0.25">
      <c r="A190">
        <f>IF(ISNUMBER(SEARCH(sources!$F$2,B190)),MAX($A$1:A189)+1,0)</f>
        <v>0</v>
      </c>
      <c r="B190" t="s">
        <v>302</v>
      </c>
      <c r="D190" t="str">
        <f>IFERROR(VLOOKUP(ROWS($D$2:D190),$A$2:$B$228,2,0),"")</f>
        <v/>
      </c>
    </row>
    <row r="191" spans="1:4" x14ac:dyDescent="0.25">
      <c r="A191">
        <f>IF(ISNUMBER(SEARCH(sources!$F$2,B191)),MAX($A$1:A190)+1,0)</f>
        <v>0</v>
      </c>
      <c r="B191" t="s">
        <v>403</v>
      </c>
      <c r="D191" t="str">
        <f>IFERROR(VLOOKUP(ROWS($D$2:D191),$A$2:$B$228,2,0),"")</f>
        <v/>
      </c>
    </row>
    <row r="192" spans="1:4" x14ac:dyDescent="0.25">
      <c r="A192">
        <f>IF(ISNUMBER(SEARCH(sources!$F$2,B192)),MAX($A$1:A191)+1,0)</f>
        <v>0</v>
      </c>
      <c r="B192" t="s">
        <v>315</v>
      </c>
      <c r="D192" t="str">
        <f>IFERROR(VLOOKUP(ROWS($D$2:D192),$A$2:$B$228,2,0),"")</f>
        <v/>
      </c>
    </row>
    <row r="193" spans="1:4" x14ac:dyDescent="0.25">
      <c r="A193">
        <f>IF(ISNUMBER(SEARCH(sources!$F$2,B193)),MAX($A$1:A192)+1,0)</f>
        <v>0</v>
      </c>
      <c r="B193" t="s">
        <v>306</v>
      </c>
      <c r="D193" t="str">
        <f>IFERROR(VLOOKUP(ROWS($D$2:D193),$A$2:$B$228,2,0),"")</f>
        <v/>
      </c>
    </row>
    <row r="194" spans="1:4" x14ac:dyDescent="0.25">
      <c r="A194">
        <f>IF(ISNUMBER(SEARCH(sources!$F$2,B194)),MAX($A$1:A193)+1,0)</f>
        <v>0</v>
      </c>
      <c r="B194" t="s">
        <v>367</v>
      </c>
      <c r="D194" t="str">
        <f>IFERROR(VLOOKUP(ROWS($D$2:D194),$A$2:$B$228,2,0),"")</f>
        <v/>
      </c>
    </row>
    <row r="195" spans="1:4" x14ac:dyDescent="0.25">
      <c r="A195">
        <f>IF(ISNUMBER(SEARCH(sources!$F$2,B195)),MAX($A$1:A194)+1,0)</f>
        <v>0</v>
      </c>
      <c r="B195" t="s">
        <v>362</v>
      </c>
      <c r="D195" t="str">
        <f>IFERROR(VLOOKUP(ROWS($D$2:D195),$A$2:$B$228,2,0),"")</f>
        <v/>
      </c>
    </row>
    <row r="196" spans="1:4" x14ac:dyDescent="0.25">
      <c r="A196">
        <f>IF(ISNUMBER(SEARCH(sources!$F$2,B196)),MAX($A$1:A195)+1,0)</f>
        <v>0</v>
      </c>
      <c r="B196" t="s">
        <v>363</v>
      </c>
      <c r="D196" t="str">
        <f>IFERROR(VLOOKUP(ROWS($D$2:D196),$A$2:$B$228,2,0),"")</f>
        <v/>
      </c>
    </row>
    <row r="197" spans="1:4" x14ac:dyDescent="0.25">
      <c r="A197">
        <f>IF(ISNUMBER(SEARCH(sources!$F$2,B197)),MAX($A$1:A196)+1,0)</f>
        <v>0</v>
      </c>
      <c r="B197" t="s">
        <v>320</v>
      </c>
      <c r="D197" t="str">
        <f>IFERROR(VLOOKUP(ROWS($D$2:D197),$A$2:$B$228,2,0),"")</f>
        <v/>
      </c>
    </row>
    <row r="198" spans="1:4" x14ac:dyDescent="0.25">
      <c r="A198">
        <f>IF(ISNUMBER(SEARCH(sources!$F$2,B198)),MAX($A$1:A197)+1,0)</f>
        <v>0</v>
      </c>
      <c r="B198" t="s">
        <v>201</v>
      </c>
      <c r="D198" t="str">
        <f>IFERROR(VLOOKUP(ROWS($D$2:D198),$A$2:$B$228,2,0),"")</f>
        <v/>
      </c>
    </row>
    <row r="199" spans="1:4" x14ac:dyDescent="0.25">
      <c r="A199">
        <f>IF(ISNUMBER(SEARCH(sources!$F$2,B199)),MAX($A$1:A198)+1,0)</f>
        <v>0</v>
      </c>
      <c r="B199" t="s">
        <v>211</v>
      </c>
      <c r="D199" t="str">
        <f>IFERROR(VLOOKUP(ROWS($D$2:D199),$A$2:$B$228,2,0),"")</f>
        <v/>
      </c>
    </row>
    <row r="200" spans="1:4" x14ac:dyDescent="0.25">
      <c r="A200">
        <f>IF(ISNUMBER(SEARCH(sources!$F$2,B200)),MAX($A$1:A199)+1,0)</f>
        <v>0</v>
      </c>
      <c r="B200" t="s">
        <v>347</v>
      </c>
      <c r="D200" t="str">
        <f>IFERROR(VLOOKUP(ROWS($D$2:D200),$A$2:$B$228,2,0),"")</f>
        <v/>
      </c>
    </row>
    <row r="201" spans="1:4" x14ac:dyDescent="0.25">
      <c r="A201">
        <f>IF(ISNUMBER(SEARCH(sources!$F$2,B201)),MAX($A$1:A200)+1,0)</f>
        <v>0</v>
      </c>
      <c r="B201" t="s">
        <v>337</v>
      </c>
      <c r="D201" t="str">
        <f>IFERROR(VLOOKUP(ROWS($D$2:D201),$A$2:$B$228,2,0),"")</f>
        <v/>
      </c>
    </row>
    <row r="202" spans="1:4" x14ac:dyDescent="0.25">
      <c r="A202">
        <f>IF(ISNUMBER(SEARCH(sources!$F$2,B202)),MAX($A$1:A201)+1,0)</f>
        <v>0</v>
      </c>
      <c r="B202" t="s">
        <v>220</v>
      </c>
      <c r="D202" t="str">
        <f>IFERROR(VLOOKUP(ROWS($D$2:D202),$A$2:$B$228,2,0),"")</f>
        <v/>
      </c>
    </row>
    <row r="203" spans="1:4" x14ac:dyDescent="0.25">
      <c r="A203">
        <f>IF(ISNUMBER(SEARCH(sources!$F$2,B203)),MAX($A$1:A202)+1,0)</f>
        <v>0</v>
      </c>
      <c r="B203" t="s">
        <v>304</v>
      </c>
      <c r="D203" t="str">
        <f>IFERROR(VLOOKUP(ROWS($D$2:D203),$A$2:$B$228,2,0),"")</f>
        <v/>
      </c>
    </row>
    <row r="204" spans="1:4" x14ac:dyDescent="0.25">
      <c r="A204">
        <f>IF(ISNUMBER(SEARCH(sources!$F$2,B204)),MAX($A$1:A203)+1,0)</f>
        <v>0</v>
      </c>
      <c r="B204" t="s">
        <v>262</v>
      </c>
      <c r="D204" t="str">
        <f>IFERROR(VLOOKUP(ROWS($D$2:D204),$A$2:$B$228,2,0),"")</f>
        <v/>
      </c>
    </row>
    <row r="205" spans="1:4" x14ac:dyDescent="0.25">
      <c r="A205">
        <f>IF(ISNUMBER(SEARCH(sources!$F$2,B205)),MAX($A$1:A204)+1,0)</f>
        <v>0</v>
      </c>
      <c r="B205" t="s">
        <v>313</v>
      </c>
      <c r="D205" t="str">
        <f>IFERROR(VLOOKUP(ROWS($D$2:D205),$A$2:$B$228,2,0),"")</f>
        <v/>
      </c>
    </row>
    <row r="206" spans="1:4" x14ac:dyDescent="0.25">
      <c r="A206">
        <f>IF(ISNUMBER(SEARCH(sources!$F$2,B206)),MAX($A$1:A205)+1,0)</f>
        <v>0</v>
      </c>
      <c r="B206" t="s">
        <v>246</v>
      </c>
      <c r="D206" t="str">
        <f>IFERROR(VLOOKUP(ROWS($D$2:D206),$A$2:$B$228,2,0),"")</f>
        <v/>
      </c>
    </row>
    <row r="207" spans="1:4" x14ac:dyDescent="0.25">
      <c r="A207">
        <f>IF(ISNUMBER(SEARCH(sources!$F$2,B207)),MAX($A$1:A206)+1,0)</f>
        <v>0</v>
      </c>
      <c r="B207" t="s">
        <v>372</v>
      </c>
      <c r="D207" t="str">
        <f>IFERROR(VLOOKUP(ROWS($D$2:D207),$A$2:$B$228,2,0),"")</f>
        <v/>
      </c>
    </row>
    <row r="208" spans="1:4" x14ac:dyDescent="0.25">
      <c r="A208">
        <f>IF(ISNUMBER(SEARCH(sources!$F$2,B208)),MAX($A$1:A207)+1,0)</f>
        <v>0</v>
      </c>
      <c r="B208" t="s">
        <v>214</v>
      </c>
      <c r="D208" t="str">
        <f>IFERROR(VLOOKUP(ROWS($D$2:D208),$A$2:$B$228,2,0),"")</f>
        <v/>
      </c>
    </row>
    <row r="209" spans="1:4" x14ac:dyDescent="0.25">
      <c r="A209">
        <f>IF(ISNUMBER(SEARCH(sources!$F$2,B209)),MAX($A$1:A208)+1,0)</f>
        <v>0</v>
      </c>
      <c r="B209" t="s">
        <v>296</v>
      </c>
      <c r="D209" t="str">
        <f>IFERROR(VLOOKUP(ROWS($D$2:D209),$A$2:$B$228,2,0),"")</f>
        <v/>
      </c>
    </row>
    <row r="210" spans="1:4" x14ac:dyDescent="0.25">
      <c r="A210">
        <f>IF(ISNUMBER(SEARCH(sources!$F$2,B210)),MAX($A$1:A209)+1,0)</f>
        <v>0</v>
      </c>
      <c r="B210" t="s">
        <v>241</v>
      </c>
      <c r="D210" t="str">
        <f>IFERROR(VLOOKUP(ROWS($D$2:D210),$A$2:$B$228,2,0),"")</f>
        <v/>
      </c>
    </row>
    <row r="211" spans="1:4" x14ac:dyDescent="0.25">
      <c r="A211">
        <f>IF(ISNUMBER(SEARCH(sources!$F$2,B211)),MAX($A$1:A210)+1,0)</f>
        <v>0</v>
      </c>
      <c r="B211" t="s">
        <v>222</v>
      </c>
      <c r="D211" t="str">
        <f>IFERROR(VLOOKUP(ROWS($D$2:D211),$A$2:$B$228,2,0),"")</f>
        <v/>
      </c>
    </row>
    <row r="212" spans="1:4" x14ac:dyDescent="0.25">
      <c r="A212">
        <f>IF(ISNUMBER(SEARCH(sources!$F$2,B212)),MAX($A$1:A211)+1,0)</f>
        <v>0</v>
      </c>
      <c r="B212" t="s">
        <v>242</v>
      </c>
      <c r="D212" t="str">
        <f>IFERROR(VLOOKUP(ROWS($D$2:D212),$A$2:$B$228,2,0),"")</f>
        <v/>
      </c>
    </row>
    <row r="213" spans="1:4" x14ac:dyDescent="0.25">
      <c r="A213">
        <f>IF(ISNUMBER(SEARCH(sources!$F$2,B213)),MAX($A$1:A212)+1,0)</f>
        <v>0</v>
      </c>
      <c r="B213" t="s">
        <v>199</v>
      </c>
      <c r="D213" t="str">
        <f>IFERROR(VLOOKUP(ROWS($D$2:D213),$A$2:$B$228,2,0),"")</f>
        <v/>
      </c>
    </row>
    <row r="214" spans="1:4" x14ac:dyDescent="0.25">
      <c r="A214">
        <f>IF(ISNUMBER(SEARCH(sources!$F$2,B214)),MAX($A$1:A213)+1,0)</f>
        <v>0</v>
      </c>
      <c r="B214" t="s">
        <v>209</v>
      </c>
      <c r="D214" t="str">
        <f>IFERROR(VLOOKUP(ROWS($D$2:D214),$A$2:$B$228,2,0),"")</f>
        <v/>
      </c>
    </row>
    <row r="215" spans="1:4" x14ac:dyDescent="0.25">
      <c r="A215">
        <f>IF(ISNUMBER(SEARCH(sources!$F$2,B215)),MAX($A$1:A214)+1,0)</f>
        <v>0</v>
      </c>
      <c r="B215" t="s">
        <v>351</v>
      </c>
      <c r="D215" t="str">
        <f>IFERROR(VLOOKUP(ROWS($D$2:D215),$A$2:$B$228,2,0),"")</f>
        <v/>
      </c>
    </row>
    <row r="216" spans="1:4" x14ac:dyDescent="0.25">
      <c r="A216">
        <f>IF(ISNUMBER(SEARCH(sources!$F$2,B216)),MAX($A$1:A215)+1,0)</f>
        <v>0</v>
      </c>
      <c r="B216" t="s">
        <v>343</v>
      </c>
      <c r="D216" t="str">
        <f>IFERROR(VLOOKUP(ROWS($D$2:D216),$A$2:$B$228,2,0),"")</f>
        <v/>
      </c>
    </row>
    <row r="217" spans="1:4" x14ac:dyDescent="0.25">
      <c r="A217">
        <f>IF(ISNUMBER(SEARCH(sources!$F$2,B217)),MAX($A$1:A216)+1,0)</f>
        <v>0</v>
      </c>
      <c r="B217" t="s">
        <v>206</v>
      </c>
      <c r="D217" t="str">
        <f>IFERROR(VLOOKUP(ROWS($D$2:D217),$A$2:$B$228,2,0),"")</f>
        <v/>
      </c>
    </row>
    <row r="218" spans="1:4" x14ac:dyDescent="0.25">
      <c r="A218">
        <f>IF(ISNUMBER(SEARCH(sources!$F$2,B218)),MAX($A$1:A217)+1,0)</f>
        <v>0</v>
      </c>
      <c r="B218" t="s">
        <v>325</v>
      </c>
      <c r="D218" t="str">
        <f>IFERROR(VLOOKUP(ROWS($D$2:D218),$A$2:$B$228,2,0),"")</f>
        <v/>
      </c>
    </row>
    <row r="219" spans="1:4" x14ac:dyDescent="0.25">
      <c r="A219">
        <f>IF(ISNUMBER(SEARCH(sources!$F$2,B219)),MAX($A$1:A218)+1,0)</f>
        <v>0</v>
      </c>
      <c r="B219" t="s">
        <v>331</v>
      </c>
      <c r="D219" t="str">
        <f>IFERROR(VLOOKUP(ROWS($D$2:D219),$A$2:$B$228,2,0),"")</f>
        <v/>
      </c>
    </row>
    <row r="220" spans="1:4" x14ac:dyDescent="0.25">
      <c r="A220">
        <f>IF(ISNUMBER(SEARCH(sources!$F$2,B220)),MAX($A$1:A219)+1,0)</f>
        <v>0</v>
      </c>
      <c r="B220" t="s">
        <v>268</v>
      </c>
      <c r="D220" t="str">
        <f>IFERROR(VLOOKUP(ROWS($D$2:D220),$A$2:$B$228,2,0),"")</f>
        <v/>
      </c>
    </row>
    <row r="221" spans="1:4" x14ac:dyDescent="0.25">
      <c r="A221">
        <f>IF(ISNUMBER(SEARCH(sources!$F$2,B221)),MAX($A$1:A220)+1,0)</f>
        <v>0</v>
      </c>
      <c r="B221" t="s">
        <v>349</v>
      </c>
      <c r="D221" t="str">
        <f>IFERROR(VLOOKUP(ROWS($D$2:D221),$A$2:$B$228,2,0),"")</f>
        <v/>
      </c>
    </row>
    <row r="222" spans="1:4" x14ac:dyDescent="0.25">
      <c r="A222">
        <f>IF(ISNUMBER(SEARCH(sources!$F$2,B222)),MAX($A$1:A221)+1,0)</f>
        <v>0</v>
      </c>
      <c r="B222" t="s">
        <v>192</v>
      </c>
      <c r="D222" t="str">
        <f>IFERROR(VLOOKUP(ROWS($D$2:D222),$A$2:$B$228,2,0),"")</f>
        <v/>
      </c>
    </row>
    <row r="223" spans="1:4" x14ac:dyDescent="0.25">
      <c r="A223">
        <f>IF(ISNUMBER(SEARCH(sources!$F$2,B223)),MAX($A$1:A222)+1,0)</f>
        <v>0</v>
      </c>
      <c r="B223" t="s">
        <v>203</v>
      </c>
      <c r="D223" t="str">
        <f>IFERROR(VLOOKUP(ROWS($D$2:D223),$A$2:$B$228,2,0),"")</f>
        <v/>
      </c>
    </row>
    <row r="224" spans="1:4" x14ac:dyDescent="0.25">
      <c r="A224">
        <f>IF(ISNUMBER(SEARCH(sources!$F$2,B224)),MAX($A$1:A223)+1,0)</f>
        <v>0</v>
      </c>
      <c r="B224" t="s">
        <v>359</v>
      </c>
      <c r="D224" t="str">
        <f>IFERROR(VLOOKUP(ROWS($D$2:D224),$A$2:$B$228,2,0),"")</f>
        <v/>
      </c>
    </row>
    <row r="225" spans="1:4" x14ac:dyDescent="0.25">
      <c r="A225">
        <f>IF(ISNUMBER(SEARCH(sources!$F$2,B225)),MAX($A$1:A224)+1,0)</f>
        <v>0</v>
      </c>
      <c r="B225" t="s">
        <v>322</v>
      </c>
      <c r="D225" t="str">
        <f>IFERROR(VLOOKUP(ROWS($D$2:D225),$A$2:$B$228,2,0),"")</f>
        <v/>
      </c>
    </row>
    <row r="226" spans="1:4" x14ac:dyDescent="0.25">
      <c r="A226">
        <f>IF(ISNUMBER(SEARCH(sources!$F$2,B226)),MAX($A$1:A225)+1,0)</f>
        <v>0</v>
      </c>
      <c r="B226" t="s">
        <v>336</v>
      </c>
      <c r="D226" t="str">
        <f>IFERROR(VLOOKUP(ROWS($D$2:D226),$A$2:$B$228,2,0),"")</f>
        <v/>
      </c>
    </row>
    <row r="227" spans="1:4" x14ac:dyDescent="0.25">
      <c r="A227">
        <f>IF(ISNUMBER(SEARCH(sources!$F$2,B227)),MAX($A$1:A226)+1,0)</f>
        <v>0</v>
      </c>
      <c r="B227" t="s">
        <v>318</v>
      </c>
      <c r="D227" t="str">
        <f>IFERROR(VLOOKUP(ROWS($D$2:D227),$A$2:$B$228,2,0),"")</f>
        <v/>
      </c>
    </row>
    <row r="228" spans="1:4" x14ac:dyDescent="0.25">
      <c r="A228">
        <f>IF(ISNUMBER(SEARCH(sources!$F$2,B228)),MAX($A$1:A227)+1,0)</f>
        <v>0</v>
      </c>
      <c r="B228" t="s">
        <v>236</v>
      </c>
      <c r="D228" t="str">
        <f>IFERROR(VLOOKUP(ROWS($D$2:D228),$A$2:$B$228,2,0),"")</f>
        <v/>
      </c>
    </row>
  </sheetData>
  <autoFilter ref="B1:B446" xr:uid="{D6BA0FD1-C1E1-40ED-ABF9-263EB2A52E7A}">
    <sortState xmlns:xlrd2="http://schemas.microsoft.com/office/spreadsheetml/2017/richdata2" ref="B2:B446">
      <sortCondition ref="B1:B44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GUIDE</vt:lpstr>
      <vt:lpstr>system_metadata</vt:lpstr>
      <vt:lpstr>sources</vt:lpstr>
      <vt:lpstr>monitoring_locations</vt:lpstr>
      <vt:lpstr>conservation_policies</vt:lpstr>
      <vt:lpstr>delivery</vt:lpstr>
      <vt:lpstr>supply_conditions</vt:lpstr>
      <vt:lpstr>monitoring_data</vt:lpstr>
      <vt:lpstr>conservation_status</vt:lpstr>
      <vt:lpstr>monitoring_parameters</vt:lpstr>
      <vt:lpstr>source_types</vt:lpstr>
      <vt:lpstr>water_supply_watershed</vt:lpstr>
    </vt:vector>
  </TitlesOfParts>
  <Company>Duke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Patterson</dc:creator>
  <cp:lastModifiedBy>Kyle Onda</cp:lastModifiedBy>
  <dcterms:created xsi:type="dcterms:W3CDTF">2020-06-09T13:03:56Z</dcterms:created>
  <dcterms:modified xsi:type="dcterms:W3CDTF">2021-01-11T20:05:50Z</dcterms:modified>
</cp:coreProperties>
</file>