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itory\git\Lab.Architecture\Governance.ARB\"/>
    </mc:Choice>
  </mc:AlternateContent>
  <xr:revisionPtr revIDLastSave="0" documentId="13_ncr:1_{5B87F842-866E-4356-8566-4D353FA46DA4}" xr6:coauthVersionLast="47" xr6:coauthVersionMax="47" xr10:uidLastSave="{00000000-0000-0000-0000-000000000000}"/>
  <bookViews>
    <workbookView xWindow="-120" yWindow="-120" windowWidth="29040" windowHeight="15720" tabRatio="499" xr2:uid="{F80B5894-3F84-4B3F-8755-7D24C5E9BEEE}"/>
  </bookViews>
  <sheets>
    <sheet name="ARB Impact Scoring" sheetId="1" r:id="rId1"/>
    <sheet name="Impact Definitions" sheetId="2" r:id="rId2"/>
    <sheet name="Tier Lookup" sheetId="3" r:id="rId3"/>
  </sheets>
  <definedNames>
    <definedName name="Budget_Tier">'Impact Definitions'!$M$2:$M$7</definedName>
    <definedName name="Business_Impact">'Impact Definitions'!$A$2:$A$7</definedName>
    <definedName name="Business_Risk_Scope">'Impact Definitions'!$K$2:$K$7</definedName>
    <definedName name="Highest_Data_Classification">'Impact Definitions'!$C$2:$C$7</definedName>
    <definedName name="Intereface_Boundary">'Impact Definitions'!$G$2:$G$7</definedName>
    <definedName name="Interface_Boundary">'Impact Definitions'!$G$2:$G$7</definedName>
    <definedName name="New_Technology">'Impact Definitions'!$E$2:$E$7</definedName>
    <definedName name="User_Blast_Radius">'Impact Definitions'!$I$2:$I$7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A8" i="1"/>
  <c r="A7" i="1"/>
  <c r="A6" i="1"/>
  <c r="A5" i="1"/>
  <c r="A4" i="1"/>
  <c r="A3" i="1"/>
  <c r="A2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l="1"/>
  <c r="C11" i="1" l="1"/>
  <c r="A11" i="1"/>
  <c r="B11" i="1"/>
  <c r="A30" i="3"/>
  <c r="A31" i="3" s="1"/>
  <c r="A32" i="3" s="1"/>
  <c r="A33" i="3" s="1"/>
  <c r="A34" i="3" s="1"/>
  <c r="A35" i="3" s="1"/>
  <c r="A36" i="3" s="1"/>
  <c r="A37" i="3" s="1"/>
  <c r="A38" i="3" s="1"/>
</calcChain>
</file>

<file path=xl/sharedStrings.xml><?xml version="1.0" encoding="utf-8"?>
<sst xmlns="http://schemas.openxmlformats.org/spreadsheetml/2006/main" count="185" uniqueCount="64">
  <si>
    <t>Interface Boundary</t>
  </si>
  <si>
    <t>Department</t>
  </si>
  <si>
    <t>Business Unit</t>
  </si>
  <si>
    <t>Division</t>
  </si>
  <si>
    <t>Country</t>
  </si>
  <si>
    <t>Global</t>
  </si>
  <si>
    <t>ARB Impact Score</t>
  </si>
  <si>
    <t>Internal - Business Unit</t>
  </si>
  <si>
    <t>Internal - Division</t>
  </si>
  <si>
    <t>Internal - Country</t>
  </si>
  <si>
    <t>External - Third Party Vendors/Partners</t>
  </si>
  <si>
    <t>External - Customers</t>
  </si>
  <si>
    <t>ARB Impact Scoring Dimension</t>
  </si>
  <si>
    <t>&gt; $10M</t>
  </si>
  <si>
    <t>&lt; $200K</t>
  </si>
  <si>
    <t>Budget Tier</t>
  </si>
  <si>
    <t>ARB Impact</t>
  </si>
  <si>
    <t>PII Data</t>
  </si>
  <si>
    <t>Public Data</t>
  </si>
  <si>
    <t>Confidential Data</t>
  </si>
  <si>
    <t>Payment Card Data</t>
  </si>
  <si>
    <t>Highly Senstive Data</t>
  </si>
  <si>
    <t>External (e.g. Third-Party)</t>
  </si>
  <si>
    <t>Internal - within same business unit</t>
  </si>
  <si>
    <t>Internal - within same division</t>
  </si>
  <si>
    <t>Internal - with another division</t>
  </si>
  <si>
    <t>&gt; $200K</t>
  </si>
  <si>
    <t>&gt;  $1M</t>
  </si>
  <si>
    <t>&gt; $5M</t>
  </si>
  <si>
    <t>No ARB Required</t>
  </si>
  <si>
    <t>Tier-3</t>
  </si>
  <si>
    <t>Tier-2</t>
  </si>
  <si>
    <t>Tier-1</t>
  </si>
  <si>
    <t>Internal - Corporate</t>
  </si>
  <si>
    <t>ARB Tier Designation</t>
  </si>
  <si>
    <t>Total Impact Score</t>
  </si>
  <si>
    <t>Impact Score</t>
  </si>
  <si>
    <t>Business Impact</t>
  </si>
  <si>
    <t>Highest Data Classification</t>
  </si>
  <si>
    <t>New Technology</t>
  </si>
  <si>
    <t>Desktop</t>
  </si>
  <si>
    <t>Library/Framework</t>
  </si>
  <si>
    <t>Application</t>
  </si>
  <si>
    <t>Platform</t>
  </si>
  <si>
    <t>Multiple/Combination</t>
  </si>
  <si>
    <t>User Blast Radius</t>
  </si>
  <si>
    <t>Business Risk Scope</t>
  </si>
  <si>
    <t>Tier-4</t>
  </si>
  <si>
    <t>ADR</t>
  </si>
  <si>
    <t>N/A</t>
  </si>
  <si>
    <t>Tier-5</t>
  </si>
  <si>
    <t>Approval Level</t>
  </si>
  <si>
    <t>Full ARB</t>
  </si>
  <si>
    <t>Partial ARB</t>
  </si>
  <si>
    <t>Assigned EA</t>
  </si>
  <si>
    <t>Solution Architect</t>
  </si>
  <si>
    <t>Change Request</t>
  </si>
  <si>
    <t>Delivery Team</t>
  </si>
  <si>
    <t>SAD - Lightweight</t>
  </si>
  <si>
    <t xml:space="preserve">SAD  </t>
  </si>
  <si>
    <t>Required Artifact</t>
  </si>
  <si>
    <t>Required Approval Level</t>
  </si>
  <si>
    <t>ARB Impact Score Subtotals</t>
  </si>
  <si>
    <t>Total ARB Impact Score, for Tier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</si>
</sst>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0" borderId="1" xfId="0" applyFont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1" fillId="8" borderId="1" xfId="0" applyFont="1" applyFill="1" applyBorder="1"/>
    <xf numFmtId="0" fontId="2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'ARB Impact Scoring'!$C$2:$C$8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2-4991-A25C-4B70BB16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57696"/>
        <c:axId val="505452944"/>
      </c:radarChart>
      <c:catAx>
        <c:axId val="4976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2944"/>
        <c:crosses val="autoZero"/>
        <c:auto val="1"/>
        <c:lblAlgn val="ctr"/>
        <c:lblOffset val="100"/>
        <c:noMultiLvlLbl val="0"/>
      </c:catAx>
      <c:valAx>
        <c:axId val="5054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11</xdr:row>
      <xdr:rowOff>109537</xdr:rowOff>
    </xdr:from>
    <xdr:to>
      <xdr:col>2</xdr:col>
      <xdr:colOff>2514599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456FD-231F-4403-A99D-5682BEA2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D33A-7BE6-48FE-AEF9-113FEDF0A9CB}">
  <dimension ref="A1:C11"/>
  <sheetViews>
    <sheetView tabSelected="1" zoomScaleNormal="100" workbookViewId="0">
      <selection activeCell="B9" sqref="B9"/>
    </sheetView>
  </sheetViews>
  <sheetFormatPr defaultRowHeight="15" x14ac:dyDescent="0.25"/>
  <cols>
    <col min="1" max="1" width="35.7109375" customWidth="1"/>
    <col min="2" max="2" width="43.7109375" style="1" customWidth="1"/>
    <col min="3" max="3" width="38.85546875" customWidth="1"/>
  </cols>
  <sheetData>
    <row r="1" spans="1:3" x14ac:dyDescent="0.25">
      <c r="A1" s="10" t="s">
        <v>12</v>
      </c>
      <c r="B1" s="12" t="s">
        <v>16</v>
      </c>
      <c r="C1" s="11" t="s">
        <v>62</v>
      </c>
    </row>
    <row r="2" spans="1:3" x14ac:dyDescent="0.25">
      <c r="A2" s="13" t="str">
        <f>'Impact Definitions'!A$1</f>
        <v>Business Impact</v>
      </c>
      <c r="B2" s="14" t="s">
        <v>49</v>
      </c>
      <c r="C2" s="15">
        <f>VLOOKUP($B2, 'Impact Definitions'!$A$2:$B$7, 2, FALSE)</f>
        <v>0</v>
      </c>
    </row>
    <row r="3" spans="1:3" x14ac:dyDescent="0.25">
      <c r="A3" s="13" t="str">
        <f>'Impact Definitions'!C$1</f>
        <v>Highest Data Classification</v>
      </c>
      <c r="B3" s="14" t="s">
        <v>49</v>
      </c>
      <c r="C3" s="15">
        <f>VLOOKUP($B3, 'Impact Definitions'!$C$2:$D$7, 2, FALSE)</f>
        <v>0</v>
      </c>
    </row>
    <row r="4" spans="1:3" x14ac:dyDescent="0.25">
      <c r="A4" s="13" t="str">
        <f>'Impact Definitions'!E$1</f>
        <v>New Technology</v>
      </c>
      <c r="B4" s="14" t="s">
        <v>49</v>
      </c>
      <c r="C4" s="15">
        <f>VLOOKUP($B4, 'Impact Definitions'!$E$2:$F$7, 2, FALSE)</f>
        <v>0</v>
      </c>
    </row>
    <row r="5" spans="1:3" x14ac:dyDescent="0.25">
      <c r="A5" s="13" t="str">
        <f>'Impact Definitions'!G$1</f>
        <v>Interface Boundary</v>
      </c>
      <c r="B5" s="14" t="s">
        <v>49</v>
      </c>
      <c r="C5" s="15">
        <f>VLOOKUP($B5, 'Impact Definitions'!$G$2:$H$7, 2, FALSE)</f>
        <v>0</v>
      </c>
    </row>
    <row r="6" spans="1:3" x14ac:dyDescent="0.25">
      <c r="A6" s="13" t="str">
        <f>'Impact Definitions'!I$1</f>
        <v>User Blast Radius</v>
      </c>
      <c r="B6" s="14" t="s">
        <v>49</v>
      </c>
      <c r="C6" s="15">
        <f>VLOOKUP($B6, 'Impact Definitions'!$I$2:$J$7, 2, FALSE)</f>
        <v>0</v>
      </c>
    </row>
    <row r="7" spans="1:3" x14ac:dyDescent="0.25">
      <c r="A7" s="13" t="str">
        <f>'Impact Definitions'!K$1</f>
        <v>Business Risk Scope</v>
      </c>
      <c r="B7" s="14" t="s">
        <v>49</v>
      </c>
      <c r="C7" s="15">
        <f>VLOOKUP($B7, 'Impact Definitions'!$K$2:$L$7, 2, FALSE)</f>
        <v>0</v>
      </c>
    </row>
    <row r="8" spans="1:3" x14ac:dyDescent="0.25">
      <c r="A8" s="13" t="str">
        <f>'Impact Definitions'!M$1</f>
        <v>Budget Tier</v>
      </c>
      <c r="B8" s="14" t="s">
        <v>49</v>
      </c>
      <c r="C8" s="15">
        <f>VLOOKUP($B8, 'Impact Definitions'!$M$2:$N$7, 2, FALSE)</f>
        <v>0</v>
      </c>
    </row>
    <row r="9" spans="1:3" x14ac:dyDescent="0.25">
      <c r="A9" s="7"/>
      <c r="B9" s="21" t="s">
        <v>63</v>
      </c>
      <c r="C9" s="16">
        <f>SUM(C2:C8)</f>
        <v>0</v>
      </c>
    </row>
    <row r="10" spans="1:3" x14ac:dyDescent="0.25">
      <c r="A10" s="17" t="s">
        <v>34</v>
      </c>
      <c r="B10" s="19" t="s">
        <v>61</v>
      </c>
      <c r="C10" s="19" t="s">
        <v>60</v>
      </c>
    </row>
    <row r="11" spans="1:3" x14ac:dyDescent="0.25">
      <c r="A11" s="18" t="str">
        <f>VLOOKUP($C$9, 'Tier Lookup'!A2:D38, 2, FALSE)</f>
        <v>No ARB Required</v>
      </c>
      <c r="B11" s="20" t="str">
        <f>VLOOKUP($C$9, 'Tier Lookup'!A2:D38, 3, FALSE)</f>
        <v>N/A</v>
      </c>
      <c r="C11" s="20" t="str">
        <f>VLOOKUP($C$9, 'Tier Lookup'!A2:D38, 4, FALSE)</f>
        <v>N/A</v>
      </c>
    </row>
  </sheetData>
  <dataValidations count="7">
    <dataValidation type="list" allowBlank="1" showInputMessage="1" showErrorMessage="1" sqref="B2" xr:uid="{4D74ED95-317D-4D0E-AF38-8EDBF3C9A8C8}">
      <formula1>Business_Impact</formula1>
    </dataValidation>
    <dataValidation type="list" allowBlank="1" showInputMessage="1" showErrorMessage="1" sqref="B3" xr:uid="{BBDDB236-DEB7-431F-B7DD-2BABF9839637}">
      <formula1>Highest_Data_Classification</formula1>
    </dataValidation>
    <dataValidation type="list" allowBlank="1" showInputMessage="1" showErrorMessage="1" sqref="B4" xr:uid="{F8C6E46E-641C-4FE4-82A9-DBDC7CC693BB}">
      <formula1>New_Technology</formula1>
    </dataValidation>
    <dataValidation type="list" allowBlank="1" showInputMessage="1" showErrorMessage="1" sqref="B5" xr:uid="{6362A96D-2DB8-4D8E-9641-8F75531F3273}">
      <formula1>Interface_Boundary</formula1>
    </dataValidation>
    <dataValidation type="list" allowBlank="1" showInputMessage="1" showErrorMessage="1" sqref="B6" xr:uid="{AE26C2F0-B18C-4242-87CC-93C6AF61D286}">
      <formula1>User_Blast_Radius</formula1>
    </dataValidation>
    <dataValidation type="list" allowBlank="1" showInputMessage="1" showErrorMessage="1" sqref="B7" xr:uid="{85AB26BA-9709-4A6B-8F42-2923A1E8C38F}">
      <formula1>Business_Risk_Scope</formula1>
    </dataValidation>
    <dataValidation type="list" allowBlank="1" showInputMessage="1" showErrorMessage="1" sqref="B8" xr:uid="{8516B455-9A2B-4A2E-A621-C775EC523C0A}">
      <formula1>Budget_Tier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844F-60CD-423E-A908-F30824E5B77D}">
  <dimension ref="A1:N7"/>
  <sheetViews>
    <sheetView zoomScale="145" zoomScaleNormal="145" workbookViewId="0">
      <selection activeCell="A3" sqref="A3"/>
    </sheetView>
  </sheetViews>
  <sheetFormatPr defaultRowHeight="15" x14ac:dyDescent="0.25"/>
  <cols>
    <col min="1" max="1" width="16" customWidth="1"/>
    <col min="2" max="2" width="13.85546875" customWidth="1"/>
    <col min="3" max="3" width="24.5703125" customWidth="1"/>
    <col min="4" max="4" width="16.85546875" customWidth="1"/>
    <col min="5" max="5" width="21.140625" customWidth="1"/>
    <col min="6" max="6" width="16.85546875" customWidth="1"/>
    <col min="7" max="7" width="31.140625" customWidth="1"/>
    <col min="8" max="8" width="14.7109375" customWidth="1"/>
    <col min="9" max="9" width="37.7109375" customWidth="1"/>
    <col min="10" max="10" width="13.140625" customWidth="1"/>
    <col min="11" max="11" width="19.140625" customWidth="1"/>
    <col min="12" max="12" width="17.42578125" customWidth="1"/>
    <col min="13" max="13" width="14.85546875" customWidth="1"/>
    <col min="14" max="14" width="20" style="1" customWidth="1"/>
  </cols>
  <sheetData>
    <row r="1" spans="1:14" x14ac:dyDescent="0.25">
      <c r="A1" s="2" t="s">
        <v>37</v>
      </c>
      <c r="B1" s="3" t="s">
        <v>36</v>
      </c>
      <c r="C1" s="2" t="s">
        <v>38</v>
      </c>
      <c r="D1" s="3" t="s">
        <v>36</v>
      </c>
      <c r="E1" s="2" t="s">
        <v>39</v>
      </c>
      <c r="F1" s="3" t="s">
        <v>36</v>
      </c>
      <c r="G1" s="2" t="s">
        <v>0</v>
      </c>
      <c r="H1" s="2" t="s">
        <v>36</v>
      </c>
      <c r="I1" s="2" t="s">
        <v>45</v>
      </c>
      <c r="J1" s="2" t="s">
        <v>36</v>
      </c>
      <c r="K1" s="2" t="s">
        <v>46</v>
      </c>
      <c r="L1" s="2" t="s">
        <v>36</v>
      </c>
      <c r="M1" s="2" t="s">
        <v>15</v>
      </c>
      <c r="N1" s="3" t="s">
        <v>6</v>
      </c>
    </row>
    <row r="2" spans="1:14" x14ac:dyDescent="0.25">
      <c r="A2" s="6" t="s">
        <v>49</v>
      </c>
      <c r="B2" s="5">
        <v>0</v>
      </c>
      <c r="C2" s="6" t="s">
        <v>49</v>
      </c>
      <c r="D2" s="5">
        <v>0</v>
      </c>
      <c r="E2" s="6" t="s">
        <v>49</v>
      </c>
      <c r="F2" s="5">
        <v>0</v>
      </c>
      <c r="G2" s="6" t="s">
        <v>49</v>
      </c>
      <c r="H2" s="5">
        <v>0</v>
      </c>
      <c r="I2" s="6" t="s">
        <v>49</v>
      </c>
      <c r="J2" s="5">
        <v>0</v>
      </c>
      <c r="K2" s="6" t="s">
        <v>49</v>
      </c>
      <c r="L2" s="5">
        <v>0</v>
      </c>
      <c r="M2" s="6" t="s">
        <v>49</v>
      </c>
      <c r="N2" s="5">
        <v>0</v>
      </c>
    </row>
    <row r="3" spans="1:14" x14ac:dyDescent="0.25">
      <c r="A3" s="6" t="s">
        <v>1</v>
      </c>
      <c r="B3" s="5">
        <v>1</v>
      </c>
      <c r="C3" s="6" t="s">
        <v>18</v>
      </c>
      <c r="D3" s="5">
        <v>1</v>
      </c>
      <c r="E3" s="6" t="s">
        <v>40</v>
      </c>
      <c r="F3" s="5">
        <v>1</v>
      </c>
      <c r="G3" s="6" t="s">
        <v>23</v>
      </c>
      <c r="H3" s="5">
        <v>1</v>
      </c>
      <c r="I3" s="6" t="s">
        <v>7</v>
      </c>
      <c r="J3" s="5">
        <v>1</v>
      </c>
      <c r="K3" s="6" t="s">
        <v>1</v>
      </c>
      <c r="L3" s="5">
        <v>1</v>
      </c>
      <c r="M3" s="6" t="s">
        <v>14</v>
      </c>
      <c r="N3" s="5">
        <v>1</v>
      </c>
    </row>
    <row r="4" spans="1:14" x14ac:dyDescent="0.25">
      <c r="A4" s="6" t="s">
        <v>2</v>
      </c>
      <c r="B4" s="5">
        <v>2</v>
      </c>
      <c r="C4" s="6" t="s">
        <v>19</v>
      </c>
      <c r="D4" s="5">
        <v>2</v>
      </c>
      <c r="E4" s="6" t="s">
        <v>41</v>
      </c>
      <c r="F4" s="5">
        <v>2</v>
      </c>
      <c r="G4" s="6" t="s">
        <v>24</v>
      </c>
      <c r="H4" s="5">
        <v>2</v>
      </c>
      <c r="I4" s="6" t="s">
        <v>8</v>
      </c>
      <c r="J4" s="5">
        <v>2</v>
      </c>
      <c r="K4" s="6" t="s">
        <v>2</v>
      </c>
      <c r="L4" s="5">
        <v>2</v>
      </c>
      <c r="M4" s="6" t="s">
        <v>26</v>
      </c>
      <c r="N4" s="5">
        <v>2</v>
      </c>
    </row>
    <row r="5" spans="1:14" x14ac:dyDescent="0.25">
      <c r="A5" s="6" t="s">
        <v>3</v>
      </c>
      <c r="B5" s="5">
        <v>3</v>
      </c>
      <c r="C5" s="6" t="s">
        <v>17</v>
      </c>
      <c r="D5" s="5">
        <v>3</v>
      </c>
      <c r="E5" s="6" t="s">
        <v>42</v>
      </c>
      <c r="F5" s="5">
        <v>3</v>
      </c>
      <c r="G5" s="6" t="s">
        <v>25</v>
      </c>
      <c r="H5" s="5">
        <v>3</v>
      </c>
      <c r="I5" s="6" t="s">
        <v>9</v>
      </c>
      <c r="J5" s="5">
        <v>3</v>
      </c>
      <c r="K5" s="6" t="s">
        <v>3</v>
      </c>
      <c r="L5" s="5">
        <v>3</v>
      </c>
      <c r="M5" s="6" t="s">
        <v>27</v>
      </c>
      <c r="N5" s="5">
        <v>3</v>
      </c>
    </row>
    <row r="6" spans="1:14" x14ac:dyDescent="0.25">
      <c r="A6" s="6" t="s">
        <v>4</v>
      </c>
      <c r="B6" s="5">
        <v>4</v>
      </c>
      <c r="C6" s="6" t="s">
        <v>20</v>
      </c>
      <c r="D6" s="5">
        <v>4</v>
      </c>
      <c r="E6" s="6" t="s">
        <v>43</v>
      </c>
      <c r="F6" s="5">
        <v>4</v>
      </c>
      <c r="G6" s="6" t="s">
        <v>33</v>
      </c>
      <c r="H6" s="5">
        <v>4</v>
      </c>
      <c r="I6" s="6" t="s">
        <v>10</v>
      </c>
      <c r="J6" s="5">
        <v>4</v>
      </c>
      <c r="K6" s="6" t="s">
        <v>4</v>
      </c>
      <c r="L6" s="5">
        <v>4</v>
      </c>
      <c r="M6" s="6" t="s">
        <v>28</v>
      </c>
      <c r="N6" s="5">
        <v>4</v>
      </c>
    </row>
    <row r="7" spans="1:14" x14ac:dyDescent="0.25">
      <c r="A7" s="6" t="s">
        <v>5</v>
      </c>
      <c r="B7" s="5">
        <v>5</v>
      </c>
      <c r="C7" s="6" t="s">
        <v>21</v>
      </c>
      <c r="D7" s="5">
        <v>5</v>
      </c>
      <c r="E7" s="6" t="s">
        <v>44</v>
      </c>
      <c r="F7" s="5">
        <v>5</v>
      </c>
      <c r="G7" s="6" t="s">
        <v>22</v>
      </c>
      <c r="H7" s="5">
        <v>5</v>
      </c>
      <c r="I7" s="6" t="s">
        <v>11</v>
      </c>
      <c r="J7" s="5">
        <v>5</v>
      </c>
      <c r="K7" s="6" t="s">
        <v>5</v>
      </c>
      <c r="L7" s="5">
        <v>5</v>
      </c>
      <c r="M7" s="6" t="s">
        <v>13</v>
      </c>
      <c r="N7" s="5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BC0-AE65-406B-A8A3-C53E7A40BA56}">
  <dimension ref="A1:D38"/>
  <sheetViews>
    <sheetView workbookViewId="0">
      <selection activeCell="B9" sqref="B9"/>
    </sheetView>
  </sheetViews>
  <sheetFormatPr defaultRowHeight="15" x14ac:dyDescent="0.25"/>
  <cols>
    <col min="1" max="1" width="20.7109375" style="1" customWidth="1"/>
    <col min="2" max="2" width="21.42578125" customWidth="1"/>
    <col min="3" max="4" width="25.42578125" customWidth="1"/>
  </cols>
  <sheetData>
    <row r="1" spans="1:4" x14ac:dyDescent="0.25">
      <c r="A1" s="8" t="s">
        <v>35</v>
      </c>
      <c r="B1" s="9" t="s">
        <v>34</v>
      </c>
      <c r="C1" s="9" t="s">
        <v>51</v>
      </c>
      <c r="D1" s="9" t="s">
        <v>60</v>
      </c>
    </row>
    <row r="2" spans="1:4" x14ac:dyDescent="0.25">
      <c r="A2" s="4">
        <v>0</v>
      </c>
      <c r="B2" s="6" t="s">
        <v>29</v>
      </c>
      <c r="C2" s="6" t="s">
        <v>49</v>
      </c>
      <c r="D2" s="6" t="s">
        <v>49</v>
      </c>
    </row>
    <row r="3" spans="1:4" x14ac:dyDescent="0.25">
      <c r="A3" s="4">
        <v>1</v>
      </c>
      <c r="B3" s="6" t="s">
        <v>29</v>
      </c>
      <c r="C3" s="6" t="s">
        <v>57</v>
      </c>
      <c r="D3" s="6" t="s">
        <v>56</v>
      </c>
    </row>
    <row r="4" spans="1:4" x14ac:dyDescent="0.25">
      <c r="A4" s="4">
        <f>SUM(A2+1)</f>
        <v>1</v>
      </c>
      <c r="B4" s="6" t="s">
        <v>29</v>
      </c>
      <c r="C4" s="6" t="s">
        <v>57</v>
      </c>
      <c r="D4" s="6" t="s">
        <v>56</v>
      </c>
    </row>
    <row r="5" spans="1:4" x14ac:dyDescent="0.25">
      <c r="A5" s="4">
        <f t="shared" ref="A5:A38" si="0">SUM(A4+1)</f>
        <v>2</v>
      </c>
      <c r="B5" s="6" t="s">
        <v>29</v>
      </c>
      <c r="C5" s="6" t="s">
        <v>57</v>
      </c>
      <c r="D5" s="6" t="s">
        <v>56</v>
      </c>
    </row>
    <row r="6" spans="1:4" x14ac:dyDescent="0.25">
      <c r="A6" s="4">
        <f t="shared" si="0"/>
        <v>3</v>
      </c>
      <c r="B6" s="6" t="s">
        <v>29</v>
      </c>
      <c r="C6" s="6" t="s">
        <v>57</v>
      </c>
      <c r="D6" s="6" t="s">
        <v>56</v>
      </c>
    </row>
    <row r="7" spans="1:4" x14ac:dyDescent="0.25">
      <c r="A7" s="4">
        <f t="shared" si="0"/>
        <v>4</v>
      </c>
      <c r="B7" s="6" t="s">
        <v>29</v>
      </c>
      <c r="C7" s="6" t="s">
        <v>57</v>
      </c>
      <c r="D7" s="6" t="s">
        <v>56</v>
      </c>
    </row>
    <row r="8" spans="1:4" x14ac:dyDescent="0.25">
      <c r="A8" s="4">
        <f t="shared" si="0"/>
        <v>5</v>
      </c>
      <c r="B8" s="6" t="s">
        <v>29</v>
      </c>
      <c r="C8" s="6" t="s">
        <v>57</v>
      </c>
      <c r="D8" s="6" t="s">
        <v>56</v>
      </c>
    </row>
    <row r="9" spans="1:4" x14ac:dyDescent="0.25">
      <c r="A9" s="4">
        <f t="shared" si="0"/>
        <v>6</v>
      </c>
      <c r="B9" s="6" t="s">
        <v>50</v>
      </c>
      <c r="C9" s="6" t="s">
        <v>57</v>
      </c>
      <c r="D9" s="6" t="s">
        <v>48</v>
      </c>
    </row>
    <row r="10" spans="1:4" x14ac:dyDescent="0.25">
      <c r="A10" s="4">
        <f t="shared" si="0"/>
        <v>7</v>
      </c>
      <c r="B10" s="6" t="s">
        <v>50</v>
      </c>
      <c r="C10" s="6" t="s">
        <v>57</v>
      </c>
      <c r="D10" s="6" t="s">
        <v>48</v>
      </c>
    </row>
    <row r="11" spans="1:4" x14ac:dyDescent="0.25">
      <c r="A11" s="4">
        <f t="shared" si="0"/>
        <v>8</v>
      </c>
      <c r="B11" s="6" t="s">
        <v>50</v>
      </c>
      <c r="C11" s="6" t="s">
        <v>57</v>
      </c>
      <c r="D11" s="6" t="s">
        <v>48</v>
      </c>
    </row>
    <row r="12" spans="1:4" x14ac:dyDescent="0.25">
      <c r="A12" s="4">
        <f t="shared" si="0"/>
        <v>9</v>
      </c>
      <c r="B12" s="6" t="s">
        <v>50</v>
      </c>
      <c r="C12" s="6" t="s">
        <v>57</v>
      </c>
      <c r="D12" s="6" t="s">
        <v>48</v>
      </c>
    </row>
    <row r="13" spans="1:4" x14ac:dyDescent="0.25">
      <c r="A13" s="4">
        <f t="shared" si="0"/>
        <v>10</v>
      </c>
      <c r="B13" s="6" t="s">
        <v>47</v>
      </c>
      <c r="C13" s="6" t="s">
        <v>55</v>
      </c>
      <c r="D13" s="6" t="s">
        <v>58</v>
      </c>
    </row>
    <row r="14" spans="1:4" x14ac:dyDescent="0.25">
      <c r="A14" s="4">
        <f t="shared" si="0"/>
        <v>11</v>
      </c>
      <c r="B14" s="6" t="s">
        <v>47</v>
      </c>
      <c r="C14" s="6" t="s">
        <v>55</v>
      </c>
      <c r="D14" s="6" t="s">
        <v>58</v>
      </c>
    </row>
    <row r="15" spans="1:4" x14ac:dyDescent="0.25">
      <c r="A15" s="4">
        <f t="shared" si="0"/>
        <v>12</v>
      </c>
      <c r="B15" s="6" t="s">
        <v>47</v>
      </c>
      <c r="C15" s="6" t="s">
        <v>55</v>
      </c>
      <c r="D15" s="6" t="s">
        <v>58</v>
      </c>
    </row>
    <row r="16" spans="1:4" x14ac:dyDescent="0.25">
      <c r="A16" s="4">
        <f t="shared" si="0"/>
        <v>13</v>
      </c>
      <c r="B16" s="6" t="s">
        <v>47</v>
      </c>
      <c r="C16" s="6" t="s">
        <v>55</v>
      </c>
      <c r="D16" s="6" t="s">
        <v>58</v>
      </c>
    </row>
    <row r="17" spans="1:4" x14ac:dyDescent="0.25">
      <c r="A17" s="4">
        <f t="shared" si="0"/>
        <v>14</v>
      </c>
      <c r="B17" s="6" t="s">
        <v>47</v>
      </c>
      <c r="C17" s="6" t="s">
        <v>55</v>
      </c>
      <c r="D17" s="6" t="s">
        <v>58</v>
      </c>
    </row>
    <row r="18" spans="1:4" x14ac:dyDescent="0.25">
      <c r="A18" s="4">
        <f t="shared" si="0"/>
        <v>15</v>
      </c>
      <c r="B18" s="6" t="s">
        <v>30</v>
      </c>
      <c r="C18" s="6" t="s">
        <v>54</v>
      </c>
      <c r="D18" s="6" t="s">
        <v>58</v>
      </c>
    </row>
    <row r="19" spans="1:4" x14ac:dyDescent="0.25">
      <c r="A19" s="4">
        <f t="shared" si="0"/>
        <v>16</v>
      </c>
      <c r="B19" s="6" t="s">
        <v>30</v>
      </c>
      <c r="C19" s="6" t="s">
        <v>54</v>
      </c>
      <c r="D19" s="6" t="s">
        <v>58</v>
      </c>
    </row>
    <row r="20" spans="1:4" x14ac:dyDescent="0.25">
      <c r="A20" s="4">
        <f t="shared" si="0"/>
        <v>17</v>
      </c>
      <c r="B20" s="6" t="s">
        <v>30</v>
      </c>
      <c r="C20" s="6" t="s">
        <v>54</v>
      </c>
      <c r="D20" s="6" t="s">
        <v>58</v>
      </c>
    </row>
    <row r="21" spans="1:4" x14ac:dyDescent="0.25">
      <c r="A21" s="4">
        <f t="shared" si="0"/>
        <v>18</v>
      </c>
      <c r="B21" s="6" t="s">
        <v>30</v>
      </c>
      <c r="C21" s="6" t="s">
        <v>54</v>
      </c>
      <c r="D21" s="6" t="s">
        <v>58</v>
      </c>
    </row>
    <row r="22" spans="1:4" x14ac:dyDescent="0.25">
      <c r="A22" s="4">
        <f t="shared" si="0"/>
        <v>19</v>
      </c>
      <c r="B22" s="6" t="s">
        <v>30</v>
      </c>
      <c r="C22" s="6" t="s">
        <v>54</v>
      </c>
      <c r="D22" s="6" t="s">
        <v>58</v>
      </c>
    </row>
    <row r="23" spans="1:4" x14ac:dyDescent="0.25">
      <c r="A23" s="4">
        <f t="shared" si="0"/>
        <v>20</v>
      </c>
      <c r="B23" s="6" t="s">
        <v>31</v>
      </c>
      <c r="C23" s="6" t="s">
        <v>53</v>
      </c>
      <c r="D23" s="6" t="s">
        <v>59</v>
      </c>
    </row>
    <row r="24" spans="1:4" x14ac:dyDescent="0.25">
      <c r="A24" s="4">
        <f t="shared" si="0"/>
        <v>21</v>
      </c>
      <c r="B24" s="6" t="s">
        <v>31</v>
      </c>
      <c r="C24" s="6" t="s">
        <v>53</v>
      </c>
      <c r="D24" s="6" t="s">
        <v>59</v>
      </c>
    </row>
    <row r="25" spans="1:4" x14ac:dyDescent="0.25">
      <c r="A25" s="4">
        <f t="shared" si="0"/>
        <v>22</v>
      </c>
      <c r="B25" s="6" t="s">
        <v>31</v>
      </c>
      <c r="C25" s="6" t="s">
        <v>53</v>
      </c>
      <c r="D25" s="6" t="s">
        <v>59</v>
      </c>
    </row>
    <row r="26" spans="1:4" x14ac:dyDescent="0.25">
      <c r="A26" s="4">
        <f t="shared" si="0"/>
        <v>23</v>
      </c>
      <c r="B26" s="6" t="s">
        <v>31</v>
      </c>
      <c r="C26" s="6" t="s">
        <v>53</v>
      </c>
      <c r="D26" s="6" t="s">
        <v>59</v>
      </c>
    </row>
    <row r="27" spans="1:4" x14ac:dyDescent="0.25">
      <c r="A27" s="4">
        <f t="shared" si="0"/>
        <v>24</v>
      </c>
      <c r="B27" s="6" t="s">
        <v>31</v>
      </c>
      <c r="C27" s="6" t="s">
        <v>53</v>
      </c>
      <c r="D27" s="6" t="s">
        <v>59</v>
      </c>
    </row>
    <row r="28" spans="1:4" x14ac:dyDescent="0.25">
      <c r="A28" s="4">
        <f t="shared" si="0"/>
        <v>25</v>
      </c>
      <c r="B28" s="6" t="s">
        <v>31</v>
      </c>
      <c r="C28" s="6" t="s">
        <v>53</v>
      </c>
      <c r="D28" s="6" t="s">
        <v>59</v>
      </c>
    </row>
    <row r="29" spans="1:4" x14ac:dyDescent="0.25">
      <c r="A29" s="4">
        <f t="shared" si="0"/>
        <v>26</v>
      </c>
      <c r="B29" s="6" t="s">
        <v>31</v>
      </c>
      <c r="C29" s="6" t="s">
        <v>53</v>
      </c>
      <c r="D29" s="6" t="s">
        <v>59</v>
      </c>
    </row>
    <row r="30" spans="1:4" x14ac:dyDescent="0.25">
      <c r="A30" s="4">
        <f t="shared" si="0"/>
        <v>27</v>
      </c>
      <c r="B30" s="6" t="s">
        <v>31</v>
      </c>
      <c r="C30" s="6" t="s">
        <v>53</v>
      </c>
      <c r="D30" s="6" t="s">
        <v>59</v>
      </c>
    </row>
    <row r="31" spans="1:4" x14ac:dyDescent="0.25">
      <c r="A31" s="4">
        <f t="shared" si="0"/>
        <v>28</v>
      </c>
      <c r="B31" s="6" t="s">
        <v>31</v>
      </c>
      <c r="C31" s="6" t="s">
        <v>53</v>
      </c>
      <c r="D31" s="6" t="s">
        <v>59</v>
      </c>
    </row>
    <row r="32" spans="1:4" x14ac:dyDescent="0.25">
      <c r="A32" s="4">
        <f t="shared" si="0"/>
        <v>29</v>
      </c>
      <c r="B32" s="6" t="s">
        <v>31</v>
      </c>
      <c r="C32" s="6" t="s">
        <v>53</v>
      </c>
      <c r="D32" s="6" t="s">
        <v>59</v>
      </c>
    </row>
    <row r="33" spans="1:4" x14ac:dyDescent="0.25">
      <c r="A33" s="4">
        <f t="shared" si="0"/>
        <v>30</v>
      </c>
      <c r="B33" s="6" t="s">
        <v>32</v>
      </c>
      <c r="C33" s="6" t="s">
        <v>52</v>
      </c>
      <c r="D33" s="6" t="s">
        <v>59</v>
      </c>
    </row>
    <row r="34" spans="1:4" x14ac:dyDescent="0.25">
      <c r="A34" s="4">
        <f t="shared" si="0"/>
        <v>31</v>
      </c>
      <c r="B34" s="6" t="s">
        <v>32</v>
      </c>
      <c r="C34" s="6" t="s">
        <v>52</v>
      </c>
      <c r="D34" s="6" t="s">
        <v>59</v>
      </c>
    </row>
    <row r="35" spans="1:4" x14ac:dyDescent="0.25">
      <c r="A35" s="4">
        <f t="shared" si="0"/>
        <v>32</v>
      </c>
      <c r="B35" s="6" t="s">
        <v>32</v>
      </c>
      <c r="C35" s="6" t="s">
        <v>52</v>
      </c>
      <c r="D35" s="6" t="s">
        <v>59</v>
      </c>
    </row>
    <row r="36" spans="1:4" x14ac:dyDescent="0.25">
      <c r="A36" s="4">
        <f t="shared" si="0"/>
        <v>33</v>
      </c>
      <c r="B36" s="6" t="s">
        <v>32</v>
      </c>
      <c r="C36" s="6" t="s">
        <v>52</v>
      </c>
      <c r="D36" s="6" t="s">
        <v>59</v>
      </c>
    </row>
    <row r="37" spans="1:4" x14ac:dyDescent="0.25">
      <c r="A37" s="4">
        <f t="shared" si="0"/>
        <v>34</v>
      </c>
      <c r="B37" s="6" t="s">
        <v>32</v>
      </c>
      <c r="C37" s="6" t="s">
        <v>52</v>
      </c>
      <c r="D37" s="6" t="s">
        <v>59</v>
      </c>
    </row>
    <row r="38" spans="1:4" x14ac:dyDescent="0.25">
      <c r="A38" s="4">
        <f t="shared" si="0"/>
        <v>35</v>
      </c>
      <c r="B38" s="6" t="s">
        <v>32</v>
      </c>
      <c r="C38" s="6" t="s">
        <v>52</v>
      </c>
      <c r="D38" s="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ARB Impact Scoring</vt:lpstr>
      <vt:lpstr>Impact Definitions</vt:lpstr>
      <vt:lpstr>Tier Lookup</vt:lpstr>
      <vt:lpstr>Budget_Tier</vt:lpstr>
      <vt:lpstr>Business_Impact</vt:lpstr>
      <vt:lpstr>Business_Risk_Scope</vt:lpstr>
      <vt:lpstr>Highest_Data_Classification</vt:lpstr>
      <vt:lpstr>Intereface_Boundary</vt:lpstr>
      <vt:lpstr>Interface_Boundary</vt:lpstr>
      <vt:lpstr>New_Technology</vt:lpstr>
      <vt:lpstr>User_Blast_Radius</vt:lpstr>
    </vt:vector>
  </TitlesOfParts>
  <Company>International Technology Ventures,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A template for ARB Impact Scoring</dc:description>
  <cp:lastModifiedBy>Kelvin D. Meeks</cp:lastModifiedBy>
  <dcterms:created xsi:type="dcterms:W3CDTF">2019-10-28T20:16:38Z</dcterms:created>
  <dcterms:modified xsi:type="dcterms:W3CDTF">2024-06-13T23:49:16Z</dcterms:modified>
</cp:coreProperties>
</file>