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/>
  <mc:AlternateContent xmlns:mc="http://schemas.openxmlformats.org/markup-compatibility/2006">
    <mc:Choice Requires="x15">
      <x15ac:absPath xmlns:x15ac="http://schemas.microsoft.com/office/spreadsheetml/2010/11/ac" url="/Users/danavalery/Downloads/"/>
    </mc:Choice>
  </mc:AlternateContent>
  <xr:revisionPtr revIDLastSave="0" documentId="8_{9F97503B-828B-0844-991F-72D219F6D91D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Trailing Twelve Income Statem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J45" i="1"/>
  <c r="K45" i="1"/>
  <c r="L45" i="1"/>
  <c r="M45" i="1"/>
  <c r="N45" i="1"/>
  <c r="B45" i="1"/>
  <c r="N24" i="1"/>
  <c r="N23" i="1"/>
  <c r="N22" i="1"/>
  <c r="N25" i="1" s="1"/>
  <c r="N27" i="1" s="1"/>
  <c r="N32" i="1"/>
  <c r="N30" i="1"/>
  <c r="N31" i="1"/>
  <c r="C33" i="1"/>
  <c r="C35" i="1" s="1"/>
  <c r="C99" i="1" s="1"/>
  <c r="C117" i="1" s="1"/>
  <c r="D33" i="1"/>
  <c r="E33" i="1"/>
  <c r="F33" i="1"/>
  <c r="G33" i="1"/>
  <c r="H33" i="1"/>
  <c r="I33" i="1"/>
  <c r="J33" i="1"/>
  <c r="K33" i="1"/>
  <c r="L33" i="1"/>
  <c r="M33" i="1"/>
  <c r="B33" i="1"/>
  <c r="C27" i="1"/>
  <c r="D27" i="1"/>
  <c r="D35" i="1" s="1"/>
  <c r="D99" i="1" s="1"/>
  <c r="D117" i="1" s="1"/>
  <c r="F27" i="1"/>
  <c r="F35" i="1" s="1"/>
  <c r="F99" i="1" s="1"/>
  <c r="F117" i="1" s="1"/>
  <c r="K27" i="1"/>
  <c r="K35" i="1" s="1"/>
  <c r="K99" i="1" s="1"/>
  <c r="K117" i="1" s="1"/>
  <c r="L27" i="1"/>
  <c r="L35" i="1" s="1"/>
  <c r="L99" i="1" s="1"/>
  <c r="L117" i="1" s="1"/>
  <c r="M27" i="1"/>
  <c r="M35" i="1" s="1"/>
  <c r="M99" i="1" s="1"/>
  <c r="M117" i="1" s="1"/>
  <c r="C19" i="1"/>
  <c r="D19" i="1"/>
  <c r="F19" i="1"/>
  <c r="G19" i="1"/>
  <c r="G27" i="1" s="1"/>
  <c r="G35" i="1" s="1"/>
  <c r="G99" i="1" s="1"/>
  <c r="G117" i="1" s="1"/>
  <c r="H19" i="1"/>
  <c r="H27" i="1" s="1"/>
  <c r="H35" i="1" s="1"/>
  <c r="H99" i="1" s="1"/>
  <c r="H117" i="1" s="1"/>
  <c r="I19" i="1"/>
  <c r="I27" i="1" s="1"/>
  <c r="J19" i="1"/>
  <c r="J27" i="1" s="1"/>
  <c r="K19" i="1"/>
  <c r="L19" i="1"/>
  <c r="M19" i="1"/>
  <c r="N19" i="1"/>
  <c r="B19" i="1"/>
  <c r="B27" i="1" s="1"/>
  <c r="E15" i="1"/>
  <c r="E19" i="1" s="1"/>
  <c r="E27" i="1" s="1"/>
  <c r="E35" i="1" s="1"/>
  <c r="E99" i="1" s="1"/>
  <c r="E117" i="1" s="1"/>
  <c r="B35" i="1" l="1"/>
  <c r="B99" i="1" s="1"/>
  <c r="B117" i="1" s="1"/>
  <c r="I35" i="1"/>
  <c r="I99" i="1" s="1"/>
  <c r="I117" i="1" s="1"/>
  <c r="N33" i="1"/>
  <c r="N35" i="1" s="1"/>
  <c r="N99" i="1" s="1"/>
  <c r="N117" i="1" s="1"/>
  <c r="J35" i="1"/>
  <c r="J99" i="1" s="1"/>
  <c r="J117" i="1" s="1"/>
</calcChain>
</file>

<file path=xl/sharedStrings.xml><?xml version="1.0" encoding="utf-8"?>
<sst xmlns="http://schemas.openxmlformats.org/spreadsheetml/2006/main" count="370" uniqueCount="111">
  <si>
    <t>Ministry Lofts Apartments</t>
  </si>
  <si>
    <t>Trailing Twelve Income Statement</t>
  </si>
  <si>
    <t>February 29, 2024</t>
  </si>
  <si>
    <t>Reporting Book:</t>
  </si>
  <si>
    <t>ACCRUAL</t>
  </si>
  <si>
    <t>As of Date:</t>
  </si>
  <si>
    <t>02/29/2024</t>
  </si>
  <si>
    <t>Property:</t>
  </si>
  <si>
    <t xml:space="preserve"> </t>
  </si>
  <si>
    <t>03/31/2023</t>
  </si>
  <si>
    <t>04/30/2023</t>
  </si>
  <si>
    <t>05/31/2023</t>
  </si>
  <si>
    <t>06/30/2023</t>
  </si>
  <si>
    <t>07/31/2023</t>
  </si>
  <si>
    <t>08/31/2023</t>
  </si>
  <si>
    <t>09/30/2023</t>
  </si>
  <si>
    <t>10/31/2023</t>
  </si>
  <si>
    <t>11/30/2023</t>
  </si>
  <si>
    <t>12/31/2023</t>
  </si>
  <si>
    <t>01/31/2024</t>
  </si>
  <si>
    <t>Actual</t>
  </si>
  <si>
    <t>Total</t>
  </si>
  <si>
    <t xml:space="preserve">  Income</t>
  </si>
  <si>
    <t xml:space="preserve">  </t>
  </si>
  <si>
    <t xml:space="preserve">    Rental Income</t>
  </si>
  <si>
    <t xml:space="preserve">    </t>
  </si>
  <si>
    <t xml:space="preserve">      5120.0000 - Rent Revenue -- Gross Potential</t>
  </si>
  <si>
    <t xml:space="preserve">      5140.0000 - Rent Revenue-Stores and Commercial</t>
  </si>
  <si>
    <t xml:space="preserve">      5170.0000 - Garage and Parking Space</t>
  </si>
  <si>
    <t xml:space="preserve">      5195.0000 - Leases Less than Market</t>
  </si>
  <si>
    <t xml:space="preserve">      5196.0000 - Leases in Excess of Market</t>
  </si>
  <si>
    <t xml:space="preserve">    Total Rental Income</t>
  </si>
  <si>
    <t xml:space="preserve">    Vacancy, Losses &amp; Concessions</t>
  </si>
  <si>
    <t xml:space="preserve">      5220.0000 - Apartments</t>
  </si>
  <si>
    <t xml:space="preserve">      5250.0000 - Rental Concessions</t>
  </si>
  <si>
    <t xml:space="preserve">      6370.0000 - Bad Debts Expense</t>
  </si>
  <si>
    <t xml:space="preserve">    Total Vacancy, Losses &amp; Concessions</t>
  </si>
  <si>
    <t xml:space="preserve">    Net Rental Income</t>
  </si>
  <si>
    <t xml:space="preserve">    Other Income</t>
  </si>
  <si>
    <t xml:space="preserve">      5920.0000 - Tenant Charges</t>
  </si>
  <si>
    <t xml:space="preserve">      5920.0070 - Commercial CAM</t>
  </si>
  <si>
    <t xml:space="preserve">      7140.0000 - Interest Income</t>
  </si>
  <si>
    <t xml:space="preserve">    Total Other Income</t>
  </si>
  <si>
    <t xml:space="preserve">  Total Income</t>
  </si>
  <si>
    <t xml:space="preserve">  Expenses</t>
  </si>
  <si>
    <t xml:space="preserve">    Payroll &amp; Related</t>
  </si>
  <si>
    <t xml:space="preserve">      6310.0000 - Office Salaries</t>
  </si>
  <si>
    <t xml:space="preserve">      6310.0020 - Maintenance Salaries</t>
  </si>
  <si>
    <t xml:space="preserve">      6711.0000 - Payroll Taxes (Project's Share)</t>
  </si>
  <si>
    <t xml:space="preserve">      6722.0000 - Workman's Compensation</t>
  </si>
  <si>
    <t xml:space="preserve">      6723.0000 - Health Insurance and Other Employee Benefits</t>
  </si>
  <si>
    <t xml:space="preserve">    Total Payroll &amp; Related</t>
  </si>
  <si>
    <t xml:space="preserve">    Administrative Expenses</t>
  </si>
  <si>
    <t xml:space="preserve">      6311.0020 - Telephone</t>
  </si>
  <si>
    <t xml:space="preserve">      6311.0030 - Computer Expense</t>
  </si>
  <si>
    <t xml:space="preserve">      6311.0050 - Internet</t>
  </si>
  <si>
    <t xml:space="preserve">      6311.0060 - Postage</t>
  </si>
  <si>
    <t xml:space="preserve">      6351.0000 - Bookkeeping Fees/Accounting Services</t>
  </si>
  <si>
    <t xml:space="preserve">      6390.0000 - Miscellaneous Administrative Expenses</t>
  </si>
  <si>
    <t xml:space="preserve">      6390.0010 - Tenant Screening</t>
  </si>
  <si>
    <t xml:space="preserve">      6390.0020 - Bank Fees</t>
  </si>
  <si>
    <t xml:space="preserve">    Total Administrative Expenses</t>
  </si>
  <si>
    <t xml:space="preserve">    Marketing Expenses</t>
  </si>
  <si>
    <t xml:space="preserve">      6210.0000 - Advertising and Marketing</t>
  </si>
  <si>
    <t xml:space="preserve">    Total Marketing Expenses</t>
  </si>
  <si>
    <t xml:space="preserve">    Utilities</t>
  </si>
  <si>
    <t xml:space="preserve">      6450.0000 - Electricity</t>
  </si>
  <si>
    <t xml:space="preserve">      6451.0000 - Water</t>
  </si>
  <si>
    <t xml:space="preserve">      6454.0020 - Water/Sewer</t>
  </si>
  <si>
    <t xml:space="preserve">    Total Utilities</t>
  </si>
  <si>
    <t xml:space="preserve">    Operating &amp; Maintenance Expenses</t>
  </si>
  <si>
    <t xml:space="preserve">      6515.0000 - Supplies</t>
  </si>
  <si>
    <t xml:space="preserve">      6515.0004 - Decorating/Painting Supplies</t>
  </si>
  <si>
    <t xml:space="preserve">      6515.0010 - Miscellaneous Supplies</t>
  </si>
  <si>
    <t xml:space="preserve">      6520.0000 - Contracts</t>
  </si>
  <si>
    <t xml:space="preserve">      6520.0010 - Contract Cleaning</t>
  </si>
  <si>
    <t xml:space="preserve">      6520.0020 - Pest Control</t>
  </si>
  <si>
    <t xml:space="preserve">      6520.0050 - Landscaping Contracts</t>
  </si>
  <si>
    <t xml:space="preserve">      6520.0070 - Fire &amp; Alarm System Contract</t>
  </si>
  <si>
    <t xml:space="preserve">      6525.0000 - Garbage &amp; Trash Removal</t>
  </si>
  <si>
    <t xml:space="preserve">      6530.0000 - Security Payroll/Contract</t>
  </si>
  <si>
    <t xml:space="preserve">      6590.0050 - Apt Painting/Turnover</t>
  </si>
  <si>
    <t xml:space="preserve">    Total Operating &amp; Maintenance Expenses</t>
  </si>
  <si>
    <t xml:space="preserve">    Maintenance &amp; Repairs</t>
  </si>
  <si>
    <t xml:space="preserve">      6546.0000 - Heating/Cooling Repairs &amp; Maintenance</t>
  </si>
  <si>
    <t xml:space="preserve">      6590.0142 - Electrical Repairs</t>
  </si>
  <si>
    <t xml:space="preserve">    Total Maintenance &amp; Repairs</t>
  </si>
  <si>
    <t xml:space="preserve">    Management Fees</t>
  </si>
  <si>
    <t xml:space="preserve">      6320.0000 - Management Fee</t>
  </si>
  <si>
    <t xml:space="preserve">    Total Management Fees</t>
  </si>
  <si>
    <t xml:space="preserve">    Taxes &amp; Insurance</t>
  </si>
  <si>
    <t xml:space="preserve">      6710.0000 - Real Estate Taxes</t>
  </si>
  <si>
    <t xml:space="preserve">      6720.0000 - Property &amp; Liability Insurance (Hazard)</t>
  </si>
  <si>
    <t xml:space="preserve">      6790.0000 - Miscellaneous Taxes / Licenses / Permits / Insurance</t>
  </si>
  <si>
    <t xml:space="preserve">    Total Taxes &amp; Insurance</t>
  </si>
  <si>
    <t xml:space="preserve">  Total Operating Expenses</t>
  </si>
  <si>
    <t xml:space="preserve">  Net Operating Income (Loss)</t>
  </si>
  <si>
    <t xml:space="preserve">  Non-Operating Expenses</t>
  </si>
  <si>
    <t xml:space="preserve">    Debt Services</t>
  </si>
  <si>
    <t xml:space="preserve">      6820.0000 - Interest on Mortgage Payable</t>
  </si>
  <si>
    <t xml:space="preserve">      6890.0000 - Miscellaneous Financial Expenses</t>
  </si>
  <si>
    <t xml:space="preserve">    Total Debt Services</t>
  </si>
  <si>
    <t xml:space="preserve">    Other Non-Operating Expenses</t>
  </si>
  <si>
    <t xml:space="preserve">      6340.0000 - Legal Expense - Project</t>
  </si>
  <si>
    <t xml:space="preserve">      6350.0000 - Audit Expense</t>
  </si>
  <si>
    <t xml:space="preserve">      7190.0000 - Other Expense</t>
  </si>
  <si>
    <t xml:space="preserve">      7191.0000 - Prior Management Revenue &amp; Expense</t>
  </si>
  <si>
    <t xml:space="preserve">    Total Other Non-Operating Expenses</t>
  </si>
  <si>
    <t xml:space="preserve">  Total Non-Operating Expenses</t>
  </si>
  <si>
    <t xml:space="preserve">  Net Income (Loss)</t>
  </si>
  <si>
    <t>Created on: 03/28/2024 7:10 PM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</si>
</sst>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(#,##0\)"/>
  </numFmts>
  <fonts count="8" x14ac:knownFonts="1">
    <font>
      <sz val="10"/>
      <name val="Arial"/>
      <family val="2"/>
    </font>
    <font>
      <b/>
      <sz val="14"/>
      <name val="Helvetica"/>
      <family val="2"/>
    </font>
    <font>
      <sz val="12"/>
      <name val="Helvetica"/>
      <family val="2"/>
    </font>
    <font>
      <sz val="8"/>
      <name val="Helvetica"/>
      <family val="2"/>
    </font>
    <font>
      <sz val="6"/>
      <name val="Helvetica"/>
      <family val="2"/>
    </font>
    <font>
      <b/>
      <sz val="8"/>
      <name val="Helvetica"/>
      <family val="2"/>
    </font>
    <font>
      <sz val="7"/>
      <name val="Helvetic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18">
    <xf numFmtId="0" fontId="0" fillId="0" borderId="0" xfId="0"/>
    <xf numFmtId="0" fontId="3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2" xfId="0" applyFont="1" applyFill="1" applyBorder="1" applyAlignment="1">
      <alignment horizontal="right"/>
    </xf>
    <xf numFmtId="0" fontId="5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164" fontId="5" fillId="2" borderId="2" xfId="0" applyNumberFormat="1" applyFont="1" applyFill="1" applyBorder="1" applyAlignment="1">
      <alignment horizontal="right"/>
    </xf>
    <xf numFmtId="164" fontId="5" fillId="2" borderId="3" xfId="0" applyNumberFormat="1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"/>
  <sheetViews>
    <sheetView tabSelected="1" zoomScale="125" zoomScaleNormal="125" workbookViewId="0">
      <selection activeCell="L7" sqref="L7"/>
    </sheetView>
  </sheetViews>
  <sheetFormatPr baseColWidth="10" defaultColWidth="9.1640625" defaultRowHeight="13" x14ac:dyDescent="0.15"/>
  <cols>
    <col min="1" max="1" width="49" style="2" customWidth="1"/>
    <col min="2" max="2" width="19" style="2" customWidth="1"/>
    <col min="3" max="13" width="9" style="2" customWidth="1"/>
    <col min="14" max="14" width="8.1640625" style="2" customWidth="1"/>
    <col min="15" max="15" width="9.1640625" style="2" customWidth="1"/>
    <col min="16" max="16384" width="9.1640625" style="2"/>
  </cols>
  <sheetData>
    <row r="1" spans="1:14" ht="18" x14ac:dyDescent="0.2">
      <c r="A1" s="16" t="s">
        <v>0</v>
      </c>
      <c r="B1" s="16"/>
      <c r="C1" s="16"/>
      <c r="D1" s="16"/>
    </row>
    <row r="2" spans="1:14" ht="18" x14ac:dyDescent="0.2">
      <c r="A2" s="16" t="s">
        <v>1</v>
      </c>
      <c r="B2" s="16"/>
      <c r="C2" s="16"/>
      <c r="D2" s="16"/>
    </row>
    <row r="3" spans="1:14" ht="16" x14ac:dyDescent="0.2">
      <c r="A3" s="17" t="s">
        <v>2</v>
      </c>
      <c r="B3" s="17"/>
      <c r="C3" s="17"/>
      <c r="D3" s="17"/>
    </row>
    <row r="4" spans="1:14" x14ac:dyDescent="0.15">
      <c r="A4" s="1" t="s">
        <v>3</v>
      </c>
      <c r="B4" s="1" t="s">
        <v>4</v>
      </c>
    </row>
    <row r="5" spans="1:14" x14ac:dyDescent="0.15">
      <c r="A5" s="1" t="s">
        <v>5</v>
      </c>
      <c r="B5" s="1" t="s">
        <v>6</v>
      </c>
    </row>
    <row r="6" spans="1:14" x14ac:dyDescent="0.15">
      <c r="A6" s="1" t="s">
        <v>7</v>
      </c>
      <c r="B6" s="1" t="s">
        <v>0</v>
      </c>
    </row>
    <row r="7" spans="1:14" x14ac:dyDescent="0.15">
      <c r="A7" s="3" t="s">
        <v>8</v>
      </c>
    </row>
    <row r="8" spans="1:14" x14ac:dyDescent="0.15">
      <c r="A8" s="1" t="s">
        <v>8</v>
      </c>
      <c r="B8" s="1" t="s">
        <v>8</v>
      </c>
      <c r="C8" s="1" t="s">
        <v>8</v>
      </c>
      <c r="D8" s="1" t="s">
        <v>8</v>
      </c>
      <c r="E8" s="1" t="s">
        <v>8</v>
      </c>
      <c r="F8" s="1" t="s">
        <v>8</v>
      </c>
      <c r="G8" s="1" t="s">
        <v>8</v>
      </c>
      <c r="H8" s="1" t="s">
        <v>8</v>
      </c>
      <c r="I8" s="1" t="s">
        <v>8</v>
      </c>
      <c r="J8" s="1" t="s">
        <v>8</v>
      </c>
      <c r="K8" s="1" t="s">
        <v>8</v>
      </c>
      <c r="L8" s="1" t="s">
        <v>8</v>
      </c>
      <c r="M8" s="1" t="s">
        <v>8</v>
      </c>
      <c r="N8" s="1" t="s">
        <v>8</v>
      </c>
    </row>
    <row r="9" spans="1:14" x14ac:dyDescent="0.15">
      <c r="A9" s="1" t="s">
        <v>8</v>
      </c>
      <c r="B9" s="4" t="s">
        <v>9</v>
      </c>
      <c r="C9" s="4" t="s">
        <v>10</v>
      </c>
      <c r="D9" s="4" t="s">
        <v>11</v>
      </c>
      <c r="E9" s="4" t="s">
        <v>12</v>
      </c>
      <c r="F9" s="4" t="s">
        <v>13</v>
      </c>
      <c r="G9" s="4" t="s">
        <v>14</v>
      </c>
      <c r="H9" s="4" t="s">
        <v>15</v>
      </c>
      <c r="I9" s="4" t="s">
        <v>16</v>
      </c>
      <c r="J9" s="4" t="s">
        <v>17</v>
      </c>
      <c r="K9" s="4" t="s">
        <v>18</v>
      </c>
      <c r="L9" s="4" t="s">
        <v>19</v>
      </c>
      <c r="M9" s="4" t="s">
        <v>6</v>
      </c>
      <c r="N9" s="5" t="s">
        <v>8</v>
      </c>
    </row>
    <row r="10" spans="1:14" x14ac:dyDescent="0.15">
      <c r="A10" s="6" t="s">
        <v>8</v>
      </c>
      <c r="B10" s="7" t="s">
        <v>20</v>
      </c>
      <c r="C10" s="7" t="s">
        <v>20</v>
      </c>
      <c r="D10" s="7" t="s">
        <v>20</v>
      </c>
      <c r="E10" s="7" t="s">
        <v>20</v>
      </c>
      <c r="F10" s="7" t="s">
        <v>20</v>
      </c>
      <c r="G10" s="7" t="s">
        <v>20</v>
      </c>
      <c r="H10" s="7" t="s">
        <v>20</v>
      </c>
      <c r="I10" s="7" t="s">
        <v>20</v>
      </c>
      <c r="J10" s="7" t="s">
        <v>20</v>
      </c>
      <c r="K10" s="7" t="s">
        <v>20</v>
      </c>
      <c r="L10" s="7" t="s">
        <v>20</v>
      </c>
      <c r="M10" s="7" t="s">
        <v>20</v>
      </c>
      <c r="N10" s="7" t="s">
        <v>21</v>
      </c>
    </row>
    <row r="11" spans="1:14" x14ac:dyDescent="0.15">
      <c r="A11" s="8" t="s">
        <v>22</v>
      </c>
      <c r="B11" s="8" t="s">
        <v>23</v>
      </c>
      <c r="C11" s="8" t="s">
        <v>23</v>
      </c>
      <c r="D11" s="8" t="s">
        <v>23</v>
      </c>
      <c r="E11" s="8" t="s">
        <v>23</v>
      </c>
      <c r="F11" s="8" t="s">
        <v>23</v>
      </c>
      <c r="G11" s="8" t="s">
        <v>23</v>
      </c>
      <c r="H11" s="8" t="s">
        <v>23</v>
      </c>
      <c r="I11" s="8" t="s">
        <v>23</v>
      </c>
      <c r="J11" s="8" t="s">
        <v>23</v>
      </c>
      <c r="K11" s="8" t="s">
        <v>23</v>
      </c>
      <c r="L11" s="8" t="s">
        <v>23</v>
      </c>
      <c r="M11" s="8" t="s">
        <v>23</v>
      </c>
      <c r="N11" s="8" t="s">
        <v>23</v>
      </c>
    </row>
    <row r="12" spans="1:14" x14ac:dyDescent="0.15">
      <c r="A12" s="14" t="s">
        <v>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x14ac:dyDescent="0.15">
      <c r="A13" s="8" t="s">
        <v>24</v>
      </c>
      <c r="B13" s="1" t="s">
        <v>25</v>
      </c>
      <c r="C13" s="1" t="s">
        <v>25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25</v>
      </c>
      <c r="L13" s="1" t="s">
        <v>25</v>
      </c>
      <c r="M13" s="1" t="s">
        <v>25</v>
      </c>
      <c r="N13" s="1" t="s">
        <v>25</v>
      </c>
    </row>
    <row r="14" spans="1:14" x14ac:dyDescent="0.15">
      <c r="A14" s="1" t="s">
        <v>26</v>
      </c>
      <c r="B14" s="9">
        <v>72805</v>
      </c>
      <c r="C14" s="9">
        <v>72805</v>
      </c>
      <c r="D14" s="9">
        <v>72805</v>
      </c>
      <c r="E14" s="9">
        <v>72805</v>
      </c>
      <c r="F14" s="9">
        <v>72805</v>
      </c>
      <c r="G14" s="9">
        <v>72805</v>
      </c>
      <c r="H14" s="9">
        <v>72805</v>
      </c>
      <c r="I14" s="9">
        <v>72805</v>
      </c>
      <c r="J14" s="9">
        <v>72805</v>
      </c>
      <c r="K14" s="9">
        <v>72805</v>
      </c>
      <c r="L14" s="9">
        <v>72805</v>
      </c>
      <c r="M14" s="9">
        <v>72750</v>
      </c>
      <c r="N14" s="9">
        <v>815677</v>
      </c>
    </row>
    <row r="15" spans="1:14" x14ac:dyDescent="0.15">
      <c r="A15" s="1" t="s">
        <v>27</v>
      </c>
      <c r="B15" s="9">
        <v>12432</v>
      </c>
      <c r="C15" s="9">
        <v>12381.69</v>
      </c>
      <c r="D15" s="9">
        <v>12382</v>
      </c>
      <c r="E15" s="9">
        <f>6935+5447</f>
        <v>12382</v>
      </c>
      <c r="F15" s="9">
        <v>12382</v>
      </c>
      <c r="G15" s="9">
        <v>12382</v>
      </c>
      <c r="H15" s="9">
        <v>26000</v>
      </c>
      <c r="I15" s="9">
        <v>26000</v>
      </c>
      <c r="J15" s="9">
        <v>26000</v>
      </c>
      <c r="K15" s="9">
        <v>26000</v>
      </c>
      <c r="L15" s="9">
        <v>26000</v>
      </c>
      <c r="M15" s="9">
        <v>26000</v>
      </c>
      <c r="N15" s="9">
        <v>218434</v>
      </c>
    </row>
    <row r="16" spans="1:14" x14ac:dyDescent="0.15">
      <c r="A16" s="1" t="s">
        <v>28</v>
      </c>
      <c r="B16" s="9">
        <v>1050</v>
      </c>
      <c r="C16" s="9">
        <v>1050</v>
      </c>
      <c r="D16" s="9">
        <v>1195</v>
      </c>
      <c r="E16" s="9">
        <v>1650</v>
      </c>
      <c r="F16" s="9">
        <v>1369</v>
      </c>
      <c r="G16" s="9">
        <v>750</v>
      </c>
      <c r="H16" s="9">
        <v>1200</v>
      </c>
      <c r="I16" s="9">
        <v>1200</v>
      </c>
      <c r="J16" s="9">
        <v>1200</v>
      </c>
      <c r="K16" s="9">
        <v>1200</v>
      </c>
      <c r="L16" s="9">
        <v>1200</v>
      </c>
      <c r="M16" s="9">
        <v>1200</v>
      </c>
      <c r="N16" s="9">
        <v>14274</v>
      </c>
    </row>
    <row r="17" spans="1:14" x14ac:dyDescent="0.15">
      <c r="A17" s="1" t="s">
        <v>29</v>
      </c>
      <c r="B17" s="9">
        <v>-1415</v>
      </c>
      <c r="C17" s="9">
        <v>-1415</v>
      </c>
      <c r="D17" s="9">
        <v>-1136</v>
      </c>
      <c r="E17" s="9">
        <v>-6965</v>
      </c>
      <c r="F17" s="9">
        <v>-892</v>
      </c>
      <c r="G17" s="9">
        <v>-1496</v>
      </c>
      <c r="H17" s="9">
        <v>-1534</v>
      </c>
      <c r="I17" s="9">
        <v>-1654</v>
      </c>
      <c r="J17" s="9">
        <v>-1655</v>
      </c>
      <c r="K17" s="9">
        <v>-1654</v>
      </c>
      <c r="L17" s="9">
        <v>-15350</v>
      </c>
      <c r="M17" s="9">
        <v>-1654</v>
      </c>
      <c r="N17" s="9">
        <v>-36819</v>
      </c>
    </row>
    <row r="18" spans="1:14" x14ac:dyDescent="0.15">
      <c r="A18" s="1" t="s">
        <v>30</v>
      </c>
      <c r="B18" s="9">
        <v>0</v>
      </c>
      <c r="C18" s="9">
        <v>2806.06</v>
      </c>
      <c r="D18" s="9">
        <v>50</v>
      </c>
      <c r="E18" s="9">
        <v>3530</v>
      </c>
      <c r="F18" s="9">
        <v>200</v>
      </c>
      <c r="G18" s="9">
        <v>200</v>
      </c>
      <c r="H18" s="9">
        <v>915</v>
      </c>
      <c r="I18" s="9">
        <v>450</v>
      </c>
      <c r="J18" s="9">
        <v>450</v>
      </c>
      <c r="K18" s="9">
        <v>450</v>
      </c>
      <c r="L18" s="9">
        <v>450</v>
      </c>
      <c r="M18" s="9">
        <v>405</v>
      </c>
      <c r="N18" s="9">
        <v>69339</v>
      </c>
    </row>
    <row r="19" spans="1:14" x14ac:dyDescent="0.15">
      <c r="A19" s="8" t="s">
        <v>31</v>
      </c>
      <c r="B19" s="10">
        <f>SUM(B14:B18)</f>
        <v>84872</v>
      </c>
      <c r="C19" s="10">
        <f t="shared" ref="C19:N19" si="0">SUM(C14:C18)</f>
        <v>87627.75</v>
      </c>
      <c r="D19" s="10">
        <f t="shared" si="0"/>
        <v>85296</v>
      </c>
      <c r="E19" s="10">
        <f t="shared" si="0"/>
        <v>83402</v>
      </c>
      <c r="F19" s="10">
        <f t="shared" si="0"/>
        <v>85864</v>
      </c>
      <c r="G19" s="10">
        <f t="shared" si="0"/>
        <v>84641</v>
      </c>
      <c r="H19" s="10">
        <f t="shared" si="0"/>
        <v>99386</v>
      </c>
      <c r="I19" s="10">
        <f t="shared" si="0"/>
        <v>98801</v>
      </c>
      <c r="J19" s="10">
        <f t="shared" si="0"/>
        <v>98800</v>
      </c>
      <c r="K19" s="10">
        <f t="shared" si="0"/>
        <v>98801</v>
      </c>
      <c r="L19" s="10">
        <f t="shared" si="0"/>
        <v>85105</v>
      </c>
      <c r="M19" s="10">
        <f t="shared" si="0"/>
        <v>98701</v>
      </c>
      <c r="N19" s="10">
        <f t="shared" si="0"/>
        <v>1080905</v>
      </c>
    </row>
    <row r="20" spans="1:14" x14ac:dyDescent="0.15">
      <c r="A20" s="14" t="s">
        <v>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x14ac:dyDescent="0.15">
      <c r="A21" s="8" t="s">
        <v>32</v>
      </c>
      <c r="B21" s="1" t="s">
        <v>25</v>
      </c>
      <c r="C21" s="1" t="s">
        <v>25</v>
      </c>
      <c r="D21" s="1" t="s">
        <v>25</v>
      </c>
      <c r="E21" s="1" t="s">
        <v>25</v>
      </c>
      <c r="F21" s="1" t="s">
        <v>25</v>
      </c>
      <c r="G21" s="1" t="s">
        <v>25</v>
      </c>
      <c r="H21" s="1" t="s">
        <v>25</v>
      </c>
      <c r="I21" s="1" t="s">
        <v>25</v>
      </c>
      <c r="J21" s="1" t="s">
        <v>25</v>
      </c>
      <c r="K21" s="1" t="s">
        <v>25</v>
      </c>
      <c r="L21" s="1" t="s">
        <v>25</v>
      </c>
      <c r="M21" s="1" t="s">
        <v>25</v>
      </c>
      <c r="N21" s="1" t="s">
        <v>25</v>
      </c>
    </row>
    <row r="22" spans="1:14" x14ac:dyDescent="0.15">
      <c r="A22" s="1" t="s">
        <v>33</v>
      </c>
      <c r="B22" s="9">
        <v>-31920</v>
      </c>
      <c r="C22" s="9">
        <v>-30520</v>
      </c>
      <c r="D22" s="9">
        <v>-24665</v>
      </c>
      <c r="E22" s="9">
        <v>-13226</v>
      </c>
      <c r="F22" s="9">
        <v>-8078</v>
      </c>
      <c r="G22" s="9">
        <v>-122</v>
      </c>
      <c r="H22" s="9">
        <v>-187</v>
      </c>
      <c r="I22" s="9">
        <v>0</v>
      </c>
      <c r="J22" s="9">
        <v>0</v>
      </c>
      <c r="K22" s="9">
        <v>-2395</v>
      </c>
      <c r="L22" s="9">
        <v>-541</v>
      </c>
      <c r="M22" s="9">
        <v>-1344</v>
      </c>
      <c r="N22" s="9">
        <f>SUM(B22:M22)</f>
        <v>-112998</v>
      </c>
    </row>
    <row r="23" spans="1:14" x14ac:dyDescent="0.15">
      <c r="A23" s="1" t="s">
        <v>34</v>
      </c>
      <c r="B23" s="9">
        <v>-1163</v>
      </c>
      <c r="C23" s="9">
        <v>-1162</v>
      </c>
      <c r="D23" s="9">
        <v>-2064</v>
      </c>
      <c r="E23" s="9">
        <v>-1727</v>
      </c>
      <c r="F23" s="9">
        <v>-1902</v>
      </c>
      <c r="G23" s="9">
        <v>-1833</v>
      </c>
      <c r="H23" s="9">
        <v>-3499</v>
      </c>
      <c r="I23" s="9">
        <v>-1825</v>
      </c>
      <c r="J23" s="9">
        <v>-1795</v>
      </c>
      <c r="K23" s="9">
        <v>-1875</v>
      </c>
      <c r="L23" s="9">
        <v>-2575</v>
      </c>
      <c r="M23" s="9">
        <v>-1889</v>
      </c>
      <c r="N23" s="9">
        <f>SUM(B23:M23)</f>
        <v>-23309</v>
      </c>
    </row>
    <row r="24" spans="1:14" x14ac:dyDescent="0.15">
      <c r="A24" s="1" t="s">
        <v>35</v>
      </c>
      <c r="B24" s="9">
        <v>0</v>
      </c>
      <c r="C24" s="9">
        <v>0</v>
      </c>
      <c r="D24" s="9">
        <v>0</v>
      </c>
      <c r="E24" s="9">
        <v>-40</v>
      </c>
      <c r="F24" s="9">
        <v>0</v>
      </c>
      <c r="G24" s="9">
        <v>0</v>
      </c>
      <c r="H24" s="9">
        <v>0</v>
      </c>
      <c r="I24" s="9">
        <v>-2240</v>
      </c>
      <c r="J24" s="9">
        <v>0</v>
      </c>
      <c r="K24" s="9">
        <v>0</v>
      </c>
      <c r="L24" s="9">
        <v>0</v>
      </c>
      <c r="M24" s="9">
        <v>0</v>
      </c>
      <c r="N24" s="9">
        <f>SUM(B24:M24)</f>
        <v>-2280</v>
      </c>
    </row>
    <row r="25" spans="1:14" x14ac:dyDescent="0.15">
      <c r="A25" s="8" t="s">
        <v>36</v>
      </c>
      <c r="B25" s="10">
        <v>-33083</v>
      </c>
      <c r="C25" s="10">
        <v>-31682</v>
      </c>
      <c r="D25" s="10">
        <v>-26729</v>
      </c>
      <c r="E25" s="10">
        <v>-14993</v>
      </c>
      <c r="F25" s="10">
        <v>-9980</v>
      </c>
      <c r="G25" s="10">
        <v>-1955</v>
      </c>
      <c r="H25" s="10">
        <v>-3686</v>
      </c>
      <c r="I25" s="10">
        <v>-4065</v>
      </c>
      <c r="J25" s="10">
        <v>-1795</v>
      </c>
      <c r="K25" s="10">
        <v>-4270</v>
      </c>
      <c r="L25" s="10">
        <v>-3116</v>
      </c>
      <c r="M25" s="10">
        <v>-3233</v>
      </c>
      <c r="N25" s="10">
        <f>SUM(N22:N24)</f>
        <v>-138587</v>
      </c>
    </row>
    <row r="26" spans="1:14" x14ac:dyDescent="0.15">
      <c r="A26" s="14" t="s">
        <v>8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x14ac:dyDescent="0.15">
      <c r="A27" s="8" t="s">
        <v>37</v>
      </c>
      <c r="B27" s="10">
        <f>B19+B25</f>
        <v>51789</v>
      </c>
      <c r="C27" s="10">
        <f t="shared" ref="C27:N27" si="1">C19+C25</f>
        <v>55945.75</v>
      </c>
      <c r="D27" s="10">
        <f t="shared" si="1"/>
        <v>58567</v>
      </c>
      <c r="E27" s="10">
        <f t="shared" si="1"/>
        <v>68409</v>
      </c>
      <c r="F27" s="10">
        <f t="shared" si="1"/>
        <v>75884</v>
      </c>
      <c r="G27" s="10">
        <f t="shared" si="1"/>
        <v>82686</v>
      </c>
      <c r="H27" s="10">
        <f t="shared" si="1"/>
        <v>95700</v>
      </c>
      <c r="I27" s="10">
        <f t="shared" si="1"/>
        <v>94736</v>
      </c>
      <c r="J27" s="10">
        <f t="shared" si="1"/>
        <v>97005</v>
      </c>
      <c r="K27" s="10">
        <f t="shared" si="1"/>
        <v>94531</v>
      </c>
      <c r="L27" s="10">
        <f t="shared" si="1"/>
        <v>81989</v>
      </c>
      <c r="M27" s="10">
        <f t="shared" si="1"/>
        <v>95468</v>
      </c>
      <c r="N27" s="10">
        <f t="shared" si="1"/>
        <v>942318</v>
      </c>
    </row>
    <row r="28" spans="1:14" x14ac:dyDescent="0.15">
      <c r="A28" s="14" t="s">
        <v>8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1:14" x14ac:dyDescent="0.15">
      <c r="A29" s="8" t="s">
        <v>38</v>
      </c>
      <c r="B29" s="1" t="s">
        <v>25</v>
      </c>
      <c r="C29" s="1" t="s">
        <v>25</v>
      </c>
      <c r="D29" s="1" t="s">
        <v>25</v>
      </c>
      <c r="E29" s="1" t="s">
        <v>25</v>
      </c>
      <c r="F29" s="1" t="s">
        <v>25</v>
      </c>
      <c r="G29" s="1" t="s">
        <v>25</v>
      </c>
      <c r="H29" s="1" t="s">
        <v>25</v>
      </c>
      <c r="I29" s="1" t="s">
        <v>25</v>
      </c>
      <c r="J29" s="1" t="s">
        <v>25</v>
      </c>
      <c r="K29" s="1" t="s">
        <v>25</v>
      </c>
      <c r="L29" s="1" t="s">
        <v>25</v>
      </c>
      <c r="M29" s="1" t="s">
        <v>25</v>
      </c>
      <c r="N29" s="1" t="s">
        <v>25</v>
      </c>
    </row>
    <row r="30" spans="1:14" x14ac:dyDescent="0.15">
      <c r="A30" s="1" t="s">
        <v>39</v>
      </c>
      <c r="B30" s="9">
        <v>736</v>
      </c>
      <c r="C30" s="9">
        <v>690</v>
      </c>
      <c r="D30" s="9">
        <v>724</v>
      </c>
      <c r="E30" s="9">
        <v>437</v>
      </c>
      <c r="F30" s="9">
        <v>461</v>
      </c>
      <c r="G30" s="9">
        <v>338</v>
      </c>
      <c r="H30" s="9">
        <v>351</v>
      </c>
      <c r="I30" s="9">
        <v>210</v>
      </c>
      <c r="J30" s="9">
        <v>466</v>
      </c>
      <c r="K30" s="9">
        <v>380</v>
      </c>
      <c r="L30" s="9">
        <v>513</v>
      </c>
      <c r="M30" s="9">
        <v>553</v>
      </c>
      <c r="N30" s="9">
        <f>SUM(B30:M30)</f>
        <v>5859</v>
      </c>
    </row>
    <row r="31" spans="1:14" x14ac:dyDescent="0.15">
      <c r="A31" s="1" t="s">
        <v>40</v>
      </c>
      <c r="B31" s="9">
        <v>0</v>
      </c>
      <c r="C31" s="9">
        <v>42785.3</v>
      </c>
      <c r="D31" s="9">
        <v>0</v>
      </c>
      <c r="E31" s="9">
        <v>0</v>
      </c>
      <c r="F31" s="9">
        <v>3530</v>
      </c>
      <c r="G31" s="9">
        <v>1113</v>
      </c>
      <c r="H31" s="9">
        <v>2829</v>
      </c>
      <c r="I31" s="9">
        <v>4788</v>
      </c>
      <c r="J31" s="9">
        <v>451</v>
      </c>
      <c r="K31" s="9">
        <v>3877</v>
      </c>
      <c r="L31" s="9">
        <v>1527</v>
      </c>
      <c r="M31" s="9">
        <v>1295</v>
      </c>
      <c r="N31" s="9">
        <f>SUM(B31:M31)</f>
        <v>62195.3</v>
      </c>
    </row>
    <row r="32" spans="1:14" x14ac:dyDescent="0.15">
      <c r="A32" s="1" t="s">
        <v>41</v>
      </c>
      <c r="B32" s="9">
        <v>0</v>
      </c>
      <c r="C32" s="9">
        <v>0</v>
      </c>
      <c r="D32" s="9">
        <v>0</v>
      </c>
      <c r="E32" s="9">
        <v>-26</v>
      </c>
      <c r="F32" s="9">
        <v>-43</v>
      </c>
      <c r="G32" s="9">
        <v>-29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13">
        <f>SUM(B32:M32)</f>
        <v>-98</v>
      </c>
    </row>
    <row r="33" spans="1:14" x14ac:dyDescent="0.15">
      <c r="A33" s="8" t="s">
        <v>42</v>
      </c>
      <c r="B33" s="10">
        <f>SUM(B30:B32)</f>
        <v>736</v>
      </c>
      <c r="C33" s="10">
        <f t="shared" ref="C33:M33" si="2">SUM(C30:C32)</f>
        <v>43475.3</v>
      </c>
      <c r="D33" s="10">
        <f t="shared" si="2"/>
        <v>724</v>
      </c>
      <c r="E33" s="10">
        <f t="shared" si="2"/>
        <v>411</v>
      </c>
      <c r="F33" s="10">
        <f t="shared" si="2"/>
        <v>3948</v>
      </c>
      <c r="G33" s="10">
        <f t="shared" si="2"/>
        <v>1422</v>
      </c>
      <c r="H33" s="10">
        <f t="shared" si="2"/>
        <v>3180</v>
      </c>
      <c r="I33" s="10">
        <f t="shared" si="2"/>
        <v>4998</v>
      </c>
      <c r="J33" s="10">
        <f t="shared" si="2"/>
        <v>917</v>
      </c>
      <c r="K33" s="10">
        <f t="shared" si="2"/>
        <v>4257</v>
      </c>
      <c r="L33" s="10">
        <f t="shared" si="2"/>
        <v>2040</v>
      </c>
      <c r="M33" s="10">
        <f t="shared" si="2"/>
        <v>1848</v>
      </c>
      <c r="N33" s="12">
        <f>SUM(B33:M33)</f>
        <v>67956.3</v>
      </c>
    </row>
    <row r="34" spans="1:14" x14ac:dyDescent="0.15">
      <c r="A34" s="14" t="s">
        <v>8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1:14" x14ac:dyDescent="0.15">
      <c r="A35" s="8" t="s">
        <v>43</v>
      </c>
      <c r="B35" s="10">
        <f>B33+B27</f>
        <v>52525</v>
      </c>
      <c r="C35" s="10">
        <f t="shared" ref="C35:N35" si="3">C33+C27</f>
        <v>99421.05</v>
      </c>
      <c r="D35" s="10">
        <f t="shared" si="3"/>
        <v>59291</v>
      </c>
      <c r="E35" s="10">
        <f t="shared" si="3"/>
        <v>68820</v>
      </c>
      <c r="F35" s="10">
        <f t="shared" si="3"/>
        <v>79832</v>
      </c>
      <c r="G35" s="10">
        <f t="shared" si="3"/>
        <v>84108</v>
      </c>
      <c r="H35" s="10">
        <f t="shared" si="3"/>
        <v>98880</v>
      </c>
      <c r="I35" s="10">
        <f t="shared" si="3"/>
        <v>99734</v>
      </c>
      <c r="J35" s="10">
        <f t="shared" si="3"/>
        <v>97922</v>
      </c>
      <c r="K35" s="10">
        <f t="shared" si="3"/>
        <v>98788</v>
      </c>
      <c r="L35" s="10">
        <f t="shared" si="3"/>
        <v>84029</v>
      </c>
      <c r="M35" s="10">
        <f t="shared" si="3"/>
        <v>97316</v>
      </c>
      <c r="N35" s="10">
        <f t="shared" si="3"/>
        <v>1010274.3</v>
      </c>
    </row>
    <row r="36" spans="1:14" x14ac:dyDescent="0.15">
      <c r="A36" s="14" t="s">
        <v>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1:14" x14ac:dyDescent="0.15">
      <c r="A37" s="8" t="s">
        <v>44</v>
      </c>
      <c r="B37" s="8" t="s">
        <v>23</v>
      </c>
      <c r="C37" s="8" t="s">
        <v>23</v>
      </c>
      <c r="D37" s="8" t="s">
        <v>23</v>
      </c>
      <c r="E37" s="8" t="s">
        <v>23</v>
      </c>
      <c r="F37" s="8" t="s">
        <v>23</v>
      </c>
      <c r="G37" s="8" t="s">
        <v>23</v>
      </c>
      <c r="H37" s="8" t="s">
        <v>23</v>
      </c>
      <c r="I37" s="8" t="s">
        <v>23</v>
      </c>
      <c r="J37" s="8" t="s">
        <v>23</v>
      </c>
      <c r="K37" s="8" t="s">
        <v>23</v>
      </c>
      <c r="L37" s="8" t="s">
        <v>23</v>
      </c>
      <c r="M37" s="8" t="s">
        <v>23</v>
      </c>
      <c r="N37" s="8" t="s">
        <v>23</v>
      </c>
    </row>
    <row r="38" spans="1:14" x14ac:dyDescent="0.15">
      <c r="A38" s="14" t="s">
        <v>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1:14" x14ac:dyDescent="0.15">
      <c r="A39" s="8" t="s">
        <v>45</v>
      </c>
      <c r="B39" s="1" t="s">
        <v>25</v>
      </c>
      <c r="C39" s="1" t="s">
        <v>25</v>
      </c>
      <c r="D39" s="1" t="s">
        <v>25</v>
      </c>
      <c r="E39" s="1" t="s">
        <v>25</v>
      </c>
      <c r="F39" s="1" t="s">
        <v>25</v>
      </c>
      <c r="G39" s="1" t="s">
        <v>25</v>
      </c>
      <c r="H39" s="1" t="s">
        <v>25</v>
      </c>
      <c r="I39" s="1" t="s">
        <v>25</v>
      </c>
      <c r="J39" s="1" t="s">
        <v>25</v>
      </c>
      <c r="K39" s="1" t="s">
        <v>25</v>
      </c>
      <c r="L39" s="1" t="s">
        <v>25</v>
      </c>
      <c r="M39" s="1" t="s">
        <v>25</v>
      </c>
      <c r="N39" s="1" t="s">
        <v>25</v>
      </c>
    </row>
    <row r="40" spans="1:14" x14ac:dyDescent="0.15">
      <c r="A40" s="1" t="s">
        <v>46</v>
      </c>
      <c r="B40" s="9">
        <v>0</v>
      </c>
      <c r="C40" s="9">
        <v>0</v>
      </c>
      <c r="D40" s="9">
        <v>2492</v>
      </c>
      <c r="E40" s="9">
        <v>2116</v>
      </c>
      <c r="F40" s="9">
        <v>2115</v>
      </c>
      <c r="G40" s="9">
        <v>2903</v>
      </c>
      <c r="H40" s="9">
        <v>2115</v>
      </c>
      <c r="I40" s="9">
        <v>2228</v>
      </c>
      <c r="J40" s="9">
        <v>3173</v>
      </c>
      <c r="K40" s="9">
        <v>2115</v>
      </c>
      <c r="L40" s="9">
        <v>2153</v>
      </c>
      <c r="M40" s="9">
        <v>2115</v>
      </c>
      <c r="N40" s="9">
        <v>23526</v>
      </c>
    </row>
    <row r="41" spans="1:14" x14ac:dyDescent="0.15">
      <c r="A41" s="1" t="s">
        <v>47</v>
      </c>
      <c r="B41" s="9">
        <v>0</v>
      </c>
      <c r="C41" s="9">
        <v>0</v>
      </c>
      <c r="D41" s="9">
        <v>1588</v>
      </c>
      <c r="E41" s="9">
        <v>1025</v>
      </c>
      <c r="F41" s="9">
        <v>1340</v>
      </c>
      <c r="G41" s="9">
        <v>1375</v>
      </c>
      <c r="H41" s="9">
        <v>1362</v>
      </c>
      <c r="I41" s="9">
        <v>1334</v>
      </c>
      <c r="J41" s="9">
        <v>1553</v>
      </c>
      <c r="K41" s="9">
        <v>857</v>
      </c>
      <c r="L41" s="9">
        <v>1103</v>
      </c>
      <c r="M41" s="9">
        <v>1081</v>
      </c>
      <c r="N41" s="9">
        <v>12618</v>
      </c>
    </row>
    <row r="42" spans="1:14" x14ac:dyDescent="0.15">
      <c r="A42" s="1" t="s">
        <v>48</v>
      </c>
      <c r="B42" s="9">
        <v>0</v>
      </c>
      <c r="C42" s="9">
        <v>0</v>
      </c>
      <c r="D42" s="9">
        <v>341</v>
      </c>
      <c r="E42" s="9">
        <v>270</v>
      </c>
      <c r="F42" s="9">
        <v>259</v>
      </c>
      <c r="G42" s="9">
        <v>322</v>
      </c>
      <c r="H42" s="9">
        <v>260</v>
      </c>
      <c r="I42" s="9">
        <v>266</v>
      </c>
      <c r="J42" s="9">
        <v>356</v>
      </c>
      <c r="K42" s="9">
        <v>221</v>
      </c>
      <c r="L42" s="9">
        <v>336</v>
      </c>
      <c r="M42" s="9">
        <v>617</v>
      </c>
      <c r="N42" s="9">
        <v>3247</v>
      </c>
    </row>
    <row r="43" spans="1:14" x14ac:dyDescent="0.15">
      <c r="A43" s="1" t="s">
        <v>49</v>
      </c>
      <c r="B43" s="9">
        <v>0</v>
      </c>
      <c r="C43" s="9">
        <v>0</v>
      </c>
      <c r="D43" s="9">
        <v>81</v>
      </c>
      <c r="E43" s="9">
        <v>57</v>
      </c>
      <c r="F43" s="9">
        <v>68</v>
      </c>
      <c r="G43" s="9">
        <v>77</v>
      </c>
      <c r="H43" s="9">
        <v>69</v>
      </c>
      <c r="I43" s="9">
        <v>69</v>
      </c>
      <c r="J43" s="9">
        <v>87</v>
      </c>
      <c r="K43" s="9">
        <v>52</v>
      </c>
      <c r="L43" s="9">
        <v>60</v>
      </c>
      <c r="M43" s="9">
        <v>59</v>
      </c>
      <c r="N43" s="9">
        <v>681</v>
      </c>
    </row>
    <row r="44" spans="1:14" x14ac:dyDescent="0.15">
      <c r="A44" s="1" t="s">
        <v>50</v>
      </c>
      <c r="B44" s="9">
        <v>0</v>
      </c>
      <c r="C44" s="9">
        <v>0</v>
      </c>
      <c r="D44" s="9">
        <v>112</v>
      </c>
      <c r="E44" s="9">
        <v>112</v>
      </c>
      <c r="F44" s="9">
        <v>242</v>
      </c>
      <c r="G44" s="9">
        <v>242</v>
      </c>
      <c r="H44" s="9">
        <v>241</v>
      </c>
      <c r="I44" s="9">
        <v>242</v>
      </c>
      <c r="J44" s="9">
        <v>242</v>
      </c>
      <c r="K44" s="9">
        <v>242</v>
      </c>
      <c r="L44" s="9">
        <v>242</v>
      </c>
      <c r="M44" s="9">
        <v>484</v>
      </c>
      <c r="N44" s="9">
        <v>2400</v>
      </c>
    </row>
    <row r="45" spans="1:14" x14ac:dyDescent="0.15">
      <c r="A45" s="8" t="s">
        <v>51</v>
      </c>
      <c r="B45" s="10">
        <f>SUM(B40:B44)</f>
        <v>0</v>
      </c>
      <c r="C45" s="10">
        <f t="shared" ref="C45:N45" si="4">SUM(C40:C44)</f>
        <v>0</v>
      </c>
      <c r="D45" s="10">
        <f t="shared" si="4"/>
        <v>4614</v>
      </c>
      <c r="E45" s="10">
        <f t="shared" si="4"/>
        <v>3580</v>
      </c>
      <c r="F45" s="10">
        <f t="shared" si="4"/>
        <v>4024</v>
      </c>
      <c r="G45" s="10">
        <f t="shared" si="4"/>
        <v>4919</v>
      </c>
      <c r="H45" s="10">
        <f t="shared" si="4"/>
        <v>4047</v>
      </c>
      <c r="I45" s="10">
        <f t="shared" si="4"/>
        <v>4139</v>
      </c>
      <c r="J45" s="10">
        <f t="shared" si="4"/>
        <v>5411</v>
      </c>
      <c r="K45" s="10">
        <f t="shared" si="4"/>
        <v>3487</v>
      </c>
      <c r="L45" s="10">
        <f t="shared" si="4"/>
        <v>3894</v>
      </c>
      <c r="M45" s="10">
        <f t="shared" si="4"/>
        <v>4356</v>
      </c>
      <c r="N45" s="10">
        <f t="shared" si="4"/>
        <v>42472</v>
      </c>
    </row>
    <row r="46" spans="1:14" x14ac:dyDescent="0.15">
      <c r="A46" s="14" t="s">
        <v>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1:14" x14ac:dyDescent="0.15">
      <c r="A47" s="8" t="s">
        <v>52</v>
      </c>
      <c r="B47" s="1" t="s">
        <v>25</v>
      </c>
      <c r="C47" s="1" t="s">
        <v>25</v>
      </c>
      <c r="D47" s="1" t="s">
        <v>25</v>
      </c>
      <c r="E47" s="1" t="s">
        <v>25</v>
      </c>
      <c r="F47" s="1" t="s">
        <v>25</v>
      </c>
      <c r="G47" s="1" t="s">
        <v>25</v>
      </c>
      <c r="H47" s="1" t="s">
        <v>25</v>
      </c>
      <c r="I47" s="1" t="s">
        <v>25</v>
      </c>
      <c r="J47" s="1" t="s">
        <v>25</v>
      </c>
      <c r="K47" s="1" t="s">
        <v>25</v>
      </c>
      <c r="L47" s="1" t="s">
        <v>25</v>
      </c>
      <c r="M47" s="1" t="s">
        <v>25</v>
      </c>
      <c r="N47" s="1" t="s">
        <v>25</v>
      </c>
    </row>
    <row r="48" spans="1:14" x14ac:dyDescent="0.15">
      <c r="A48" s="1" t="s">
        <v>53</v>
      </c>
      <c r="B48" s="9">
        <v>488</v>
      </c>
      <c r="C48" s="9">
        <v>109</v>
      </c>
      <c r="D48" s="9">
        <v>109</v>
      </c>
      <c r="E48" s="9">
        <v>748</v>
      </c>
      <c r="F48" s="9">
        <v>309</v>
      </c>
      <c r="G48" s="9">
        <v>285</v>
      </c>
      <c r="H48" s="9">
        <v>274</v>
      </c>
      <c r="I48" s="9">
        <v>274</v>
      </c>
      <c r="J48" s="9">
        <v>287</v>
      </c>
      <c r="K48" s="9">
        <v>194</v>
      </c>
      <c r="L48" s="9">
        <v>288</v>
      </c>
      <c r="M48" s="9">
        <v>-549</v>
      </c>
      <c r="N48" s="9">
        <v>2817</v>
      </c>
    </row>
    <row r="49" spans="1:14" x14ac:dyDescent="0.15">
      <c r="A49" s="1" t="s">
        <v>54</v>
      </c>
      <c r="B49" s="9">
        <v>582</v>
      </c>
      <c r="C49" s="9">
        <v>437</v>
      </c>
      <c r="D49" s="9">
        <v>737</v>
      </c>
      <c r="E49" s="9">
        <v>839</v>
      </c>
      <c r="F49" s="9">
        <v>1159</v>
      </c>
      <c r="G49" s="9">
        <v>384</v>
      </c>
      <c r="H49" s="9">
        <v>0</v>
      </c>
      <c r="I49" s="9">
        <v>550</v>
      </c>
      <c r="J49" s="9">
        <v>387</v>
      </c>
      <c r="K49" s="9">
        <v>717</v>
      </c>
      <c r="L49" s="9">
        <v>461</v>
      </c>
      <c r="M49" s="9">
        <v>107</v>
      </c>
      <c r="N49" s="9">
        <v>6360</v>
      </c>
    </row>
    <row r="50" spans="1:14" x14ac:dyDescent="0.15">
      <c r="A50" s="1" t="s">
        <v>55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2655</v>
      </c>
      <c r="M50" s="9">
        <v>0</v>
      </c>
      <c r="N50" s="9">
        <v>2654</v>
      </c>
    </row>
    <row r="51" spans="1:14" x14ac:dyDescent="0.15">
      <c r="A51" s="1" t="s">
        <v>56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48</v>
      </c>
      <c r="I51" s="9">
        <v>27</v>
      </c>
      <c r="J51" s="9">
        <v>0</v>
      </c>
      <c r="K51" s="9">
        <v>0</v>
      </c>
      <c r="L51" s="9">
        <v>0</v>
      </c>
      <c r="M51" s="9">
        <v>0</v>
      </c>
      <c r="N51" s="9">
        <v>75</v>
      </c>
    </row>
    <row r="52" spans="1:14" x14ac:dyDescent="0.15">
      <c r="A52" s="1" t="s">
        <v>57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27</v>
      </c>
      <c r="M52" s="9">
        <v>0</v>
      </c>
      <c r="N52" s="9">
        <v>27</v>
      </c>
    </row>
    <row r="53" spans="1:14" x14ac:dyDescent="0.15">
      <c r="A53" s="1" t="s">
        <v>58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4</v>
      </c>
      <c r="H53" s="9">
        <v>106</v>
      </c>
      <c r="I53" s="9">
        <v>11</v>
      </c>
      <c r="J53" s="9">
        <v>0</v>
      </c>
      <c r="K53" s="9">
        <v>20</v>
      </c>
      <c r="L53" s="9">
        <v>380</v>
      </c>
      <c r="M53" s="9">
        <v>0</v>
      </c>
      <c r="N53" s="9">
        <v>522</v>
      </c>
    </row>
    <row r="54" spans="1:14" x14ac:dyDescent="0.15">
      <c r="A54" s="1" t="s">
        <v>59</v>
      </c>
      <c r="B54" s="9">
        <v>0</v>
      </c>
      <c r="C54" s="9">
        <v>0</v>
      </c>
      <c r="D54" s="9">
        <v>0</v>
      </c>
      <c r="E54" s="9">
        <v>0</v>
      </c>
      <c r="F54" s="9">
        <v>890</v>
      </c>
      <c r="G54" s="9">
        <v>15</v>
      </c>
      <c r="H54" s="9">
        <v>0</v>
      </c>
      <c r="I54" s="9">
        <v>0</v>
      </c>
      <c r="J54" s="9">
        <v>0</v>
      </c>
      <c r="K54" s="9">
        <v>20</v>
      </c>
      <c r="L54" s="9">
        <v>0</v>
      </c>
      <c r="M54" s="9">
        <v>0</v>
      </c>
      <c r="N54" s="9">
        <v>926</v>
      </c>
    </row>
    <row r="55" spans="1:14" x14ac:dyDescent="0.15">
      <c r="A55" s="1" t="s">
        <v>60</v>
      </c>
      <c r="B55" s="9">
        <v>94</v>
      </c>
      <c r="C55" s="9">
        <v>33</v>
      </c>
      <c r="D55" s="9">
        <v>31</v>
      </c>
      <c r="E55" s="9">
        <v>81</v>
      </c>
      <c r="F55" s="9">
        <v>99</v>
      </c>
      <c r="G55" s="9">
        <v>78</v>
      </c>
      <c r="H55" s="9">
        <v>61</v>
      </c>
      <c r="I55" s="9">
        <v>39</v>
      </c>
      <c r="J55" s="9">
        <v>58</v>
      </c>
      <c r="K55" s="9">
        <v>77</v>
      </c>
      <c r="L55" s="9">
        <v>53</v>
      </c>
      <c r="M55" s="9">
        <v>0</v>
      </c>
      <c r="N55" s="9">
        <v>703</v>
      </c>
    </row>
    <row r="56" spans="1:14" x14ac:dyDescent="0.15">
      <c r="A56" s="8" t="s">
        <v>61</v>
      </c>
      <c r="B56" s="10">
        <v>1164</v>
      </c>
      <c r="C56" s="10">
        <v>579</v>
      </c>
      <c r="D56" s="10">
        <v>877</v>
      </c>
      <c r="E56" s="10">
        <v>1668</v>
      </c>
      <c r="F56" s="10">
        <v>2457</v>
      </c>
      <c r="G56" s="10">
        <v>766</v>
      </c>
      <c r="H56" s="10">
        <v>489</v>
      </c>
      <c r="I56" s="10">
        <v>901</v>
      </c>
      <c r="J56" s="10">
        <v>732</v>
      </c>
      <c r="K56" s="10">
        <v>1028</v>
      </c>
      <c r="L56" s="10">
        <v>3864</v>
      </c>
      <c r="M56" s="10">
        <v>-442</v>
      </c>
      <c r="N56" s="10">
        <v>14084</v>
      </c>
    </row>
    <row r="57" spans="1:14" x14ac:dyDescent="0.15">
      <c r="A57" s="14" t="s">
        <v>8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1:14" x14ac:dyDescent="0.15">
      <c r="A58" s="8" t="s">
        <v>62</v>
      </c>
      <c r="B58" s="1" t="s">
        <v>25</v>
      </c>
      <c r="C58" s="1" t="s">
        <v>25</v>
      </c>
      <c r="D58" s="1" t="s">
        <v>25</v>
      </c>
      <c r="E58" s="1" t="s">
        <v>25</v>
      </c>
      <c r="F58" s="1" t="s">
        <v>25</v>
      </c>
      <c r="G58" s="1" t="s">
        <v>25</v>
      </c>
      <c r="H58" s="1" t="s">
        <v>25</v>
      </c>
      <c r="I58" s="1" t="s">
        <v>25</v>
      </c>
      <c r="J58" s="1" t="s">
        <v>25</v>
      </c>
      <c r="K58" s="1" t="s">
        <v>25</v>
      </c>
      <c r="L58" s="1" t="s">
        <v>25</v>
      </c>
      <c r="M58" s="1" t="s">
        <v>25</v>
      </c>
      <c r="N58" s="1" t="s">
        <v>25</v>
      </c>
    </row>
    <row r="59" spans="1:14" x14ac:dyDescent="0.15">
      <c r="A59" s="1" t="s">
        <v>63</v>
      </c>
      <c r="B59" s="9">
        <v>2159</v>
      </c>
      <c r="C59" s="9">
        <v>2516</v>
      </c>
      <c r="D59" s="9">
        <v>2159</v>
      </c>
      <c r="E59" s="9">
        <v>0</v>
      </c>
      <c r="F59" s="9">
        <v>0</v>
      </c>
      <c r="G59" s="9">
        <v>879</v>
      </c>
      <c r="H59" s="9">
        <v>0</v>
      </c>
      <c r="I59" s="9">
        <v>4424</v>
      </c>
      <c r="J59" s="9">
        <v>879</v>
      </c>
      <c r="K59" s="9">
        <v>0</v>
      </c>
      <c r="L59" s="9">
        <v>735</v>
      </c>
      <c r="M59" s="9">
        <v>0</v>
      </c>
      <c r="N59" s="9">
        <v>13752</v>
      </c>
    </row>
    <row r="60" spans="1:14" x14ac:dyDescent="0.15">
      <c r="A60" s="8" t="s">
        <v>64</v>
      </c>
      <c r="B60" s="10">
        <v>2159</v>
      </c>
      <c r="C60" s="10">
        <v>2516</v>
      </c>
      <c r="D60" s="10">
        <v>2159</v>
      </c>
      <c r="E60" s="10">
        <v>0</v>
      </c>
      <c r="F60" s="10">
        <v>0</v>
      </c>
      <c r="G60" s="10">
        <v>879</v>
      </c>
      <c r="H60" s="10">
        <v>0</v>
      </c>
      <c r="I60" s="10">
        <v>4424</v>
      </c>
      <c r="J60" s="10">
        <v>879</v>
      </c>
      <c r="K60" s="10">
        <v>0</v>
      </c>
      <c r="L60" s="10">
        <v>735</v>
      </c>
      <c r="M60" s="10">
        <v>0</v>
      </c>
      <c r="N60" s="10">
        <v>13752</v>
      </c>
    </row>
    <row r="61" spans="1:14" x14ac:dyDescent="0.15">
      <c r="A61" s="14" t="s">
        <v>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 spans="1:14" x14ac:dyDescent="0.15">
      <c r="A62" s="8" t="s">
        <v>65</v>
      </c>
      <c r="B62" s="1" t="s">
        <v>25</v>
      </c>
      <c r="C62" s="1" t="s">
        <v>25</v>
      </c>
      <c r="D62" s="1" t="s">
        <v>25</v>
      </c>
      <c r="E62" s="1" t="s">
        <v>25</v>
      </c>
      <c r="F62" s="1" t="s">
        <v>25</v>
      </c>
      <c r="G62" s="1" t="s">
        <v>25</v>
      </c>
      <c r="H62" s="1" t="s">
        <v>25</v>
      </c>
      <c r="I62" s="1" t="s">
        <v>25</v>
      </c>
      <c r="J62" s="1" t="s">
        <v>25</v>
      </c>
      <c r="K62" s="1" t="s">
        <v>25</v>
      </c>
      <c r="L62" s="1" t="s">
        <v>25</v>
      </c>
      <c r="M62" s="1" t="s">
        <v>25</v>
      </c>
      <c r="N62" s="1" t="s">
        <v>25</v>
      </c>
    </row>
    <row r="63" spans="1:14" x14ac:dyDescent="0.15">
      <c r="A63" s="1" t="s">
        <v>66</v>
      </c>
      <c r="B63" s="9">
        <v>10369</v>
      </c>
      <c r="C63" s="9">
        <v>3343</v>
      </c>
      <c r="D63" s="9">
        <v>1415</v>
      </c>
      <c r="E63" s="9">
        <v>5026</v>
      </c>
      <c r="F63" s="9">
        <v>2045</v>
      </c>
      <c r="G63" s="9">
        <v>2092</v>
      </c>
      <c r="H63" s="9">
        <v>-8479</v>
      </c>
      <c r="I63" s="9">
        <v>1631</v>
      </c>
      <c r="J63" s="9">
        <v>1077</v>
      </c>
      <c r="K63" s="9">
        <v>1635</v>
      </c>
      <c r="L63" s="9">
        <v>3090</v>
      </c>
      <c r="M63" s="9">
        <v>0</v>
      </c>
      <c r="N63" s="9">
        <v>23243</v>
      </c>
    </row>
    <row r="64" spans="1:14" x14ac:dyDescent="0.15">
      <c r="A64" s="1" t="s">
        <v>67</v>
      </c>
      <c r="B64" s="9">
        <v>2514</v>
      </c>
      <c r="C64" s="9">
        <v>16252</v>
      </c>
      <c r="D64" s="9">
        <v>0</v>
      </c>
      <c r="E64" s="9">
        <v>0</v>
      </c>
      <c r="F64" s="9">
        <v>0</v>
      </c>
      <c r="G64" s="9">
        <v>3269</v>
      </c>
      <c r="H64" s="9">
        <v>3417</v>
      </c>
      <c r="I64" s="9">
        <v>8395</v>
      </c>
      <c r="J64" s="9">
        <v>4068</v>
      </c>
      <c r="K64" s="9">
        <v>4437</v>
      </c>
      <c r="L64" s="9">
        <v>0</v>
      </c>
      <c r="M64" s="9">
        <v>0</v>
      </c>
      <c r="N64" s="9">
        <v>42353</v>
      </c>
    </row>
    <row r="65" spans="1:14" x14ac:dyDescent="0.15">
      <c r="A65" s="1" t="s">
        <v>68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475</v>
      </c>
      <c r="M65" s="9">
        <v>2592</v>
      </c>
      <c r="N65" s="9">
        <v>3067</v>
      </c>
    </row>
    <row r="66" spans="1:14" x14ac:dyDescent="0.15">
      <c r="A66" s="8" t="s">
        <v>69</v>
      </c>
      <c r="B66" s="10">
        <v>12883</v>
      </c>
      <c r="C66" s="10">
        <v>19595</v>
      </c>
      <c r="D66" s="10">
        <v>1415</v>
      </c>
      <c r="E66" s="10">
        <v>5026</v>
      </c>
      <c r="F66" s="10">
        <v>2045</v>
      </c>
      <c r="G66" s="10">
        <v>5361</v>
      </c>
      <c r="H66" s="10">
        <v>-5062</v>
      </c>
      <c r="I66" s="10">
        <v>10026</v>
      </c>
      <c r="J66" s="10">
        <v>5145</v>
      </c>
      <c r="K66" s="10">
        <v>6072</v>
      </c>
      <c r="L66" s="10">
        <v>3565</v>
      </c>
      <c r="M66" s="10">
        <v>2592</v>
      </c>
      <c r="N66" s="10">
        <v>68663</v>
      </c>
    </row>
    <row r="67" spans="1:14" x14ac:dyDescent="0.15">
      <c r="A67" s="14" t="s">
        <v>8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1:14" x14ac:dyDescent="0.15">
      <c r="A68" s="8" t="s">
        <v>70</v>
      </c>
      <c r="B68" s="1" t="s">
        <v>25</v>
      </c>
      <c r="C68" s="1" t="s">
        <v>25</v>
      </c>
      <c r="D68" s="1" t="s">
        <v>25</v>
      </c>
      <c r="E68" s="1" t="s">
        <v>25</v>
      </c>
      <c r="F68" s="1" t="s">
        <v>25</v>
      </c>
      <c r="G68" s="1" t="s">
        <v>25</v>
      </c>
      <c r="H68" s="1" t="s">
        <v>25</v>
      </c>
      <c r="I68" s="1" t="s">
        <v>25</v>
      </c>
      <c r="J68" s="1" t="s">
        <v>25</v>
      </c>
      <c r="K68" s="1" t="s">
        <v>25</v>
      </c>
      <c r="L68" s="1" t="s">
        <v>25</v>
      </c>
      <c r="M68" s="1" t="s">
        <v>25</v>
      </c>
      <c r="N68" s="1" t="s">
        <v>25</v>
      </c>
    </row>
    <row r="69" spans="1:14" x14ac:dyDescent="0.15">
      <c r="A69" s="1" t="s">
        <v>71</v>
      </c>
      <c r="B69" s="9">
        <v>0</v>
      </c>
      <c r="C69" s="9">
        <v>0</v>
      </c>
      <c r="D69" s="9">
        <v>0</v>
      </c>
      <c r="E69" s="9">
        <v>0</v>
      </c>
      <c r="F69" s="9">
        <v>238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204</v>
      </c>
      <c r="M69" s="9">
        <v>127</v>
      </c>
      <c r="N69" s="9">
        <v>569</v>
      </c>
    </row>
    <row r="70" spans="1:14" x14ac:dyDescent="0.15">
      <c r="A70" s="1" t="s">
        <v>72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447</v>
      </c>
      <c r="L70" s="9">
        <v>688</v>
      </c>
      <c r="M70" s="9">
        <v>0</v>
      </c>
      <c r="N70" s="9">
        <v>1135</v>
      </c>
    </row>
    <row r="71" spans="1:14" x14ac:dyDescent="0.15">
      <c r="A71" s="1" t="s">
        <v>73</v>
      </c>
      <c r="B71" s="9">
        <v>0</v>
      </c>
      <c r="C71" s="9">
        <v>0</v>
      </c>
      <c r="D71" s="9">
        <v>0</v>
      </c>
      <c r="E71" s="9">
        <v>0</v>
      </c>
      <c r="F71" s="9">
        <v>893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892</v>
      </c>
    </row>
    <row r="72" spans="1:14" x14ac:dyDescent="0.15">
      <c r="A72" s="1" t="s">
        <v>74</v>
      </c>
      <c r="B72" s="9">
        <v>7000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1717</v>
      </c>
      <c r="J72" s="9">
        <v>0</v>
      </c>
      <c r="K72" s="9">
        <v>0</v>
      </c>
      <c r="L72" s="9">
        <v>0</v>
      </c>
      <c r="M72" s="9">
        <v>0</v>
      </c>
      <c r="N72" s="9">
        <v>8717</v>
      </c>
    </row>
    <row r="73" spans="1:14" x14ac:dyDescent="0.15">
      <c r="A73" s="1" t="s">
        <v>75</v>
      </c>
      <c r="B73" s="9">
        <v>631</v>
      </c>
      <c r="C73" s="9">
        <v>631</v>
      </c>
      <c r="D73" s="9">
        <v>631</v>
      </c>
      <c r="E73" s="9">
        <v>779</v>
      </c>
      <c r="F73" s="9">
        <v>631</v>
      </c>
      <c r="G73" s="9">
        <v>631</v>
      </c>
      <c r="H73" s="9">
        <v>630</v>
      </c>
      <c r="I73" s="9">
        <v>779</v>
      </c>
      <c r="J73" s="9">
        <v>631</v>
      </c>
      <c r="K73" s="9">
        <v>800</v>
      </c>
      <c r="L73" s="9">
        <v>673</v>
      </c>
      <c r="M73" s="9">
        <v>0</v>
      </c>
      <c r="N73" s="9">
        <v>7447</v>
      </c>
    </row>
    <row r="74" spans="1:14" x14ac:dyDescent="0.15">
      <c r="A74" s="1" t="s">
        <v>76</v>
      </c>
      <c r="B74" s="9">
        <v>106</v>
      </c>
      <c r="C74" s="9">
        <v>0</v>
      </c>
      <c r="D74" s="9">
        <v>212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318</v>
      </c>
    </row>
    <row r="75" spans="1:14" x14ac:dyDescent="0.15">
      <c r="A75" s="1" t="s">
        <v>77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570</v>
      </c>
      <c r="J75" s="9">
        <v>0</v>
      </c>
      <c r="K75" s="9">
        <v>0</v>
      </c>
      <c r="L75" s="9">
        <v>0</v>
      </c>
      <c r="M75" s="9">
        <v>0</v>
      </c>
      <c r="N75" s="9">
        <v>570</v>
      </c>
    </row>
    <row r="76" spans="1:14" x14ac:dyDescent="0.15">
      <c r="A76" s="1" t="s">
        <v>78</v>
      </c>
      <c r="B76" s="9">
        <v>0</v>
      </c>
      <c r="C76" s="9">
        <v>1602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2042</v>
      </c>
      <c r="K76" s="9">
        <v>0</v>
      </c>
      <c r="L76" s="9">
        <v>1267</v>
      </c>
      <c r="M76" s="9">
        <v>686</v>
      </c>
      <c r="N76" s="9">
        <v>5596</v>
      </c>
    </row>
    <row r="77" spans="1:14" x14ac:dyDescent="0.15">
      <c r="A77" s="1" t="s">
        <v>79</v>
      </c>
      <c r="B77" s="9">
        <v>670</v>
      </c>
      <c r="C77" s="9">
        <v>609</v>
      </c>
      <c r="D77" s="9">
        <v>609</v>
      </c>
      <c r="E77" s="9">
        <v>0</v>
      </c>
      <c r="F77" s="9">
        <v>1218</v>
      </c>
      <c r="G77" s="9">
        <v>0</v>
      </c>
      <c r="H77" s="9">
        <v>761</v>
      </c>
      <c r="I77" s="9">
        <v>670</v>
      </c>
      <c r="J77" s="9">
        <v>1459</v>
      </c>
      <c r="K77" s="9">
        <v>669</v>
      </c>
      <c r="L77" s="9">
        <v>0</v>
      </c>
      <c r="M77" s="9">
        <v>0</v>
      </c>
      <c r="N77" s="9">
        <v>6664</v>
      </c>
    </row>
    <row r="78" spans="1:14" x14ac:dyDescent="0.15">
      <c r="A78" s="1" t="s">
        <v>80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500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500</v>
      </c>
    </row>
    <row r="79" spans="1:14" x14ac:dyDescent="0.15">
      <c r="A79" s="1" t="s">
        <v>81</v>
      </c>
      <c r="B79" s="9">
        <v>127</v>
      </c>
      <c r="C79" s="9">
        <v>3000</v>
      </c>
      <c r="D79" s="9">
        <v>1213</v>
      </c>
      <c r="E79" s="9">
        <v>0</v>
      </c>
      <c r="F79" s="9">
        <v>1813</v>
      </c>
      <c r="G79" s="9">
        <v>1510</v>
      </c>
      <c r="H79" s="9">
        <v>397</v>
      </c>
      <c r="I79" s="9">
        <v>392</v>
      </c>
      <c r="J79" s="9">
        <v>0</v>
      </c>
      <c r="K79" s="9">
        <v>-3000</v>
      </c>
      <c r="L79" s="9">
        <v>0</v>
      </c>
      <c r="M79" s="9">
        <v>0</v>
      </c>
      <c r="N79" s="9">
        <v>5454</v>
      </c>
    </row>
    <row r="80" spans="1:14" x14ac:dyDescent="0.15">
      <c r="A80" s="8" t="s">
        <v>82</v>
      </c>
      <c r="B80" s="10">
        <v>8534</v>
      </c>
      <c r="C80" s="10">
        <v>5842</v>
      </c>
      <c r="D80" s="10">
        <v>2665</v>
      </c>
      <c r="E80" s="10">
        <v>779</v>
      </c>
      <c r="F80" s="10">
        <v>4793</v>
      </c>
      <c r="G80" s="10">
        <v>2141</v>
      </c>
      <c r="H80" s="10">
        <v>2288</v>
      </c>
      <c r="I80" s="10">
        <v>4128</v>
      </c>
      <c r="J80" s="10">
        <v>4132</v>
      </c>
      <c r="K80" s="10">
        <v>-1084</v>
      </c>
      <c r="L80" s="10">
        <v>2832</v>
      </c>
      <c r="M80" s="10">
        <v>813</v>
      </c>
      <c r="N80" s="10">
        <v>37862</v>
      </c>
    </row>
    <row r="81" spans="1:14" x14ac:dyDescent="0.15">
      <c r="A81" s="14" t="s">
        <v>8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spans="1:14" x14ac:dyDescent="0.15">
      <c r="A82" s="8" t="s">
        <v>83</v>
      </c>
      <c r="B82" s="1" t="s">
        <v>25</v>
      </c>
      <c r="C82" s="1" t="s">
        <v>25</v>
      </c>
      <c r="D82" s="1" t="s">
        <v>25</v>
      </c>
      <c r="E82" s="1" t="s">
        <v>25</v>
      </c>
      <c r="F82" s="1" t="s">
        <v>25</v>
      </c>
      <c r="G82" s="1" t="s">
        <v>25</v>
      </c>
      <c r="H82" s="1" t="s">
        <v>25</v>
      </c>
      <c r="I82" s="1" t="s">
        <v>25</v>
      </c>
      <c r="J82" s="1" t="s">
        <v>25</v>
      </c>
      <c r="K82" s="1" t="s">
        <v>25</v>
      </c>
      <c r="L82" s="1" t="s">
        <v>25</v>
      </c>
      <c r="M82" s="1" t="s">
        <v>25</v>
      </c>
      <c r="N82" s="1" t="s">
        <v>25</v>
      </c>
    </row>
    <row r="83" spans="1:14" x14ac:dyDescent="0.15">
      <c r="A83" s="1" t="s">
        <v>84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95</v>
      </c>
      <c r="M83" s="9">
        <v>0</v>
      </c>
      <c r="N83" s="9">
        <v>95</v>
      </c>
    </row>
    <row r="84" spans="1:14" x14ac:dyDescent="0.15">
      <c r="A84" s="1" t="s">
        <v>85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1050</v>
      </c>
      <c r="L84" s="9">
        <v>0</v>
      </c>
      <c r="M84" s="9">
        <v>0</v>
      </c>
      <c r="N84" s="9">
        <v>1050</v>
      </c>
    </row>
    <row r="85" spans="1:14" x14ac:dyDescent="0.15">
      <c r="A85" s="8" t="s">
        <v>86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1050</v>
      </c>
      <c r="L85" s="10">
        <v>95</v>
      </c>
      <c r="M85" s="10">
        <v>0</v>
      </c>
      <c r="N85" s="10">
        <v>1145</v>
      </c>
    </row>
    <row r="86" spans="1:14" x14ac:dyDescent="0.15">
      <c r="A86" s="14" t="s">
        <v>8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spans="1:14" x14ac:dyDescent="0.15">
      <c r="A87" s="8" t="s">
        <v>87</v>
      </c>
      <c r="B87" s="1" t="s">
        <v>25</v>
      </c>
      <c r="C87" s="1" t="s">
        <v>25</v>
      </c>
      <c r="D87" s="1" t="s">
        <v>25</v>
      </c>
      <c r="E87" s="1" t="s">
        <v>25</v>
      </c>
      <c r="F87" s="1" t="s">
        <v>25</v>
      </c>
      <c r="G87" s="1" t="s">
        <v>25</v>
      </c>
      <c r="H87" s="1" t="s">
        <v>25</v>
      </c>
      <c r="I87" s="1" t="s">
        <v>25</v>
      </c>
      <c r="J87" s="1" t="s">
        <v>25</v>
      </c>
      <c r="K87" s="1" t="s">
        <v>25</v>
      </c>
      <c r="L87" s="1" t="s">
        <v>25</v>
      </c>
      <c r="M87" s="1" t="s">
        <v>25</v>
      </c>
      <c r="N87" s="1" t="s">
        <v>25</v>
      </c>
    </row>
    <row r="88" spans="1:14" x14ac:dyDescent="0.15">
      <c r="A88" s="1" t="s">
        <v>88</v>
      </c>
      <c r="B88" s="9">
        <v>2468</v>
      </c>
      <c r="C88" s="9">
        <v>3319</v>
      </c>
      <c r="D88" s="9">
        <v>3227</v>
      </c>
      <c r="E88" s="9">
        <v>3318</v>
      </c>
      <c r="F88" s="9">
        <v>2845</v>
      </c>
      <c r="G88" s="9">
        <v>3445</v>
      </c>
      <c r="H88" s="9">
        <v>3392</v>
      </c>
      <c r="I88" s="9">
        <v>4150</v>
      </c>
      <c r="J88" s="9">
        <v>4313</v>
      </c>
      <c r="K88" s="9">
        <v>4306</v>
      </c>
      <c r="L88" s="9">
        <v>4867</v>
      </c>
      <c r="M88" s="9">
        <v>2528</v>
      </c>
      <c r="N88" s="9">
        <v>42177</v>
      </c>
    </row>
    <row r="89" spans="1:14" x14ac:dyDescent="0.15">
      <c r="A89" s="8" t="s">
        <v>89</v>
      </c>
      <c r="B89" s="10">
        <v>2468</v>
      </c>
      <c r="C89" s="10">
        <v>3319</v>
      </c>
      <c r="D89" s="10">
        <v>3227</v>
      </c>
      <c r="E89" s="10">
        <v>3318</v>
      </c>
      <c r="F89" s="10">
        <v>2845</v>
      </c>
      <c r="G89" s="10">
        <v>3445</v>
      </c>
      <c r="H89" s="10">
        <v>3392</v>
      </c>
      <c r="I89" s="10">
        <v>4150</v>
      </c>
      <c r="J89" s="10">
        <v>4313</v>
      </c>
      <c r="K89" s="10">
        <v>4306</v>
      </c>
      <c r="L89" s="10">
        <v>4867</v>
      </c>
      <c r="M89" s="10">
        <v>2528</v>
      </c>
      <c r="N89" s="10">
        <v>42177</v>
      </c>
    </row>
    <row r="90" spans="1:14" x14ac:dyDescent="0.15">
      <c r="A90" s="14" t="s">
        <v>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 spans="1:14" x14ac:dyDescent="0.15">
      <c r="A91" s="8" t="s">
        <v>90</v>
      </c>
      <c r="B91" s="1" t="s">
        <v>25</v>
      </c>
      <c r="C91" s="1" t="s">
        <v>25</v>
      </c>
      <c r="D91" s="1" t="s">
        <v>25</v>
      </c>
      <c r="E91" s="1" t="s">
        <v>25</v>
      </c>
      <c r="F91" s="1" t="s">
        <v>25</v>
      </c>
      <c r="G91" s="1" t="s">
        <v>25</v>
      </c>
      <c r="H91" s="1" t="s">
        <v>25</v>
      </c>
      <c r="I91" s="1" t="s">
        <v>25</v>
      </c>
      <c r="J91" s="1" t="s">
        <v>25</v>
      </c>
      <c r="K91" s="1" t="s">
        <v>25</v>
      </c>
      <c r="L91" s="1" t="s">
        <v>25</v>
      </c>
      <c r="M91" s="1" t="s">
        <v>25</v>
      </c>
      <c r="N91" s="1" t="s">
        <v>25</v>
      </c>
    </row>
    <row r="92" spans="1:14" x14ac:dyDescent="0.15">
      <c r="A92" s="1" t="s">
        <v>91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47053</v>
      </c>
      <c r="L92" s="9">
        <v>417</v>
      </c>
      <c r="M92" s="9">
        <v>0</v>
      </c>
      <c r="N92" s="9">
        <v>47471</v>
      </c>
    </row>
    <row r="93" spans="1:14" x14ac:dyDescent="0.15">
      <c r="A93" s="1" t="s">
        <v>92</v>
      </c>
      <c r="B93" s="9">
        <v>4142</v>
      </c>
      <c r="C93" s="9">
        <v>4142</v>
      </c>
      <c r="D93" s="9">
        <v>4142</v>
      </c>
      <c r="E93" s="9">
        <v>4142</v>
      </c>
      <c r="F93" s="9">
        <v>4142</v>
      </c>
      <c r="G93" s="9">
        <v>4142</v>
      </c>
      <c r="H93" s="9">
        <v>4143</v>
      </c>
      <c r="I93" s="9">
        <v>0</v>
      </c>
      <c r="J93" s="9">
        <v>0</v>
      </c>
      <c r="K93" s="9">
        <v>0</v>
      </c>
      <c r="L93" s="9">
        <v>21116</v>
      </c>
      <c r="M93" s="9">
        <v>-1810</v>
      </c>
      <c r="N93" s="9">
        <v>48300</v>
      </c>
    </row>
    <row r="94" spans="1:14" x14ac:dyDescent="0.15">
      <c r="A94" s="1" t="s">
        <v>93</v>
      </c>
      <c r="B94" s="9">
        <v>1110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1855</v>
      </c>
      <c r="M94" s="9">
        <v>0</v>
      </c>
      <c r="N94" s="9">
        <v>2965</v>
      </c>
    </row>
    <row r="95" spans="1:14" x14ac:dyDescent="0.15">
      <c r="A95" s="8" t="s">
        <v>94</v>
      </c>
      <c r="B95" s="10">
        <v>5252</v>
      </c>
      <c r="C95" s="10">
        <v>4142</v>
      </c>
      <c r="D95" s="10">
        <v>4142</v>
      </c>
      <c r="E95" s="10">
        <v>4142</v>
      </c>
      <c r="F95" s="10">
        <v>4142</v>
      </c>
      <c r="G95" s="10">
        <v>4142</v>
      </c>
      <c r="H95" s="10">
        <v>4143</v>
      </c>
      <c r="I95" s="10">
        <v>0</v>
      </c>
      <c r="J95" s="10">
        <v>0</v>
      </c>
      <c r="K95" s="10">
        <v>47053</v>
      </c>
      <c r="L95" s="10">
        <v>23388</v>
      </c>
      <c r="M95" s="10">
        <v>-1810</v>
      </c>
      <c r="N95" s="10">
        <v>98736</v>
      </c>
    </row>
    <row r="96" spans="1:14" x14ac:dyDescent="0.15">
      <c r="A96" s="14" t="s">
        <v>8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1:14" x14ac:dyDescent="0.15">
      <c r="A97" s="8" t="s">
        <v>95</v>
      </c>
      <c r="B97" s="10">
        <v>32460</v>
      </c>
      <c r="C97" s="10">
        <v>35993</v>
      </c>
      <c r="D97" s="10">
        <v>19099</v>
      </c>
      <c r="E97" s="10">
        <v>18513</v>
      </c>
      <c r="F97" s="10">
        <v>20306</v>
      </c>
      <c r="G97" s="10">
        <v>21653</v>
      </c>
      <c r="H97" s="10">
        <v>9297</v>
      </c>
      <c r="I97" s="10">
        <v>27768</v>
      </c>
      <c r="J97" s="10">
        <v>20612</v>
      </c>
      <c r="K97" s="10">
        <v>61912</v>
      </c>
      <c r="L97" s="10">
        <v>43240</v>
      </c>
      <c r="M97" s="10">
        <v>8037</v>
      </c>
      <c r="N97" s="10">
        <v>318891</v>
      </c>
    </row>
    <row r="98" spans="1:14" x14ac:dyDescent="0.15">
      <c r="A98" s="14" t="s">
        <v>8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 spans="1:14" x14ac:dyDescent="0.15">
      <c r="A99" s="8" t="s">
        <v>96</v>
      </c>
      <c r="B99" s="10">
        <f>B35-B97</f>
        <v>20065</v>
      </c>
      <c r="C99" s="10">
        <f t="shared" ref="C99:N99" si="5">C35-C97</f>
        <v>63428.05</v>
      </c>
      <c r="D99" s="10">
        <f t="shared" si="5"/>
        <v>40192</v>
      </c>
      <c r="E99" s="10">
        <f t="shared" si="5"/>
        <v>50307</v>
      </c>
      <c r="F99" s="10">
        <f t="shared" si="5"/>
        <v>59526</v>
      </c>
      <c r="G99" s="10">
        <f t="shared" si="5"/>
        <v>62455</v>
      </c>
      <c r="H99" s="10">
        <f t="shared" si="5"/>
        <v>89583</v>
      </c>
      <c r="I99" s="10">
        <f t="shared" si="5"/>
        <v>71966</v>
      </c>
      <c r="J99" s="10">
        <f t="shared" si="5"/>
        <v>77310</v>
      </c>
      <c r="K99" s="10">
        <f t="shared" si="5"/>
        <v>36876</v>
      </c>
      <c r="L99" s="10">
        <f t="shared" si="5"/>
        <v>40789</v>
      </c>
      <c r="M99" s="10">
        <f t="shared" si="5"/>
        <v>89279</v>
      </c>
      <c r="N99" s="10">
        <f t="shared" si="5"/>
        <v>691383.3</v>
      </c>
    </row>
    <row r="100" spans="1:14" x14ac:dyDescent="0.15">
      <c r="A100" s="14" t="s">
        <v>8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 spans="1:14" x14ac:dyDescent="0.15">
      <c r="A101" s="8" t="s">
        <v>97</v>
      </c>
      <c r="B101" s="8" t="s">
        <v>23</v>
      </c>
      <c r="C101" s="8" t="s">
        <v>23</v>
      </c>
      <c r="D101" s="8" t="s">
        <v>23</v>
      </c>
      <c r="E101" s="8" t="s">
        <v>23</v>
      </c>
      <c r="F101" s="8" t="s">
        <v>23</v>
      </c>
      <c r="G101" s="8" t="s">
        <v>23</v>
      </c>
      <c r="H101" s="8" t="s">
        <v>23</v>
      </c>
      <c r="I101" s="8" t="s">
        <v>23</v>
      </c>
      <c r="J101" s="8" t="s">
        <v>23</v>
      </c>
      <c r="K101" s="8" t="s">
        <v>23</v>
      </c>
      <c r="L101" s="8" t="s">
        <v>23</v>
      </c>
      <c r="M101" s="8" t="s">
        <v>23</v>
      </c>
      <c r="N101" s="8" t="s">
        <v>23</v>
      </c>
    </row>
    <row r="102" spans="1:14" x14ac:dyDescent="0.15">
      <c r="A102" s="14" t="s">
        <v>8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 spans="1:14" x14ac:dyDescent="0.15">
      <c r="A103" s="8" t="s">
        <v>98</v>
      </c>
      <c r="B103" s="1" t="s">
        <v>25</v>
      </c>
      <c r="C103" s="1" t="s">
        <v>25</v>
      </c>
      <c r="D103" s="1" t="s">
        <v>25</v>
      </c>
      <c r="E103" s="1" t="s">
        <v>25</v>
      </c>
      <c r="F103" s="1" t="s">
        <v>25</v>
      </c>
      <c r="G103" s="1" t="s">
        <v>25</v>
      </c>
      <c r="H103" s="1" t="s">
        <v>25</v>
      </c>
      <c r="I103" s="1" t="s">
        <v>25</v>
      </c>
      <c r="J103" s="1" t="s">
        <v>25</v>
      </c>
      <c r="K103" s="1" t="s">
        <v>25</v>
      </c>
      <c r="L103" s="1" t="s">
        <v>25</v>
      </c>
      <c r="M103" s="1" t="s">
        <v>25</v>
      </c>
      <c r="N103" s="1" t="s">
        <v>25</v>
      </c>
    </row>
    <row r="104" spans="1:14" x14ac:dyDescent="0.15">
      <c r="A104" s="1" t="s">
        <v>99</v>
      </c>
      <c r="B104" s="9">
        <v>33565</v>
      </c>
      <c r="C104" s="9">
        <v>37075</v>
      </c>
      <c r="D104" s="9">
        <v>35810</v>
      </c>
      <c r="E104" s="9">
        <v>36926</v>
      </c>
      <c r="F104" s="9">
        <v>35666</v>
      </c>
      <c r="G104" s="9">
        <v>36777</v>
      </c>
      <c r="H104" s="9">
        <v>36704</v>
      </c>
      <c r="I104" s="9">
        <v>35449</v>
      </c>
      <c r="J104" s="9">
        <v>36553</v>
      </c>
      <c r="K104" s="9">
        <v>35303</v>
      </c>
      <c r="L104" s="9">
        <v>36400</v>
      </c>
      <c r="M104" s="9">
        <v>36573</v>
      </c>
      <c r="N104" s="9">
        <v>432800</v>
      </c>
    </row>
    <row r="105" spans="1:14" x14ac:dyDescent="0.15">
      <c r="A105" s="1" t="s">
        <v>100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30698</v>
      </c>
      <c r="I105" s="9">
        <v>-30698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</row>
    <row r="106" spans="1:14" x14ac:dyDescent="0.15">
      <c r="A106" s="8" t="s">
        <v>101</v>
      </c>
      <c r="B106" s="10">
        <v>33565</v>
      </c>
      <c r="C106" s="10">
        <v>37075</v>
      </c>
      <c r="D106" s="10">
        <v>35810</v>
      </c>
      <c r="E106" s="10">
        <v>36926</v>
      </c>
      <c r="F106" s="10">
        <v>35666</v>
      </c>
      <c r="G106" s="10">
        <v>36777</v>
      </c>
      <c r="H106" s="10">
        <v>67402</v>
      </c>
      <c r="I106" s="10">
        <v>4751</v>
      </c>
      <c r="J106" s="10">
        <v>36553</v>
      </c>
      <c r="K106" s="10">
        <v>35303</v>
      </c>
      <c r="L106" s="10">
        <v>36400</v>
      </c>
      <c r="M106" s="10">
        <v>36573</v>
      </c>
      <c r="N106" s="10">
        <v>432800</v>
      </c>
    </row>
    <row r="107" spans="1:14" x14ac:dyDescent="0.15">
      <c r="A107" s="14" t="s">
        <v>8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 spans="1:14" x14ac:dyDescent="0.15">
      <c r="A108" s="8" t="s">
        <v>102</v>
      </c>
      <c r="B108" s="1" t="s">
        <v>25</v>
      </c>
      <c r="C108" s="1" t="s">
        <v>25</v>
      </c>
      <c r="D108" s="1" t="s">
        <v>25</v>
      </c>
      <c r="E108" s="1" t="s">
        <v>25</v>
      </c>
      <c r="F108" s="1" t="s">
        <v>25</v>
      </c>
      <c r="G108" s="1" t="s">
        <v>25</v>
      </c>
      <c r="H108" s="1" t="s">
        <v>25</v>
      </c>
      <c r="I108" s="1" t="s">
        <v>25</v>
      </c>
      <c r="J108" s="1" t="s">
        <v>25</v>
      </c>
      <c r="K108" s="1" t="s">
        <v>25</v>
      </c>
      <c r="L108" s="1" t="s">
        <v>25</v>
      </c>
      <c r="M108" s="1" t="s">
        <v>25</v>
      </c>
      <c r="N108" s="1" t="s">
        <v>25</v>
      </c>
    </row>
    <row r="109" spans="1:14" x14ac:dyDescent="0.15">
      <c r="A109" s="1" t="s">
        <v>103</v>
      </c>
      <c r="B109" s="9">
        <v>22125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22125</v>
      </c>
    </row>
    <row r="110" spans="1:14" x14ac:dyDescent="0.15">
      <c r="A110" s="1" t="s">
        <v>104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6500</v>
      </c>
      <c r="N110" s="9">
        <v>6500</v>
      </c>
    </row>
    <row r="111" spans="1:14" x14ac:dyDescent="0.15">
      <c r="A111" s="1" t="s">
        <v>105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-156</v>
      </c>
      <c r="M111" s="9">
        <v>-1625</v>
      </c>
      <c r="N111" s="9">
        <v>-1780</v>
      </c>
    </row>
    <row r="112" spans="1:14" x14ac:dyDescent="0.15">
      <c r="A112" s="1" t="s">
        <v>106</v>
      </c>
      <c r="B112" s="9">
        <v>1440</v>
      </c>
      <c r="C112" s="9">
        <v>0</v>
      </c>
      <c r="D112" s="9">
        <v>0</v>
      </c>
      <c r="E112" s="9">
        <v>150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1590</v>
      </c>
    </row>
    <row r="113" spans="1:14" x14ac:dyDescent="0.15">
      <c r="A113" s="8" t="s">
        <v>107</v>
      </c>
      <c r="B113" s="10">
        <v>23565</v>
      </c>
      <c r="C113" s="10">
        <v>0</v>
      </c>
      <c r="D113" s="10">
        <v>0</v>
      </c>
      <c r="E113" s="10">
        <v>150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-156</v>
      </c>
      <c r="M113" s="10">
        <v>4875</v>
      </c>
      <c r="N113" s="10">
        <v>28435</v>
      </c>
    </row>
    <row r="114" spans="1:14" x14ac:dyDescent="0.15">
      <c r="A114" s="14" t="s">
        <v>8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</row>
    <row r="115" spans="1:14" x14ac:dyDescent="0.15">
      <c r="A115" s="8" t="s">
        <v>108</v>
      </c>
      <c r="B115" s="10">
        <v>57130</v>
      </c>
      <c r="C115" s="10">
        <v>37075</v>
      </c>
      <c r="D115" s="10">
        <v>35810</v>
      </c>
      <c r="E115" s="10">
        <v>37076</v>
      </c>
      <c r="F115" s="10">
        <v>35666</v>
      </c>
      <c r="G115" s="10">
        <v>36777</v>
      </c>
      <c r="H115" s="10">
        <v>67402</v>
      </c>
      <c r="I115" s="10">
        <v>4751</v>
      </c>
      <c r="J115" s="10">
        <v>36553</v>
      </c>
      <c r="K115" s="10">
        <v>35303</v>
      </c>
      <c r="L115" s="10">
        <v>36244</v>
      </c>
      <c r="M115" s="10">
        <v>41448</v>
      </c>
      <c r="N115" s="10">
        <v>461235</v>
      </c>
    </row>
    <row r="116" spans="1:14" x14ac:dyDescent="0.15">
      <c r="A116" s="14" t="s">
        <v>8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</row>
    <row r="117" spans="1:14" x14ac:dyDescent="0.15">
      <c r="A117" s="8" t="s">
        <v>109</v>
      </c>
      <c r="B117" s="11">
        <f>B99-B115</f>
        <v>-37065</v>
      </c>
      <c r="C117" s="11">
        <f t="shared" ref="C117:N117" si="6">C99-C115</f>
        <v>26353.050000000003</v>
      </c>
      <c r="D117" s="11">
        <f t="shared" si="6"/>
        <v>4382</v>
      </c>
      <c r="E117" s="11">
        <f t="shared" si="6"/>
        <v>13231</v>
      </c>
      <c r="F117" s="11">
        <f t="shared" si="6"/>
        <v>23860</v>
      </c>
      <c r="G117" s="11">
        <f t="shared" si="6"/>
        <v>25678</v>
      </c>
      <c r="H117" s="11">
        <f t="shared" si="6"/>
        <v>22181</v>
      </c>
      <c r="I117" s="11">
        <f t="shared" si="6"/>
        <v>67215</v>
      </c>
      <c r="J117" s="11">
        <f t="shared" si="6"/>
        <v>40757</v>
      </c>
      <c r="K117" s="11">
        <f t="shared" si="6"/>
        <v>1573</v>
      </c>
      <c r="L117" s="11">
        <f t="shared" si="6"/>
        <v>4545</v>
      </c>
      <c r="M117" s="11">
        <f t="shared" si="6"/>
        <v>47831</v>
      </c>
      <c r="N117" s="11">
        <f t="shared" si="6"/>
        <v>230148.30000000005</v>
      </c>
    </row>
    <row r="118" spans="1:14" x14ac:dyDescent="0.15">
      <c r="A118" s="3" t="s">
        <v>8</v>
      </c>
    </row>
    <row r="119" spans="1:14" x14ac:dyDescent="0.15">
      <c r="A119" s="3" t="s">
        <v>8</v>
      </c>
    </row>
    <row r="120" spans="1:14" x14ac:dyDescent="0.15">
      <c r="A120" s="15" t="s">
        <v>110</v>
      </c>
      <c r="B120" s="15"/>
      <c r="C120" s="15"/>
      <c r="D120" s="15"/>
    </row>
  </sheetData>
  <mergeCells count="25">
    <mergeCell ref="A1:D1"/>
    <mergeCell ref="A2:D2"/>
    <mergeCell ref="A3:D3"/>
    <mergeCell ref="A12:N12"/>
    <mergeCell ref="A20:N20"/>
    <mergeCell ref="A26:N26"/>
    <mergeCell ref="A28:N28"/>
    <mergeCell ref="A34:N34"/>
    <mergeCell ref="A36:N36"/>
    <mergeCell ref="A38:N38"/>
    <mergeCell ref="A46:N46"/>
    <mergeCell ref="A57:N57"/>
    <mergeCell ref="A61:N61"/>
    <mergeCell ref="A67:N67"/>
    <mergeCell ref="A81:N81"/>
    <mergeCell ref="A86:N86"/>
    <mergeCell ref="A90:N90"/>
    <mergeCell ref="A96:N96"/>
    <mergeCell ref="A98:N98"/>
    <mergeCell ref="A100:N100"/>
    <mergeCell ref="A102:N102"/>
    <mergeCell ref="A107:N107"/>
    <mergeCell ref="A114:N114"/>
    <mergeCell ref="A116:N116"/>
    <mergeCell ref="A120:D120"/>
  </mergeCells>
  <pageMargins left="0.75" right="0.75" top="1" bottom="1" header="0.5" footer="0.5"/>
  <pageSetup orientation="portrait" horizontalDpi="300" verticalDpi="300"/>
  <ignoredErrors>
    <ignoredError sqref="A1:O11 A17:O17 A15 K15:O15 A32:M32 A31:B31 K31:M31 A14:C14 J14:O14 A26:O26 K18:O18 A16:G16 I16:O16 D18 F14:H15 A18:A19 A20:O20 A21:O21 D31 A13:O13 A12:O12 F31:I31 A36:O36 A33 A34:O34 A35 A37:O37 A38:O38 A39:O44 F18:H18 O19 A46:O98 A45 A28:O29 A27 O27 O35 A117 O117 A100:O116 A99 O99 A30:M30 O30:O33 A22:M25 O22:O25 O45 A118:O121 P1:IQ121 A122:IQ655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Trailing Twelve Income Statemen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Dana Valery</cp:lastModifiedBy>
  <dcterms:created xsi:type="dcterms:W3CDTF">2024-03-29T14:23:54Z</dcterms:created>
  <dcterms:modified xsi:type="dcterms:W3CDTF">2024-03-29T16:01:07Z</dcterms:modified>
  <cp:category/>
  <cp:contentStatus/>
</cp:coreProperties>
</file>