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<sst xmlns="http://schemas.openxmlformats.org/spreadsheetml/2006/main" count="63" uniqueCount="27">
  <si>
    <t xml:space="preserve">Date</t>
  </si>
  <si>
    <t xml:space="preserve">Months</t>
  </si>
  <si>
    <t xml:space="preserve">Revenue</t>
  </si>
  <si>
    <t xml:space="preserve">Target Revenue</t>
  </si>
  <si>
    <t xml:space="preserve">Leads</t>
  </si>
  <si>
    <t xml:space="preserve">Marketing Campaigns</t>
  </si>
  <si>
    <t xml:space="preserve">Marketing Cost</t>
  </si>
  <si>
    <t xml:space="preserve">Gross Profit</t>
  </si>
  <si>
    <t xml:space="preserve">Gross Margin</t>
  </si>
  <si>
    <t xml:space="preserve">Conversion Rate</t>
  </si>
  <si>
    <t xml:space="preserve">Churn Rate</t>
  </si>
  <si>
    <t xml:space="preserve">CAC</t>
  </si>
  <si>
    <t xml:space="preserve">Marketing Influence</t>
  </si>
  <si>
    <t xml:space="preserve">Customer Lifetime Value</t>
  </si>
  <si>
    <t xml:space="preserve">Organic Reach Rate</t>
  </si>
  <si>
    <t xml:space="preserve">Massive discounts and Hampers</t>
  </si>
  <si>
    <t xml:space="preserve">Arranging Giveaways,Investing on Google ads</t>
  </si>
  <si>
    <t xml:space="preserve">Designing optimized and attractive landing pages ,clickbaits</t>
  </si>
  <si>
    <t xml:space="preserve">Designing engagement campaigns on social media platforms</t>
  </si>
  <si>
    <t xml:space="preserve">Using influencer marketing techniques</t>
  </si>
  <si>
    <t xml:space="preserve">Beacon marketing and clickbaits designing</t>
  </si>
  <si>
    <t xml:space="preserve">Designing interactive catalogues,Enticing videos</t>
  </si>
  <si>
    <t xml:space="preserve">Collection based merchandising</t>
  </si>
  <si>
    <t xml:space="preserve">Placment of bestsellers on top</t>
  </si>
  <si>
    <t xml:space="preserve">Podcast advertising</t>
  </si>
  <si>
    <t xml:space="preserve">Web app interface uplifting</t>
  </si>
  <si>
    <t xml:space="preserve">Occasion based product mix,Massive discounts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</si>
</sst>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-4009]dd/mm/yyyy;@"/>
    <numFmt numFmtId="166" formatCode="0"/>
    <numFmt numFmtId="167" formatCode="0.00%"/>
    <numFmt numFmtId="168" formatCode="0%"/>
    <numFmt numFmtId="169" formatCode="_ * #,##0.00_ ;_ * \-#,##0.00_ ;_ * \-??_ ;_ @_ "/>
    <numFmt numFmtId="170" formatCode="_(* #,##0.00_);_(* \(#,##0.00\);_(* \-??_);_(@_)"/>
    <numFmt numFmtId="171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2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2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4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2" borderId="5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6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2" borderId="6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4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9"/>
  <sheetViews>
    <sheetView showFormulas="false" showGridLines="true" showRowColHeaders="true" showZeros="true" rightToLeft="false" tabSelected="true" showOutlineSymbols="true" defaultGridColor="true" view="normal" topLeftCell="I1" colorId="64" zoomScale="115" zoomScaleNormal="115" zoomScalePageLayoutView="100" workbookViewId="0">
      <selection pane="topLeft" activeCell="P1" activeCellId="0" sqref="P1"/>
    </sheetView>
  </sheetViews>
  <sheetFormatPr defaultColWidth="8.5390625" defaultRowHeight="13.8" zeroHeight="false" outlineLevelRow="0" outlineLevelCol="0"/>
  <cols>
    <col collapsed="false" customWidth="true" hidden="false" outlineLevel="0" max="2" min="1" style="1" width="13"/>
    <col collapsed="false" customWidth="true" hidden="false" outlineLevel="0" max="3" min="3" style="0" width="17.63"/>
    <col collapsed="false" customWidth="true" hidden="false" outlineLevel="0" max="4" min="4" style="0" width="17.17"/>
    <col collapsed="false" customWidth="true" hidden="false" outlineLevel="0" max="5" min="5" style="2" width="21.63"/>
    <col collapsed="false" customWidth="true" hidden="false" outlineLevel="0" max="6" min="6" style="2" width="52.37"/>
    <col collapsed="false" customWidth="true" hidden="false" outlineLevel="0" max="7" min="7" style="0" width="26.72"/>
    <col collapsed="false" customWidth="true" hidden="false" outlineLevel="0" max="8" min="8" style="0" width="17.37"/>
    <col collapsed="false" customWidth="true" hidden="false" outlineLevel="0" max="9" min="9" style="3" width="17.17"/>
    <col collapsed="false" customWidth="true" hidden="false" outlineLevel="0" max="10" min="10" style="4" width="17.28"/>
    <col collapsed="false" customWidth="true" hidden="false" outlineLevel="0" max="11" min="11" style="0" width="12.63"/>
    <col collapsed="false" customWidth="true" hidden="false" outlineLevel="0" max="13" min="13" style="0" width="17.28"/>
    <col collapsed="false" customWidth="true" hidden="false" outlineLevel="0" max="14" min="14" style="0" width="23.18"/>
    <col collapsed="false" customWidth="true" hidden="false" outlineLevel="0" max="15" min="15" style="0" width="17.82"/>
    <col collapsed="false" customWidth="true" hidden="true" outlineLevel="0" max="17" min="17" style="0" width="50.6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5" t="s">
        <v>2</v>
      </c>
      <c r="D1" s="6" t="s">
        <v>3</v>
      </c>
      <c r="E1" s="2" t="s">
        <v>4</v>
      </c>
      <c r="F1" s="2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1" t="n">
        <f aca="false">DATE(2018,1,1)</f>
        <v>43101</v>
      </c>
      <c r="B2" s="1" t="str">
        <f aca="false">TEXT(A2,"MMM")</f>
        <v>Jan</v>
      </c>
      <c r="C2" s="10" t="n">
        <v>8304345</v>
      </c>
      <c r="D2" s="10" t="n">
        <v>8492400</v>
      </c>
      <c r="E2" s="2" t="n">
        <f aca="false">C2/1000</f>
        <v>8304.345</v>
      </c>
      <c r="F2" s="2" t="s">
        <v>15</v>
      </c>
      <c r="G2" s="10" t="n">
        <v>2200000</v>
      </c>
      <c r="H2" s="11" t="n">
        <f aca="false">C2-G2</f>
        <v>6104345</v>
      </c>
      <c r="I2" s="3" t="n">
        <f aca="false">H2/C2</f>
        <v>0.735078443874863</v>
      </c>
      <c r="J2" s="4" t="n">
        <f aca="false">RANDBETWEEN(1,10)/100</f>
        <v>0.07</v>
      </c>
      <c r="K2" s="4" t="n">
        <v>0.07</v>
      </c>
      <c r="L2" s="11" t="n">
        <f aca="false">G2/E2</f>
        <v>264.921556125137</v>
      </c>
      <c r="M2" s="4" t="n">
        <f aca="false">RANDBETWEEN(10,90)%</f>
        <v>0.46</v>
      </c>
      <c r="N2" s="0" t="n">
        <f aca="false">RANDBETWEEN(45000,100000)</f>
        <v>59494</v>
      </c>
      <c r="O2" s="3" t="n">
        <v>0.357</v>
      </c>
    </row>
    <row r="3" customFormat="false" ht="13.8" hidden="false" customHeight="false" outlineLevel="0" collapsed="false">
      <c r="A3" s="1" t="n">
        <v>43132</v>
      </c>
      <c r="B3" s="1" t="str">
        <f aca="false">TEXT(A3,"MMM")</f>
        <v>Feb</v>
      </c>
      <c r="C3" s="12" t="n">
        <v>7856000</v>
      </c>
      <c r="D3" s="10" t="n">
        <v>8492400</v>
      </c>
      <c r="E3" s="2" t="n">
        <f aca="false">C3/1000</f>
        <v>7856</v>
      </c>
      <c r="F3" s="2" t="s">
        <v>16</v>
      </c>
      <c r="G3" s="12" t="n">
        <v>2015840</v>
      </c>
      <c r="H3" s="11" t="n">
        <f aca="false">C3-G3</f>
        <v>5840160</v>
      </c>
      <c r="I3" s="3" t="n">
        <f aca="false">H3/C3</f>
        <v>0.743401221995927</v>
      </c>
      <c r="J3" s="4" t="n">
        <f aca="false">RANDBETWEEN(1,10)/100</f>
        <v>0.04</v>
      </c>
      <c r="K3" s="4" t="n">
        <v>0.07</v>
      </c>
      <c r="L3" s="11" t="n">
        <f aca="false">G3/E3</f>
        <v>256.598778004073</v>
      </c>
      <c r="M3" s="4" t="n">
        <v>0.5</v>
      </c>
      <c r="N3" s="0" t="n">
        <f aca="false">RANDBETWEEN(N2,N5)</f>
        <v>68664</v>
      </c>
      <c r="O3" s="3" t="n">
        <v>0.454</v>
      </c>
    </row>
    <row r="4" customFormat="false" ht="13.8" hidden="false" customHeight="false" outlineLevel="0" collapsed="false">
      <c r="A4" s="1" t="n">
        <v>43160</v>
      </c>
      <c r="B4" s="1" t="str">
        <f aca="false">TEXT(A4,"MMM")</f>
        <v>Mar</v>
      </c>
      <c r="C4" s="12" t="n">
        <v>7933500</v>
      </c>
      <c r="D4" s="10" t="n">
        <v>8492400</v>
      </c>
      <c r="E4" s="2" t="n">
        <f aca="false">C4/1000</f>
        <v>7933.5</v>
      </c>
      <c r="F4" s="2" t="s">
        <v>17</v>
      </c>
      <c r="G4" s="12" t="n">
        <v>2008800</v>
      </c>
      <c r="H4" s="11" t="n">
        <f aca="false">C4-G4</f>
        <v>5924700</v>
      </c>
      <c r="I4" s="3" t="n">
        <f aca="false">H4/C4</f>
        <v>0.746795235394214</v>
      </c>
      <c r="J4" s="4" t="n">
        <f aca="false">RANDBETWEEN(1,10)/100</f>
        <v>0.08</v>
      </c>
      <c r="K4" s="4" t="n">
        <v>0.02</v>
      </c>
      <c r="L4" s="11" t="n">
        <f aca="false">G4/E4</f>
        <v>253.204764605786</v>
      </c>
      <c r="M4" s="4" t="n">
        <f aca="false">RANDBETWEEN(10,90)%</f>
        <v>0.26</v>
      </c>
      <c r="N4" s="0" t="n">
        <v>78923</v>
      </c>
      <c r="O4" s="3" t="n">
        <v>0.329</v>
      </c>
    </row>
    <row r="5" customFormat="false" ht="13.8" hidden="false" customHeight="false" outlineLevel="0" collapsed="false">
      <c r="A5" s="1" t="n">
        <v>43191</v>
      </c>
      <c r="B5" s="1" t="str">
        <f aca="false">TEXT(A5,"MMM")</f>
        <v>Apr</v>
      </c>
      <c r="C5" s="13" t="n">
        <v>9409500</v>
      </c>
      <c r="D5" s="10" t="n">
        <v>8492400</v>
      </c>
      <c r="E5" s="2" t="n">
        <f aca="false">C5/1000</f>
        <v>9409.5</v>
      </c>
      <c r="F5" s="2" t="s">
        <v>18</v>
      </c>
      <c r="G5" s="13" t="n">
        <v>2003520</v>
      </c>
      <c r="H5" s="11" t="n">
        <f aca="false">C5-G5</f>
        <v>7405980</v>
      </c>
      <c r="I5" s="3" t="n">
        <f aca="false">H5/C5</f>
        <v>0.787074764865296</v>
      </c>
      <c r="J5" s="4" t="n">
        <f aca="false">RANDBETWEEN(1,10)/100</f>
        <v>0.05</v>
      </c>
      <c r="K5" s="4" t="n">
        <f aca="false">RANDBETWEEN(1,7)/100</f>
        <v>0.03</v>
      </c>
      <c r="L5" s="11" t="n">
        <f aca="false">G5/E5</f>
        <v>212.925235134704</v>
      </c>
      <c r="M5" s="4" t="n">
        <v>0.35</v>
      </c>
      <c r="N5" s="0" t="n">
        <v>82310</v>
      </c>
      <c r="O5" s="3" t="n">
        <v>0.471</v>
      </c>
    </row>
    <row r="6" customFormat="false" ht="13.8" hidden="false" customHeight="false" outlineLevel="0" collapsed="false">
      <c r="A6" s="1" t="n">
        <v>43221</v>
      </c>
      <c r="B6" s="1" t="str">
        <f aca="false">TEXT(A6,"MMM")</f>
        <v>May</v>
      </c>
      <c r="C6" s="10" t="n">
        <v>8856000</v>
      </c>
      <c r="D6" s="10" t="n">
        <v>8492400</v>
      </c>
      <c r="E6" s="2" t="n">
        <f aca="false">C6/1000</f>
        <v>8856</v>
      </c>
      <c r="F6" s="2" t="s">
        <v>19</v>
      </c>
      <c r="G6" s="10" t="n">
        <v>1173600</v>
      </c>
      <c r="H6" s="11" t="n">
        <f aca="false">C6-G6</f>
        <v>7682400</v>
      </c>
      <c r="I6" s="3" t="n">
        <f aca="false">H6/C6</f>
        <v>0.867479674796748</v>
      </c>
      <c r="J6" s="4" t="n">
        <f aca="false">RANDBETWEEN(1,10)/100</f>
        <v>0.01</v>
      </c>
      <c r="K6" s="4" t="n">
        <f aca="false">RANDBETWEEN(1,7)/100</f>
        <v>0.05</v>
      </c>
      <c r="L6" s="11" t="n">
        <f aca="false">G6/E6</f>
        <v>132.520325203252</v>
      </c>
      <c r="M6" s="4" t="n">
        <v>0.72</v>
      </c>
      <c r="N6" s="0" t="n">
        <v>72000</v>
      </c>
      <c r="O6" s="3" t="n">
        <v>0.52</v>
      </c>
    </row>
    <row r="7" customFormat="false" ht="13.8" hidden="false" customHeight="false" outlineLevel="0" collapsed="false">
      <c r="A7" s="1" t="n">
        <v>43252</v>
      </c>
      <c r="B7" s="1" t="str">
        <f aca="false">TEXT(A7,"MMM")</f>
        <v>Jun</v>
      </c>
      <c r="C7" s="12" t="n">
        <v>9594000</v>
      </c>
      <c r="D7" s="10" t="n">
        <v>8492400</v>
      </c>
      <c r="E7" s="2" t="n">
        <f aca="false">C7/1000</f>
        <v>9594</v>
      </c>
      <c r="F7" s="2" t="s">
        <v>20</v>
      </c>
      <c r="G7" s="12" t="n">
        <v>2185920</v>
      </c>
      <c r="H7" s="11" t="n">
        <f aca="false">C7-G7</f>
        <v>7408080</v>
      </c>
      <c r="I7" s="3" t="n">
        <f aca="false">H7/C7</f>
        <v>0.772157598499062</v>
      </c>
      <c r="J7" s="4" t="n">
        <f aca="false">RANDBETWEEN(1,10)/100</f>
        <v>0.08</v>
      </c>
      <c r="K7" s="4" t="n">
        <v>0.025</v>
      </c>
      <c r="L7" s="11" t="n">
        <f aca="false">G7/E7</f>
        <v>227.842401500938</v>
      </c>
      <c r="M7" s="4" t="n">
        <v>0.8</v>
      </c>
      <c r="N7" s="0" t="n">
        <v>79000</v>
      </c>
      <c r="O7" s="3" t="n">
        <v>0.556</v>
      </c>
    </row>
    <row r="8" customFormat="false" ht="13.8" hidden="false" customHeight="false" outlineLevel="0" collapsed="false">
      <c r="A8" s="1" t="n">
        <v>43282</v>
      </c>
      <c r="B8" s="1" t="str">
        <f aca="false">TEXT(A8,"MMM")</f>
        <v>Jul</v>
      </c>
      <c r="C8" s="12" t="n">
        <v>6409500</v>
      </c>
      <c r="D8" s="12" t="n">
        <v>9000000</v>
      </c>
      <c r="E8" s="2" t="n">
        <f aca="false">C8/1000</f>
        <v>6409.5</v>
      </c>
      <c r="F8" s="2" t="s">
        <v>21</v>
      </c>
      <c r="G8" s="12" t="n">
        <v>3157760</v>
      </c>
      <c r="H8" s="11" t="n">
        <f aca="false">C8-G8</f>
        <v>3251740</v>
      </c>
      <c r="I8" s="3" t="n">
        <f aca="false">H8/C8</f>
        <v>0.507331305094001</v>
      </c>
      <c r="J8" s="4" t="n">
        <v>0.04</v>
      </c>
      <c r="K8" s="4" t="n">
        <f aca="false">RANDBETWEEN(1,7)/100</f>
        <v>0.04</v>
      </c>
      <c r="L8" s="11" t="n">
        <f aca="false">G8/E8</f>
        <v>492.668694905999</v>
      </c>
      <c r="M8" s="4" t="n">
        <v>0.35</v>
      </c>
      <c r="N8" s="0" t="n">
        <v>64000</v>
      </c>
      <c r="O8" s="3" t="n">
        <v>0.598</v>
      </c>
      <c r="Q8" s="0" t="s">
        <v>21</v>
      </c>
    </row>
    <row r="9" customFormat="false" ht="13.8" hidden="false" customHeight="false" outlineLevel="0" collapsed="false">
      <c r="A9" s="1" t="n">
        <v>43313</v>
      </c>
      <c r="B9" s="1" t="str">
        <f aca="false">TEXT(A9,"MMM")</f>
        <v>Aug</v>
      </c>
      <c r="C9" s="13" t="n">
        <v>7564500</v>
      </c>
      <c r="D9" s="12" t="n">
        <v>9000000</v>
      </c>
      <c r="E9" s="2" t="n">
        <f aca="false">C9/1000</f>
        <v>7564.5</v>
      </c>
      <c r="F9" s="2" t="s">
        <v>22</v>
      </c>
      <c r="G9" s="13" t="n">
        <v>2177120</v>
      </c>
      <c r="H9" s="11" t="n">
        <f aca="false">C9-G9</f>
        <v>5387380</v>
      </c>
      <c r="I9" s="3" t="n">
        <f aca="false">H9/C9</f>
        <v>0.712192478022341</v>
      </c>
      <c r="J9" s="4" t="n">
        <f aca="false">RANDBETWEEN(1,10)/100</f>
        <v>0.03</v>
      </c>
      <c r="K9" s="4" t="n">
        <v>0.01</v>
      </c>
      <c r="L9" s="11" t="n">
        <f aca="false">G9/E9</f>
        <v>287.807521977659</v>
      </c>
      <c r="M9" s="4" t="n">
        <v>0.45</v>
      </c>
      <c r="N9" s="0" t="n">
        <v>74800</v>
      </c>
      <c r="O9" s="3" t="n">
        <v>0.606</v>
      </c>
      <c r="Q9" s="0" t="s">
        <v>16</v>
      </c>
    </row>
    <row r="10" customFormat="false" ht="13.8" hidden="false" customHeight="false" outlineLevel="0" collapsed="false">
      <c r="A10" s="1" t="n">
        <v>43344</v>
      </c>
      <c r="B10" s="1" t="str">
        <f aca="false">TEXT(A10,"MMM")</f>
        <v>Sep</v>
      </c>
      <c r="C10" s="12" t="n">
        <v>9594000</v>
      </c>
      <c r="D10" s="12" t="n">
        <v>9000000</v>
      </c>
      <c r="E10" s="2" t="n">
        <f aca="false">C10/1000</f>
        <v>9594</v>
      </c>
      <c r="F10" s="2" t="s">
        <v>23</v>
      </c>
      <c r="G10" s="12" t="n">
        <v>2221120</v>
      </c>
      <c r="H10" s="11" t="n">
        <f aca="false">C10-G10</f>
        <v>7372880</v>
      </c>
      <c r="I10" s="3" t="n">
        <f aca="false">H10/C10</f>
        <v>0.768488638732541</v>
      </c>
      <c r="J10" s="4" t="n">
        <f aca="false">RANDBETWEEN(1,10)/100</f>
        <v>0.08</v>
      </c>
      <c r="K10" s="4" t="n">
        <f aca="false">RANDBETWEEN(1,7)/100</f>
        <v>0.07</v>
      </c>
      <c r="L10" s="11" t="n">
        <f aca="false">G10/E10</f>
        <v>231.511361267459</v>
      </c>
      <c r="M10" s="4" t="n">
        <v>0.55</v>
      </c>
      <c r="N10" s="0" t="n">
        <v>83000</v>
      </c>
      <c r="O10" s="3" t="n">
        <v>0.564</v>
      </c>
      <c r="Q10" s="0" t="s">
        <v>17</v>
      </c>
    </row>
    <row r="11" customFormat="false" ht="13.8" hidden="false" customHeight="false" outlineLevel="0" collapsed="false">
      <c r="A11" s="1" t="n">
        <v>43374</v>
      </c>
      <c r="B11" s="1" t="str">
        <f aca="false">TEXT(A11,"MMM")</f>
        <v>Oct</v>
      </c>
      <c r="C11" s="12" t="n">
        <v>7564480</v>
      </c>
      <c r="D11" s="12" t="n">
        <v>9000000</v>
      </c>
      <c r="E11" s="2" t="n">
        <f aca="false">C11/1000</f>
        <v>7564.48</v>
      </c>
      <c r="F11" s="2" t="s">
        <v>24</v>
      </c>
      <c r="G11" s="12" t="n">
        <v>3113760</v>
      </c>
      <c r="H11" s="11" t="n">
        <f aca="false">C11-G11</f>
        <v>4450720</v>
      </c>
      <c r="I11" s="3" t="n">
        <f aca="false">H11/C11</f>
        <v>0.588370912475147</v>
      </c>
      <c r="J11" s="4" t="n">
        <v>0.06</v>
      </c>
      <c r="K11" s="4" t="n">
        <v>0.02</v>
      </c>
      <c r="L11" s="11" t="n">
        <f aca="false">G11/E11</f>
        <v>411.629087524853</v>
      </c>
      <c r="M11" s="4" t="n">
        <f aca="false">RANDBETWEEN(10,90)%</f>
        <v>0.14</v>
      </c>
      <c r="N11" s="0" t="n">
        <f aca="false">RANDBETWEEN(45000,100000)</f>
        <v>93618</v>
      </c>
      <c r="O11" s="3" t="n">
        <v>0.469</v>
      </c>
      <c r="Q11" s="0" t="s">
        <v>18</v>
      </c>
    </row>
    <row r="12" customFormat="false" ht="13.8" hidden="false" customHeight="false" outlineLevel="0" collapsed="false">
      <c r="A12" s="1" t="n">
        <v>43405</v>
      </c>
      <c r="B12" s="1" t="str">
        <f aca="false">TEXT(A12,"MMM")</f>
        <v>Nov</v>
      </c>
      <c r="C12" s="12" t="n">
        <v>8856000</v>
      </c>
      <c r="D12" s="12" t="n">
        <v>9000000</v>
      </c>
      <c r="E12" s="2" t="n">
        <f aca="false">C12/1000</f>
        <v>8856</v>
      </c>
      <c r="F12" s="2" t="s">
        <v>25</v>
      </c>
      <c r="G12" s="12" t="n">
        <v>2175360</v>
      </c>
      <c r="H12" s="11" t="n">
        <f aca="false">C12-G12</f>
        <v>6680640</v>
      </c>
      <c r="I12" s="3" t="n">
        <f aca="false">H12/C12</f>
        <v>0.754363143631436</v>
      </c>
      <c r="J12" s="4" t="n">
        <f aca="false">RANDBETWEEN(1,10)/100</f>
        <v>0.07</v>
      </c>
      <c r="K12" s="4" t="n">
        <f aca="false">RANDBETWEEN(1,7)/100</f>
        <v>0.01</v>
      </c>
      <c r="L12" s="11" t="n">
        <f aca="false">G12/E12</f>
        <v>245.636856368564</v>
      </c>
      <c r="M12" s="4" t="n">
        <v>0.5</v>
      </c>
      <c r="N12" s="0" t="n">
        <v>84000</v>
      </c>
      <c r="O12" s="3" t="n">
        <v>0.759</v>
      </c>
      <c r="Q12" s="0" t="s">
        <v>19</v>
      </c>
    </row>
    <row r="13" customFormat="false" ht="13.8" hidden="false" customHeight="false" outlineLevel="0" collapsed="false">
      <c r="A13" s="1" t="n">
        <v>43435</v>
      </c>
      <c r="B13" s="1" t="str">
        <f aca="false">TEXT(A13,"MMM")</f>
        <v>Dec</v>
      </c>
      <c r="C13" s="14" t="n">
        <v>10533125</v>
      </c>
      <c r="D13" s="12" t="n">
        <v>9000000</v>
      </c>
      <c r="E13" s="2" t="n">
        <f aca="false">C13/1000</f>
        <v>10533.125</v>
      </c>
      <c r="F13" s="2" t="s">
        <v>26</v>
      </c>
      <c r="G13" s="13" t="n">
        <v>2154240</v>
      </c>
      <c r="H13" s="11" t="n">
        <f aca="false">C13-G13</f>
        <v>8378885</v>
      </c>
      <c r="I13" s="3" t="n">
        <f aca="false">H13/C13</f>
        <v>0.795479499198956</v>
      </c>
      <c r="J13" s="4" t="n">
        <v>0.09</v>
      </c>
      <c r="K13" s="4" t="n">
        <v>0.02</v>
      </c>
      <c r="L13" s="11" t="n">
        <f aca="false">G13/E13</f>
        <v>204.520500801044</v>
      </c>
      <c r="M13" s="4" t="n">
        <f aca="false">91%</f>
        <v>0.91</v>
      </c>
      <c r="N13" s="0" t="n">
        <v>95700</v>
      </c>
      <c r="O13" s="3" t="n">
        <v>0.851</v>
      </c>
      <c r="Q13" s="0" t="s">
        <v>20</v>
      </c>
    </row>
    <row r="14" customFormat="false" ht="13.8" hidden="false" customHeight="false" outlineLevel="0" collapsed="false">
      <c r="A14" s="1" t="n">
        <v>43466</v>
      </c>
      <c r="B14" s="1" t="str">
        <f aca="false">TEXT(A14,"MMM")</f>
        <v>Jan</v>
      </c>
      <c r="C14" s="10" t="n">
        <v>9103145.98484848</v>
      </c>
      <c r="D14" s="10" t="n">
        <v>9500000</v>
      </c>
      <c r="E14" s="2" t="n">
        <f aca="false">C14/1000</f>
        <v>9103.14598484848</v>
      </c>
      <c r="F14" s="2" t="s">
        <v>15</v>
      </c>
      <c r="G14" s="13" t="n">
        <v>2254240</v>
      </c>
      <c r="H14" s="11" t="n">
        <f aca="false">C14-G14</f>
        <v>6848905.98484848</v>
      </c>
      <c r="I14" s="3" t="n">
        <f aca="false">H14/C14</f>
        <v>0.752366928559421</v>
      </c>
      <c r="J14" s="4" t="n">
        <f aca="false">RANDBETWEEN(1,10)/100</f>
        <v>0.08</v>
      </c>
      <c r="K14" s="4" t="n">
        <v>0.03</v>
      </c>
      <c r="L14" s="11" t="n">
        <f aca="false">G14/E14</f>
        <v>247.633071440579</v>
      </c>
      <c r="M14" s="4" t="n">
        <f aca="false">RANDBETWEEN(10,90)%</f>
        <v>0.42</v>
      </c>
      <c r="N14" s="0" t="n">
        <v>79000</v>
      </c>
      <c r="O14" s="3" t="n">
        <v>0.75</v>
      </c>
      <c r="Q14" s="0" t="s">
        <v>15</v>
      </c>
    </row>
    <row r="15" customFormat="false" ht="13.8" hidden="false" customHeight="false" outlineLevel="0" collapsed="false">
      <c r="A15" s="1" t="n">
        <v>43497</v>
      </c>
      <c r="B15" s="1" t="str">
        <f aca="false">TEXT(A15,"MMM")</f>
        <v>Feb</v>
      </c>
      <c r="C15" s="12" t="n">
        <v>9189848.57226107</v>
      </c>
      <c r="D15" s="10" t="n">
        <v>9500000</v>
      </c>
      <c r="E15" s="2" t="n">
        <f aca="false">C15/1000</f>
        <v>9189.84857226107</v>
      </c>
      <c r="F15" s="2" t="s">
        <v>16</v>
      </c>
      <c r="G15" s="10" t="n">
        <v>2527801.21212121</v>
      </c>
      <c r="H15" s="11" t="n">
        <f aca="false">C15-G15</f>
        <v>6662047.36013986</v>
      </c>
      <c r="I15" s="3" t="n">
        <f aca="false">H15/C15</f>
        <v>0.724935488082883</v>
      </c>
      <c r="J15" s="4" t="n">
        <v>0.08</v>
      </c>
      <c r="K15" s="4" t="n">
        <v>0.04</v>
      </c>
      <c r="L15" s="11" t="n">
        <f aca="false">G15/E15</f>
        <v>275.064511917117</v>
      </c>
      <c r="M15" s="4" t="n">
        <v>0.82</v>
      </c>
      <c r="N15" s="0" t="n">
        <v>79000</v>
      </c>
      <c r="O15" s="3" t="n">
        <f aca="false">RANDBETWEEN(60,90)%</f>
        <v>0.73</v>
      </c>
      <c r="Q15" s="0" t="s">
        <v>22</v>
      </c>
    </row>
    <row r="16" customFormat="false" ht="13.8" hidden="false" customHeight="false" outlineLevel="0" collapsed="false">
      <c r="A16" s="1" t="n">
        <v>43525</v>
      </c>
      <c r="B16" s="1" t="str">
        <f aca="false">TEXT(A16,"MMM")</f>
        <v>Mar</v>
      </c>
      <c r="C16" s="12" t="n">
        <v>9076551.15967366</v>
      </c>
      <c r="D16" s="10" t="n">
        <v>9500000</v>
      </c>
      <c r="E16" s="2" t="n">
        <f aca="false">C16/1000</f>
        <v>9076.55115967366</v>
      </c>
      <c r="F16" s="2" t="s">
        <v>17</v>
      </c>
      <c r="G16" s="12" t="n">
        <v>2575834.21911422</v>
      </c>
      <c r="H16" s="11" t="n">
        <f aca="false">C16-G16</f>
        <v>6500716.94055944</v>
      </c>
      <c r="I16" s="3" t="n">
        <f aca="false">H16/C16</f>
        <v>0.716210025834655</v>
      </c>
      <c r="J16" s="4" t="n">
        <f aca="false">RANDBETWEEN(1,10)/100</f>
        <v>0.01</v>
      </c>
      <c r="K16" s="4" t="n">
        <v>0.03</v>
      </c>
      <c r="L16" s="11" t="n">
        <f aca="false">G16/E16</f>
        <v>283.789974165345</v>
      </c>
      <c r="M16" s="4" t="n">
        <v>0.84</v>
      </c>
      <c r="N16" s="0" t="n">
        <v>79000</v>
      </c>
      <c r="O16" s="3" t="n">
        <v>0.86</v>
      </c>
      <c r="Q16" s="0" t="s">
        <v>23</v>
      </c>
    </row>
    <row r="17" customFormat="false" ht="13.8" hidden="false" customHeight="false" outlineLevel="0" collapsed="false">
      <c r="A17" s="1" t="n">
        <v>43556</v>
      </c>
      <c r="B17" s="1" t="str">
        <f aca="false">TEXT(A17,"MMM")</f>
        <v>Apr</v>
      </c>
      <c r="C17" s="13" t="n">
        <v>9563253.74708625</v>
      </c>
      <c r="D17" s="10" t="n">
        <v>9500000</v>
      </c>
      <c r="E17" s="2" t="n">
        <f aca="false">C17/1000</f>
        <v>9563.25374708625</v>
      </c>
      <c r="F17" s="2" t="s">
        <v>18</v>
      </c>
      <c r="G17" s="12" t="n">
        <v>2623867.22610723</v>
      </c>
      <c r="H17" s="11" t="n">
        <f aca="false">C17-G17</f>
        <v>6939386.52097902</v>
      </c>
      <c r="I17" s="3" t="n">
        <f aca="false">H17/C17</f>
        <v>0.725630282799233</v>
      </c>
      <c r="J17" s="4" t="n">
        <v>0.08</v>
      </c>
      <c r="K17" s="4" t="n">
        <f aca="false">RANDBETWEEN(1,7)/100</f>
        <v>0.07</v>
      </c>
      <c r="L17" s="11" t="n">
        <f aca="false">G17/E17</f>
        <v>274.369717200767</v>
      </c>
      <c r="M17" s="4" t="n">
        <v>0.85</v>
      </c>
      <c r="N17" s="0" t="n">
        <v>85670</v>
      </c>
      <c r="O17" s="3" t="n">
        <v>0.86</v>
      </c>
      <c r="Q17" s="0" t="s">
        <v>26</v>
      </c>
    </row>
    <row r="18" customFormat="false" ht="13.8" hidden="false" customHeight="false" outlineLevel="0" collapsed="false">
      <c r="A18" s="1" t="n">
        <v>43586</v>
      </c>
      <c r="B18" s="1" t="str">
        <f aca="false">TEXT(A18,"MMM")</f>
        <v>May</v>
      </c>
      <c r="C18" s="10" t="n">
        <v>9449956.33449884</v>
      </c>
      <c r="D18" s="10" t="n">
        <v>9500000</v>
      </c>
      <c r="E18" s="2" t="n">
        <f aca="false">C18/1000</f>
        <v>9449.95633449884</v>
      </c>
      <c r="F18" s="2" t="s">
        <v>19</v>
      </c>
      <c r="G18" s="13" t="n">
        <v>2671900.23310023</v>
      </c>
      <c r="H18" s="11" t="n">
        <f aca="false">C18-G18</f>
        <v>6778056.10139861</v>
      </c>
      <c r="I18" s="3" t="n">
        <f aca="false">H18/C18</f>
        <v>0.717257928129683</v>
      </c>
      <c r="J18" s="4" t="n">
        <f aca="false">RANDBETWEEN(1,10)/100</f>
        <v>0.01</v>
      </c>
      <c r="K18" s="4" t="n">
        <v>0.02</v>
      </c>
      <c r="L18" s="11" t="n">
        <f aca="false">G18/E18</f>
        <v>282.742071870317</v>
      </c>
      <c r="M18" s="4" t="n">
        <v>0.85</v>
      </c>
      <c r="N18" s="0" t="n">
        <v>83000</v>
      </c>
      <c r="O18" s="3" t="n">
        <f aca="false">RANDBETWEEN(60,90)%</f>
        <v>0.89</v>
      </c>
      <c r="Q18" s="0" t="s">
        <v>25</v>
      </c>
    </row>
    <row r="19" customFormat="false" ht="13.8" hidden="false" customHeight="false" outlineLevel="0" collapsed="false">
      <c r="A19" s="1" t="n">
        <v>43617</v>
      </c>
      <c r="B19" s="1" t="str">
        <f aca="false">TEXT(A19,"MMM")</f>
        <v>Jun</v>
      </c>
      <c r="C19" s="12" t="n">
        <v>9636658.92191143</v>
      </c>
      <c r="D19" s="10" t="n">
        <v>9500000</v>
      </c>
      <c r="E19" s="2" t="n">
        <f aca="false">C19/1000</f>
        <v>9636.65892191143</v>
      </c>
      <c r="F19" s="2" t="s">
        <v>20</v>
      </c>
      <c r="G19" s="10" t="n">
        <v>2719933.24009324</v>
      </c>
      <c r="H19" s="11" t="n">
        <f aca="false">C19-G19</f>
        <v>6916725.68181819</v>
      </c>
      <c r="I19" s="3" t="n">
        <f aca="false">H19/C19</f>
        <v>0.717751425869315</v>
      </c>
      <c r="J19" s="4" t="n">
        <v>0.09</v>
      </c>
      <c r="K19" s="4" t="n">
        <v>0.02</v>
      </c>
      <c r="L19" s="11" t="n">
        <f aca="false">G19/E19</f>
        <v>282.248574130684</v>
      </c>
      <c r="M19" s="4" t="n">
        <v>0.85</v>
      </c>
      <c r="N19" s="0" t="n">
        <v>85670</v>
      </c>
      <c r="O19" s="3" t="n">
        <v>0.75</v>
      </c>
      <c r="Q19" s="0" t="s">
        <v>24</v>
      </c>
    </row>
    <row r="20" customFormat="false" ht="13.8" hidden="false" customHeight="false" outlineLevel="0" collapsed="false">
      <c r="A20" s="1" t="n">
        <v>43647</v>
      </c>
      <c r="B20" s="1" t="str">
        <f aca="false">TEXT(A20,"MMM")</f>
        <v>Jul</v>
      </c>
      <c r="C20" s="12" t="n">
        <v>9623361.509324</v>
      </c>
      <c r="D20" s="12" t="n">
        <v>9600000</v>
      </c>
      <c r="E20" s="2" t="n">
        <f aca="false">C20/1000</f>
        <v>9623.361509324</v>
      </c>
      <c r="F20" s="2" t="s">
        <v>21</v>
      </c>
      <c r="G20" s="12" t="n">
        <v>2767966.24708625</v>
      </c>
      <c r="H20" s="11" t="n">
        <f aca="false">C20-G20</f>
        <v>6855395.26223775</v>
      </c>
      <c r="I20" s="3" t="n">
        <f aca="false">H20/C20</f>
        <v>0.712370127173921</v>
      </c>
      <c r="J20" s="4" t="n">
        <f aca="false">RANDBETWEEN(1,10)/100</f>
        <v>0.02</v>
      </c>
      <c r="K20" s="4" t="n">
        <f aca="false">RANDBETWEEN(1,7)/100</f>
        <v>0.07</v>
      </c>
      <c r="L20" s="11" t="n">
        <f aca="false">G20/E20</f>
        <v>287.629872826079</v>
      </c>
      <c r="M20" s="4" t="n">
        <v>0.82</v>
      </c>
      <c r="N20" s="0" t="n">
        <v>88000</v>
      </c>
      <c r="O20" s="3" t="n">
        <f aca="false">RANDBETWEEN(60,90)%</f>
        <v>0.81</v>
      </c>
    </row>
    <row r="21" customFormat="false" ht="13.8" hidden="false" customHeight="false" outlineLevel="0" collapsed="false">
      <c r="A21" s="1" t="n">
        <v>43678</v>
      </c>
      <c r="B21" s="1" t="str">
        <f aca="false">TEXT(A21,"MMM")</f>
        <v>Aug</v>
      </c>
      <c r="C21" s="13" t="n">
        <v>9710064.0967366</v>
      </c>
      <c r="D21" s="12" t="n">
        <v>9600000</v>
      </c>
      <c r="E21" s="2" t="n">
        <f aca="false">C21/1000</f>
        <v>9710.0640967366</v>
      </c>
      <c r="F21" s="2" t="s">
        <v>22</v>
      </c>
      <c r="G21" s="12" t="n">
        <v>2815999.25407925</v>
      </c>
      <c r="H21" s="11" t="n">
        <f aca="false">C21-G21</f>
        <v>6894064.84265735</v>
      </c>
      <c r="I21" s="3" t="n">
        <f aca="false">H21/C21</f>
        <v>0.709991692534176</v>
      </c>
      <c r="J21" s="4" t="n">
        <v>0.08</v>
      </c>
      <c r="K21" s="4" t="n">
        <f aca="false">RANDBETWEEN(1,7)/100</f>
        <v>0.03</v>
      </c>
      <c r="L21" s="11" t="n">
        <f aca="false">G21/E21</f>
        <v>290.008307465824</v>
      </c>
      <c r="M21" s="4" t="n">
        <v>0.81</v>
      </c>
      <c r="N21" s="0" t="n">
        <v>93000</v>
      </c>
      <c r="O21" s="3" t="n">
        <v>0.87</v>
      </c>
    </row>
    <row r="22" customFormat="false" ht="13.8" hidden="false" customHeight="false" outlineLevel="0" collapsed="false">
      <c r="A22" s="1" t="n">
        <v>43709</v>
      </c>
      <c r="B22" s="1" t="str">
        <f aca="false">TEXT(A22,"MMM")</f>
        <v>Sep</v>
      </c>
      <c r="C22" s="12" t="n">
        <v>9796766.68414919</v>
      </c>
      <c r="D22" s="12" t="n">
        <v>9600000</v>
      </c>
      <c r="E22" s="2" t="n">
        <f aca="false">C22/1000</f>
        <v>9796.76668414919</v>
      </c>
      <c r="F22" s="2" t="s">
        <v>23</v>
      </c>
      <c r="G22" s="13" t="n">
        <v>2864032.26107226</v>
      </c>
      <c r="H22" s="11" t="n">
        <f aca="false">C22-G22</f>
        <v>6932734.42307693</v>
      </c>
      <c r="I22" s="3" t="n">
        <f aca="false">H22/C22</f>
        <v>0.707655356771315</v>
      </c>
      <c r="J22" s="4" t="n">
        <f aca="false">RANDBETWEEN(1,10)/100</f>
        <v>0.02</v>
      </c>
      <c r="K22" s="4" t="n">
        <v>0.03</v>
      </c>
      <c r="L22" s="11" t="n">
        <f aca="false">G22/E22</f>
        <v>292.344643228685</v>
      </c>
      <c r="M22" s="4" t="n">
        <v>0.75</v>
      </c>
      <c r="N22" s="0" t="n">
        <v>95000</v>
      </c>
      <c r="O22" s="3" t="n">
        <v>0.85</v>
      </c>
    </row>
    <row r="23" customFormat="false" ht="13.8" hidden="false" customHeight="false" outlineLevel="0" collapsed="false">
      <c r="A23" s="1" t="n">
        <v>43739</v>
      </c>
      <c r="B23" s="1" t="str">
        <f aca="false">TEXT(A23,"MMM")</f>
        <v>Oct</v>
      </c>
      <c r="C23" s="12" t="n">
        <v>9883469.27156178</v>
      </c>
      <c r="D23" s="12" t="n">
        <v>10000000</v>
      </c>
      <c r="E23" s="2" t="n">
        <f aca="false">C23/1000</f>
        <v>9883.46927156178</v>
      </c>
      <c r="F23" s="2" t="s">
        <v>24</v>
      </c>
      <c r="G23" s="12" t="n">
        <v>2912065.26806527</v>
      </c>
      <c r="H23" s="11" t="n">
        <f aca="false">C23-G23</f>
        <v>6971404.00349651</v>
      </c>
      <c r="I23" s="3" t="n">
        <f aca="false">H23/C23</f>
        <v>0.705360011950024</v>
      </c>
      <c r="J23" s="4" t="n">
        <f aca="false">RANDBETWEEN(1,10)/100</f>
        <v>0.01</v>
      </c>
      <c r="K23" s="4" t="n">
        <f aca="false">RANDBETWEEN(1,7)/100</f>
        <v>0.05</v>
      </c>
      <c r="L23" s="11" t="n">
        <f aca="false">G23/E23</f>
        <v>294.639988049976</v>
      </c>
      <c r="M23" s="4" t="n">
        <v>0.78</v>
      </c>
      <c r="N23" s="0" t="n">
        <v>96000</v>
      </c>
      <c r="O23" s="3" t="n">
        <v>0.64</v>
      </c>
    </row>
    <row r="24" customFormat="false" ht="13.8" hidden="false" customHeight="false" outlineLevel="0" collapsed="false">
      <c r="A24" s="1" t="n">
        <v>43770</v>
      </c>
      <c r="B24" s="1" t="str">
        <f aca="false">TEXT(A24,"MMM")</f>
        <v>Nov</v>
      </c>
      <c r="C24" s="12" t="n">
        <v>9970171.85897435</v>
      </c>
      <c r="D24" s="12" t="n">
        <v>10000000</v>
      </c>
      <c r="E24" s="2" t="n">
        <f aca="false">C24/1000</f>
        <v>9970.17185897435</v>
      </c>
      <c r="F24" s="2" t="s">
        <v>25</v>
      </c>
      <c r="G24" s="12" t="n">
        <v>2960098.27505828</v>
      </c>
      <c r="H24" s="11" t="n">
        <f aca="false">C24-G24</f>
        <v>7010073.58391607</v>
      </c>
      <c r="I24" s="3" t="n">
        <f aca="false">H24/C24</f>
        <v>0.703104588674283</v>
      </c>
      <c r="J24" s="4" t="n">
        <f aca="false">RANDBETWEEN(1,10)/100</f>
        <v>0.03</v>
      </c>
      <c r="K24" s="4" t="n">
        <f aca="false">RANDBETWEEN(1,7)/100</f>
        <v>0.02</v>
      </c>
      <c r="L24" s="11" t="n">
        <f aca="false">G24/E24</f>
        <v>296.895411325717</v>
      </c>
      <c r="M24" s="4" t="n">
        <v>0.75</v>
      </c>
      <c r="N24" s="0" t="n">
        <v>96000</v>
      </c>
      <c r="O24" s="3" t="n">
        <f aca="false">RANDBETWEEN(60,90)%</f>
        <v>0.84</v>
      </c>
    </row>
    <row r="25" customFormat="false" ht="13.8" hidden="false" customHeight="false" outlineLevel="0" collapsed="false">
      <c r="A25" s="1" t="n">
        <v>43800</v>
      </c>
      <c r="B25" s="1" t="str">
        <f aca="false">TEXT(A25,"MMM")</f>
        <v>Dec</v>
      </c>
      <c r="C25" s="14" t="n">
        <v>10956874.4463869</v>
      </c>
      <c r="D25" s="12" t="n">
        <v>10000000</v>
      </c>
      <c r="E25" s="2" t="n">
        <f aca="false">C25/1000</f>
        <v>10956.8744463869</v>
      </c>
      <c r="F25" s="2" t="s">
        <v>26</v>
      </c>
      <c r="G25" s="12" t="n">
        <v>3008131.28205128</v>
      </c>
      <c r="H25" s="11" t="n">
        <f aca="false">C25-G25</f>
        <v>7948743.16433562</v>
      </c>
      <c r="I25" s="3" t="n">
        <f aca="false">H25/C25</f>
        <v>0.725457173323435</v>
      </c>
      <c r="J25" s="4" t="n">
        <v>0.08</v>
      </c>
      <c r="K25" s="4" t="n">
        <v>0.02</v>
      </c>
      <c r="L25" s="11" t="n">
        <f aca="false">G25/E25</f>
        <v>274.542826676565</v>
      </c>
      <c r="M25" s="4" t="n">
        <v>0.84</v>
      </c>
      <c r="N25" s="0" t="n">
        <v>96500</v>
      </c>
      <c r="O25" s="3" t="n">
        <v>0.88</v>
      </c>
    </row>
    <row r="26" customFormat="false" ht="13.8" hidden="false" customHeight="false" outlineLevel="0" collapsed="false">
      <c r="A26" s="1" t="n">
        <v>43831</v>
      </c>
      <c r="B26" s="1" t="str">
        <f aca="false">TEXT(A26,"MMM")</f>
        <v>Jan</v>
      </c>
      <c r="C26" s="10" t="n">
        <v>10143577.0337995</v>
      </c>
      <c r="D26" s="12" t="n">
        <v>10000000</v>
      </c>
      <c r="E26" s="2" t="n">
        <f aca="false">C26/1000</f>
        <v>10143.5770337995</v>
      </c>
      <c r="F26" s="2" t="s">
        <v>15</v>
      </c>
      <c r="G26" s="13" t="n">
        <v>3056164.28904429</v>
      </c>
      <c r="H26" s="11" t="n">
        <f aca="false">C26-G26</f>
        <v>7087412.74475521</v>
      </c>
      <c r="I26" s="3" t="n">
        <f aca="false">H26/C26</f>
        <v>0.698709411989398</v>
      </c>
      <c r="J26" s="4" t="n">
        <f aca="false">RANDBETWEEN(1,10)/100</f>
        <v>0.04</v>
      </c>
      <c r="K26" s="4" t="n">
        <v>0.01</v>
      </c>
      <c r="L26" s="11" t="n">
        <f aca="false">G26/E26</f>
        <v>301.290588010602</v>
      </c>
      <c r="M26" s="4" t="n">
        <v>0.85</v>
      </c>
      <c r="N26" s="0" t="n">
        <v>90000</v>
      </c>
      <c r="O26" s="3" t="n">
        <f aca="false">RANDBETWEEN(60,90)%</f>
        <v>0.77</v>
      </c>
    </row>
    <row r="27" customFormat="false" ht="13.8" hidden="false" customHeight="false" outlineLevel="0" collapsed="false">
      <c r="A27" s="1" t="n">
        <v>43862</v>
      </c>
      <c r="B27" s="1" t="str">
        <f aca="false">TEXT(A27,"MMM")</f>
        <v>Feb</v>
      </c>
      <c r="C27" s="12" t="n">
        <v>10030279.6212121</v>
      </c>
      <c r="D27" s="12" t="n">
        <v>10000000</v>
      </c>
      <c r="E27" s="2" t="n">
        <f aca="false">C27/1000</f>
        <v>10030.2796212121</v>
      </c>
      <c r="F27" s="2" t="s">
        <v>16</v>
      </c>
      <c r="G27" s="15" t="n">
        <v>3132264.27</v>
      </c>
      <c r="H27" s="11" t="n">
        <f aca="false">C27-G27</f>
        <v>6898015.3512121</v>
      </c>
      <c r="I27" s="3" t="n">
        <f aca="false">H27/C27</f>
        <v>0.68771914759227</v>
      </c>
      <c r="J27" s="4" t="n">
        <v>0.085</v>
      </c>
      <c r="K27" s="4" t="n">
        <v>0.03</v>
      </c>
      <c r="L27" s="11" t="n">
        <f aca="false">G27/E27</f>
        <v>312.28085240773</v>
      </c>
      <c r="M27" s="4" t="n">
        <v>0.86</v>
      </c>
      <c r="N27" s="0" t="n">
        <v>89000</v>
      </c>
      <c r="O27" s="3" t="n">
        <v>0.75</v>
      </c>
    </row>
    <row r="28" customFormat="false" ht="13.8" hidden="false" customHeight="false" outlineLevel="0" collapsed="false">
      <c r="A28" s="1" t="n">
        <v>43891</v>
      </c>
      <c r="B28" s="1" t="str">
        <f aca="false">TEXT(A28,"MMM")</f>
        <v>Mar</v>
      </c>
      <c r="C28" s="12" t="n">
        <v>10316982.2086247</v>
      </c>
      <c r="D28" s="12" t="n">
        <v>10000000</v>
      </c>
      <c r="E28" s="2" t="n">
        <f aca="false">C28/1000</f>
        <v>10316.9822086247</v>
      </c>
      <c r="F28" s="2" t="s">
        <v>17</v>
      </c>
      <c r="G28" s="10" t="n">
        <v>3104197.2960373</v>
      </c>
      <c r="H28" s="11" t="n">
        <f aca="false">C28-G28</f>
        <v>7212784.9125874</v>
      </c>
      <c r="I28" s="3" t="n">
        <f aca="false">H28/C28</f>
        <v>0.699117703872526</v>
      </c>
      <c r="J28" s="4" t="n">
        <v>0.1</v>
      </c>
      <c r="K28" s="4" t="n">
        <v>0.01</v>
      </c>
      <c r="L28" s="11" t="n">
        <f aca="false">G28/E28</f>
        <v>300.882296127474</v>
      </c>
      <c r="M28" s="4" t="n">
        <v>0.88</v>
      </c>
      <c r="N28" s="0" t="n">
        <v>92000</v>
      </c>
      <c r="O28" s="3" t="n">
        <f aca="false">RANDBETWEEN(60,90)%</f>
        <v>0.68</v>
      </c>
    </row>
    <row r="29" customFormat="false" ht="13.8" hidden="false" customHeight="false" outlineLevel="0" collapsed="false">
      <c r="A29" s="1" t="n">
        <v>43922</v>
      </c>
      <c r="B29" s="1" t="str">
        <f aca="false">TEXT(A29,"MMM")</f>
        <v>Apr</v>
      </c>
      <c r="C29" s="13" t="n">
        <v>10903684.7960373</v>
      </c>
      <c r="D29" s="13" t="n">
        <v>10500000</v>
      </c>
      <c r="E29" s="2" t="n">
        <f aca="false">C29/1000</f>
        <v>10903.6847960373</v>
      </c>
      <c r="F29" s="2" t="s">
        <v>18</v>
      </c>
      <c r="G29" s="12" t="n">
        <v>3152230.3030303</v>
      </c>
      <c r="H29" s="11" t="n">
        <f aca="false">C29-G29</f>
        <v>7751454.493007</v>
      </c>
      <c r="I29" s="3" t="n">
        <f aca="false">H29/C29</f>
        <v>0.710902290189468</v>
      </c>
      <c r="J29" s="4" t="n">
        <f aca="false">RANDBETWEEN(1,10)/100</f>
        <v>0.06</v>
      </c>
      <c r="K29" s="4" t="n">
        <v>0.02</v>
      </c>
      <c r="L29" s="11" t="n">
        <f aca="false">G29/E29</f>
        <v>289.097709810532</v>
      </c>
      <c r="M29" s="4" t="n">
        <v>0.86</v>
      </c>
      <c r="N29" s="0" t="n">
        <v>93000</v>
      </c>
      <c r="O29" s="3" t="n">
        <v>0.82</v>
      </c>
    </row>
    <row r="30" customFormat="false" ht="13.8" hidden="false" customHeight="false" outlineLevel="0" collapsed="false">
      <c r="A30" s="1" t="n">
        <v>43952</v>
      </c>
      <c r="B30" s="1" t="str">
        <f aca="false">TEXT(A30,"MMM")</f>
        <v>May</v>
      </c>
      <c r="C30" s="10" t="n">
        <v>10490387.3834499</v>
      </c>
      <c r="D30" s="13" t="n">
        <v>10500000</v>
      </c>
      <c r="E30" s="2" t="n">
        <f aca="false">C30/1000</f>
        <v>10490.3873834499</v>
      </c>
      <c r="F30" s="2" t="s">
        <v>19</v>
      </c>
      <c r="G30" s="12" t="n">
        <v>3200263.31002331</v>
      </c>
      <c r="H30" s="11" t="n">
        <f aca="false">C30-G30</f>
        <v>7290124.07342659</v>
      </c>
      <c r="I30" s="3" t="n">
        <f aca="false">H30/C30</f>
        <v>0.694933733803559</v>
      </c>
      <c r="J30" s="4" t="n">
        <v>0.1</v>
      </c>
      <c r="K30" s="4" t="n">
        <f aca="false">RANDBETWEEN(1,7)/100</f>
        <v>0.07</v>
      </c>
      <c r="L30" s="11" t="n">
        <f aca="false">G30/E30</f>
        <v>305.066266196441</v>
      </c>
      <c r="M30" s="4" t="n">
        <v>0.86</v>
      </c>
      <c r="N30" s="0" t="n">
        <v>93000</v>
      </c>
      <c r="O30" s="3" t="n">
        <v>0.84</v>
      </c>
    </row>
    <row r="31" customFormat="false" ht="13.8" hidden="false" customHeight="false" outlineLevel="0" collapsed="false">
      <c r="A31" s="1" t="n">
        <v>43983</v>
      </c>
      <c r="B31" s="1" t="str">
        <f aca="false">TEXT(A31,"MMM")</f>
        <v>Jun</v>
      </c>
      <c r="C31" s="12" t="n">
        <v>10577089.9708625</v>
      </c>
      <c r="D31" s="13" t="n">
        <v>10500000</v>
      </c>
      <c r="E31" s="2" t="n">
        <f aca="false">C31/1000</f>
        <v>10577.0899708625</v>
      </c>
      <c r="F31" s="2" t="s">
        <v>20</v>
      </c>
      <c r="G31" s="13" t="n">
        <v>3248296.31701632</v>
      </c>
      <c r="H31" s="11" t="n">
        <f aca="false">C31-G31</f>
        <v>7328793.65384618</v>
      </c>
      <c r="I31" s="3" t="n">
        <f aca="false">H31/C31</f>
        <v>0.692893194067116</v>
      </c>
      <c r="J31" s="4" t="n">
        <f aca="false">RANDBETWEEN(1,10)/100</f>
        <v>0.01</v>
      </c>
      <c r="K31" s="4" t="n">
        <f aca="false">RANDBETWEEN(1,7)/100</f>
        <v>0.03</v>
      </c>
      <c r="L31" s="11" t="n">
        <f aca="false">G31/E31</f>
        <v>307.106805932884</v>
      </c>
      <c r="M31" s="4" t="n">
        <v>0.86</v>
      </c>
      <c r="N31" s="0" t="n">
        <v>93000</v>
      </c>
      <c r="O31" s="3" t="n">
        <v>0.82</v>
      </c>
    </row>
    <row r="32" customFormat="false" ht="13.8" hidden="false" customHeight="false" outlineLevel="0" collapsed="false">
      <c r="A32" s="1" t="n">
        <v>44013</v>
      </c>
      <c r="B32" s="1" t="str">
        <f aca="false">TEXT(A32,"MMM")</f>
        <v>Jul</v>
      </c>
      <c r="C32" s="12" t="n">
        <v>10663792.5582751</v>
      </c>
      <c r="D32" s="13" t="n">
        <v>10500000</v>
      </c>
      <c r="E32" s="2" t="n">
        <f aca="false">C32/1000</f>
        <v>10663.7925582751</v>
      </c>
      <c r="F32" s="2" t="s">
        <v>21</v>
      </c>
      <c r="G32" s="10" t="n">
        <v>3296329.32400933</v>
      </c>
      <c r="H32" s="11" t="n">
        <f aca="false">C32-G32</f>
        <v>7367463.23426577</v>
      </c>
      <c r="I32" s="3" t="n">
        <f aca="false">H32/C32</f>
        <v>0.690885835785376</v>
      </c>
      <c r="J32" s="4" t="n">
        <f aca="false">RANDBETWEEN(1,10)/100</f>
        <v>0.01</v>
      </c>
      <c r="K32" s="4" t="n">
        <v>0.03</v>
      </c>
      <c r="L32" s="11" t="n">
        <f aca="false">G32/E32</f>
        <v>309.114164214624</v>
      </c>
      <c r="M32" s="4" t="n">
        <v>0.92</v>
      </c>
      <c r="N32" s="0" t="n">
        <v>94000</v>
      </c>
      <c r="O32" s="3" t="n">
        <v>0.85</v>
      </c>
    </row>
    <row r="33" customFormat="false" ht="13.8" hidden="false" customHeight="false" outlineLevel="0" collapsed="false">
      <c r="A33" s="1" t="n">
        <v>44044</v>
      </c>
      <c r="B33" s="1" t="str">
        <f aca="false">TEXT(A33,"MMM")</f>
        <v>Aug</v>
      </c>
      <c r="C33" s="13" t="n">
        <v>10050495.1456876</v>
      </c>
      <c r="D33" s="13" t="n">
        <v>10500000</v>
      </c>
      <c r="E33" s="2" t="n">
        <f aca="false">C33/1000</f>
        <v>10050.4951456876</v>
      </c>
      <c r="F33" s="2" t="s">
        <v>22</v>
      </c>
      <c r="G33" s="12" t="n">
        <v>3344362.33100233</v>
      </c>
      <c r="H33" s="11" t="n">
        <f aca="false">C33-G33</f>
        <v>6706132.81468527</v>
      </c>
      <c r="I33" s="3" t="n">
        <f aca="false">H33/C33</f>
        <v>0.667244023053202</v>
      </c>
      <c r="J33" s="4" t="n">
        <v>0.08</v>
      </c>
      <c r="K33" s="4" t="n">
        <f aca="false">RANDBETWEEN(1,7)/100</f>
        <v>0.01</v>
      </c>
      <c r="L33" s="11" t="n">
        <f aca="false">G33/E33</f>
        <v>332.755976946798</v>
      </c>
      <c r="M33" s="4" t="n">
        <v>0.95</v>
      </c>
      <c r="N33" s="0" t="n">
        <v>89000</v>
      </c>
      <c r="O33" s="3" t="n">
        <f aca="false">RANDBETWEEN(60,90)%</f>
        <v>0.83</v>
      </c>
    </row>
    <row r="34" customFormat="false" ht="13.8" hidden="false" customHeight="false" outlineLevel="0" collapsed="false">
      <c r="A34" s="1" t="n">
        <v>44075</v>
      </c>
      <c r="B34" s="1" t="str">
        <f aca="false">TEXT(A34,"MMM")</f>
        <v>Sep</v>
      </c>
      <c r="C34" s="12" t="n">
        <v>10837197.7331002</v>
      </c>
      <c r="D34" s="13" t="n">
        <v>10500000</v>
      </c>
      <c r="E34" s="2" t="n">
        <f aca="false">C34/1000</f>
        <v>10837.1977331002</v>
      </c>
      <c r="F34" s="2" t="s">
        <v>23</v>
      </c>
      <c r="G34" s="12" t="n">
        <v>3392395.33799534</v>
      </c>
      <c r="H34" s="11" t="n">
        <f aca="false">C34-G34</f>
        <v>7444802.39510486</v>
      </c>
      <c r="I34" s="3" t="n">
        <f aca="false">H34/C34</f>
        <v>0.68696747798244</v>
      </c>
      <c r="J34" s="4" t="n">
        <f aca="false">RANDBETWEEN(1,10)/100</f>
        <v>0.03</v>
      </c>
      <c r="K34" s="4" t="n">
        <v>0.01</v>
      </c>
      <c r="L34" s="11" t="n">
        <f aca="false">G34/E34</f>
        <v>313.03252201756</v>
      </c>
      <c r="M34" s="4" t="n">
        <v>0.93</v>
      </c>
      <c r="N34" s="0" t="n">
        <v>93000</v>
      </c>
      <c r="O34" s="3" t="n">
        <v>0.89</v>
      </c>
    </row>
    <row r="35" customFormat="false" ht="13.8" hidden="false" customHeight="false" outlineLevel="0" collapsed="false">
      <c r="A35" s="1" t="n">
        <v>44105</v>
      </c>
      <c r="B35" s="1" t="str">
        <f aca="false">TEXT(A35,"MMM")</f>
        <v>Oct</v>
      </c>
      <c r="C35" s="12" t="n">
        <v>10573900.3205128</v>
      </c>
      <c r="D35" s="12" t="n">
        <v>11000000</v>
      </c>
      <c r="E35" s="2" t="n">
        <f aca="false">C35/1000</f>
        <v>10573.9003205128</v>
      </c>
      <c r="F35" s="2" t="s">
        <v>24</v>
      </c>
      <c r="G35" s="13" t="n">
        <v>3440428.34498835</v>
      </c>
      <c r="H35" s="11" t="n">
        <f aca="false">C35-G35</f>
        <v>7133471.97552445</v>
      </c>
      <c r="I35" s="3" t="n">
        <f aca="false">H35/C35</f>
        <v>0.674630151533195</v>
      </c>
      <c r="J35" s="4" t="n">
        <f aca="false">RANDBETWEEN(1,10)/100</f>
        <v>0.1</v>
      </c>
      <c r="K35" s="4" t="n">
        <v>0.02</v>
      </c>
      <c r="L35" s="11" t="n">
        <f aca="false">G35/E35</f>
        <v>325.369848466805</v>
      </c>
      <c r="M35" s="4" t="n">
        <v>0.9</v>
      </c>
      <c r="N35" s="0" t="n">
        <v>95000</v>
      </c>
      <c r="O35" s="3" t="n">
        <v>0.93</v>
      </c>
    </row>
    <row r="36" customFormat="false" ht="13.8" hidden="false" customHeight="false" outlineLevel="0" collapsed="false">
      <c r="A36" s="1" t="n">
        <v>44136</v>
      </c>
      <c r="B36" s="1" t="str">
        <f aca="false">TEXT(A36,"MMM")</f>
        <v>Nov</v>
      </c>
      <c r="C36" s="12" t="n">
        <v>11010602.9079254</v>
      </c>
      <c r="D36" s="12" t="n">
        <v>11000000</v>
      </c>
      <c r="E36" s="2" t="n">
        <f aca="false">C36/1000</f>
        <v>11010.6029079254</v>
      </c>
      <c r="F36" s="2" t="s">
        <v>25</v>
      </c>
      <c r="G36" s="12" t="n">
        <v>3488461.35198135</v>
      </c>
      <c r="H36" s="11" t="n">
        <f aca="false">C36-G36</f>
        <v>7522141.55594405</v>
      </c>
      <c r="I36" s="3" t="n">
        <f aca="false">H36/C36</f>
        <v>0.683172540036807</v>
      </c>
      <c r="J36" s="4" t="n">
        <v>0.08</v>
      </c>
      <c r="K36" s="4" t="n">
        <v>0.02</v>
      </c>
      <c r="L36" s="11" t="n">
        <f aca="false">G36/E36</f>
        <v>316.827459963193</v>
      </c>
      <c r="M36" s="4" t="n">
        <v>0.92</v>
      </c>
      <c r="N36" s="0" t="n">
        <v>97000</v>
      </c>
      <c r="O36" s="3" t="n">
        <v>0.91</v>
      </c>
    </row>
    <row r="37" customFormat="false" ht="13.8" hidden="false" customHeight="false" outlineLevel="0" collapsed="false">
      <c r="A37" s="1" t="n">
        <v>44166</v>
      </c>
      <c r="B37" s="1" t="str">
        <f aca="false">TEXT(A37,"MMM")</f>
        <v>Dec</v>
      </c>
      <c r="C37" s="14" t="n">
        <v>11097305.495338</v>
      </c>
      <c r="D37" s="12" t="n">
        <v>11000000</v>
      </c>
      <c r="E37" s="2" t="n">
        <f aca="false">C37/1000</f>
        <v>11097.305495338</v>
      </c>
      <c r="F37" s="2" t="s">
        <v>26</v>
      </c>
      <c r="G37" s="12" t="n">
        <v>3536494.35897436</v>
      </c>
      <c r="H37" s="11" t="n">
        <f aca="false">C37-G37</f>
        <v>7560811.13636364</v>
      </c>
      <c r="I37" s="3" t="n">
        <f aca="false">H37/C37</f>
        <v>0.681319545500478</v>
      </c>
      <c r="J37" s="4" t="n">
        <v>0.09</v>
      </c>
      <c r="K37" s="4" t="n">
        <v>0.01</v>
      </c>
      <c r="L37" s="11" t="n">
        <f aca="false">G37/E37</f>
        <v>318.680454499522</v>
      </c>
      <c r="M37" s="4" t="n">
        <v>0.9</v>
      </c>
      <c r="N37" s="0" t="n">
        <v>97000</v>
      </c>
      <c r="O37" s="16" t="n">
        <v>0.92</v>
      </c>
    </row>
    <row r="38" customFormat="false" ht="13.8" hidden="false" customHeight="false" outlineLevel="0" collapsed="false">
      <c r="C38" s="10"/>
      <c r="D38" s="10"/>
    </row>
    <row r="39" customFormat="false" ht="13.8" hidden="false" customHeight="false" outlineLevel="0" collapsed="false">
      <c r="C39" s="12"/>
      <c r="D39" s="12"/>
    </row>
    <row r="40" customFormat="false" ht="13.8" hidden="false" customHeight="false" outlineLevel="0" collapsed="false">
      <c r="C40" s="12"/>
      <c r="D40" s="12"/>
    </row>
    <row r="41" customFormat="false" ht="13.8" hidden="false" customHeight="false" outlineLevel="0" collapsed="false">
      <c r="C41" s="13"/>
      <c r="D41" s="13"/>
    </row>
    <row r="42" customFormat="false" ht="13.8" hidden="false" customHeight="false" outlineLevel="0" collapsed="false">
      <c r="C42" s="10"/>
      <c r="D42" s="10"/>
    </row>
    <row r="43" customFormat="false" ht="13.8" hidden="false" customHeight="false" outlineLevel="0" collapsed="false">
      <c r="C43" s="12"/>
      <c r="D43" s="12"/>
    </row>
    <row r="44" customFormat="false" ht="13.8" hidden="false" customHeight="false" outlineLevel="0" collapsed="false">
      <c r="C44" s="12"/>
      <c r="D44" s="12"/>
    </row>
    <row r="45" customFormat="false" ht="13.8" hidden="false" customHeight="false" outlineLevel="0" collapsed="false">
      <c r="C45" s="13"/>
      <c r="D45" s="13"/>
    </row>
    <row r="46" customFormat="false" ht="13.8" hidden="false" customHeight="false" outlineLevel="0" collapsed="false">
      <c r="C46" s="12"/>
      <c r="D46" s="12"/>
    </row>
    <row r="47" customFormat="false" ht="13.8" hidden="false" customHeight="false" outlineLevel="0" collapsed="false">
      <c r="C47" s="12"/>
      <c r="D47" s="12"/>
    </row>
    <row r="48" customFormat="false" ht="13.8" hidden="false" customHeight="false" outlineLevel="0" collapsed="false">
      <c r="C48" s="12"/>
      <c r="D48" s="12"/>
    </row>
    <row r="49" customFormat="false" ht="13.8" hidden="false" customHeight="false" outlineLevel="0" collapsed="false">
      <c r="C49" s="14"/>
      <c r="D49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2021-07-08T17:43:52Z</dcterms:created>
  <dc:creator>MUSKAN</dc:creator>
  <dc:description/>
  <dc:language>en-US</dc:language>
  <cp:lastModifiedBy/>
  <dcterms:modified xsi:type="dcterms:W3CDTF">2023-10-31T13:04:09Z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