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ima\edu\Основы производственного менеджмента\"/>
    </mc:Choice>
  </mc:AlternateContent>
  <xr:revisionPtr revIDLastSave="0" documentId="13_ncr:1_{A0F5DF3E-6407-440A-92B9-380A6F5EBE95}" xr6:coauthVersionLast="47" xr6:coauthVersionMax="47" xr10:uidLastSave="{00000000-0000-0000-0000-000000000000}"/>
  <bookViews>
    <workbookView xWindow="3345" yWindow="1575" windowWidth="23790" windowHeight="13290" xr2:uid="{00000000-000D-0000-FFFF-FFFF00000000}"/>
  </bookViews>
  <sheets>
    <sheet name="Реше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3" i="1"/>
  <c r="G8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3" i="1" l="1"/>
  <c r="H22" i="1"/>
  <c r="H15" i="1"/>
  <c r="H9" i="1" l="1"/>
  <c r="H8" i="1"/>
  <c r="H4" i="1"/>
  <c r="J3" i="1" s="1"/>
  <c r="H6" i="1"/>
  <c r="H5" i="1"/>
  <c r="H14" i="1"/>
  <c r="H16" i="1"/>
  <c r="H7" i="1"/>
  <c r="H17" i="1"/>
  <c r="H19" i="1"/>
  <c r="H18" i="1"/>
  <c r="H10" i="1"/>
  <c r="H11" i="1"/>
  <c r="H12" i="1"/>
  <c r="H13" i="1"/>
  <c r="H20" i="1"/>
  <c r="H21" i="1"/>
  <c r="B4" i="1"/>
  <c r="B5" i="1"/>
  <c r="B6" i="1"/>
  <c r="B7" i="1"/>
  <c r="B3" i="1"/>
  <c r="I8" i="1" l="1"/>
  <c r="K8" i="1"/>
  <c r="J8" i="1"/>
  <c r="K3" i="1"/>
  <c r="K18" i="1"/>
  <c r="I18" i="1"/>
  <c r="J18" i="1"/>
  <c r="I3" i="1"/>
  <c r="K13" i="1"/>
  <c r="I13" i="1"/>
  <c r="J13" i="1"/>
</calcChain>
</file>

<file path=xl/sharedStrings.xml><?xml version="1.0" encoding="utf-8"?>
<sst xmlns="http://schemas.openxmlformats.org/spreadsheetml/2006/main" count="19" uniqueCount="19">
  <si>
    <t>Пассажиры</t>
  </si>
  <si>
    <t>Рейсы</t>
  </si>
  <si>
    <t>Вероятности равны</t>
  </si>
  <si>
    <t>Цена билета</t>
  </si>
  <si>
    <t>Прибыль (сезон)</t>
  </si>
  <si>
    <t>Средняя</t>
  </si>
  <si>
    <t>Макс.</t>
  </si>
  <si>
    <t>Мин.</t>
  </si>
  <si>
    <t>Затраты на рейс</t>
  </si>
  <si>
    <t>Затраты в сезон</t>
  </si>
  <si>
    <t>Дней</t>
  </si>
  <si>
    <t>Ответ</t>
  </si>
  <si>
    <t>Наиболее вероятно, что дело неприбыльное. В среднем, для наименьшей потери денег и максимального шанса выйти «в плюс» оптимально организовать 3 рейса за ночь, всего 120.</t>
  </si>
  <si>
    <t>Рейсов</t>
  </si>
  <si>
    <t>Пассажиров</t>
  </si>
  <si>
    <t>Доход</t>
  </si>
  <si>
    <t>Расход</t>
  </si>
  <si>
    <t>Прибыль</t>
  </si>
  <si>
    <t>За ночь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</si>
</sst>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0" tint="-0.34998626667073579"/>
      <name val="Aptos Narrow"/>
      <family val="2"/>
    </font>
    <font>
      <b/>
      <sz val="9"/>
      <color theme="1"/>
      <name val="Aptos Narrow"/>
      <family val="2"/>
    </font>
    <font>
      <b/>
      <i/>
      <sz val="11"/>
      <color theme="1"/>
      <name val="Aptos Narrow"/>
      <family val="2"/>
    </font>
    <font>
      <i/>
      <sz val="11"/>
      <color theme="1"/>
      <name val="Aptos Narrow"/>
      <family val="2"/>
    </font>
    <font>
      <sz val="1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4" fillId="0" borderId="2" xfId="0" applyFont="1" applyBorder="1" applyAlignment="1">
      <alignment horizontal="right"/>
    </xf>
    <xf numFmtId="0" fontId="6" fillId="0" borderId="0" xfId="0" applyFont="1" applyAlignment="1">
      <alignment horizontal="left" vertical="top" wrapText="1"/>
    </xf>
    <xf numFmtId="0" fontId="5" fillId="0" borderId="2" xfId="0" applyFont="1" applyBorder="1"/>
    <xf numFmtId="0" fontId="7" fillId="0" borderId="0" xfId="0" applyFont="1" applyAlignment="1">
      <alignment horizontal="left" vertical="top"/>
    </xf>
  </cellXfs>
  <cellStyles count="1">
    <cellStyle name="Обычный" xfId="0" builtinId="0"/>
  </cellStyles>
  <dxfs count="2"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Normal="100" workbookViewId="0">
      <selection activeCell="M17" sqref="M17"/>
    </sheetView>
  </sheetViews>
  <sheetFormatPr defaultRowHeight="15" x14ac:dyDescent="0.25"/>
  <cols>
    <col min="1" max="1" width="13" style="1" customWidth="1"/>
    <col min="2" max="2" width="10.5703125" style="1" customWidth="1"/>
    <col min="3" max="3" width="5.140625" style="1" customWidth="1"/>
    <col min="4" max="4" width="6.7109375" style="1" customWidth="1"/>
    <col min="5" max="5" width="11.140625" style="1" customWidth="1"/>
    <col min="6" max="6" width="6.42578125" style="1" customWidth="1"/>
    <col min="7" max="7" width="7.42578125" style="1" customWidth="1"/>
    <col min="8" max="8" width="8.5703125" style="1" customWidth="1"/>
    <col min="9" max="11" width="9.28515625" style="1" customWidth="1"/>
    <col min="12" max="14" width="9.140625" style="1"/>
    <col min="15" max="15" width="9.140625" style="1" customWidth="1"/>
    <col min="16" max="16384" width="9.140625" style="1"/>
  </cols>
  <sheetData>
    <row r="1" spans="1:15" s="2" customFormat="1" x14ac:dyDescent="0.25">
      <c r="D1" s="9" t="s">
        <v>18</v>
      </c>
      <c r="E1" s="9"/>
      <c r="F1" s="9"/>
      <c r="G1" s="9"/>
      <c r="H1" s="9"/>
      <c r="I1" s="9" t="s">
        <v>4</v>
      </c>
      <c r="J1" s="9"/>
      <c r="K1" s="9"/>
      <c r="M1" s="16" t="s">
        <v>11</v>
      </c>
      <c r="N1" s="1"/>
      <c r="O1" s="1"/>
    </row>
    <row r="2" spans="1:15" x14ac:dyDescent="0.25">
      <c r="A2" s="14" t="s">
        <v>0</v>
      </c>
      <c r="B2" s="14" t="s">
        <v>1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8" t="s">
        <v>7</v>
      </c>
      <c r="J2" s="8" t="s">
        <v>5</v>
      </c>
      <c r="K2" s="8" t="s">
        <v>6</v>
      </c>
      <c r="M2" s="15" t="s">
        <v>12</v>
      </c>
      <c r="N2" s="15"/>
      <c r="O2" s="15"/>
    </row>
    <row r="3" spans="1:15" x14ac:dyDescent="0.25">
      <c r="A3" s="1">
        <v>150</v>
      </c>
      <c r="B3" s="1">
        <f>ROUNDUP(A3/200, 0)</f>
        <v>1</v>
      </c>
      <c r="D3" s="11">
        <v>1</v>
      </c>
      <c r="E3" s="3">
        <v>150</v>
      </c>
      <c r="F3" s="3">
        <f>$E$3*$B$11</f>
        <v>1500</v>
      </c>
      <c r="G3" s="6">
        <f>$A$11*$D$3</f>
        <v>1250</v>
      </c>
      <c r="H3" s="3">
        <f>F3-G3*D3</f>
        <v>250</v>
      </c>
      <c r="I3" s="6">
        <f>MIN(H3:H7)*$B$14-$A$14</f>
        <v>-30000</v>
      </c>
      <c r="J3" s="6">
        <f>AVERAGE(H3:H7)*$B$14-$A$14</f>
        <v>-30000</v>
      </c>
      <c r="K3" s="6">
        <f>MAX(H3:H7)*$B$14-$A$14</f>
        <v>-30000</v>
      </c>
      <c r="M3" s="15"/>
      <c r="N3" s="15"/>
      <c r="O3" s="15"/>
    </row>
    <row r="4" spans="1:15" x14ac:dyDescent="0.25">
      <c r="A4" s="1">
        <v>300</v>
      </c>
      <c r="B4" s="1">
        <f t="shared" ref="B4:B7" si="0">ROUNDUP(A4/200, 0)</f>
        <v>2</v>
      </c>
      <c r="D4" s="12"/>
      <c r="E4" s="4">
        <v>300</v>
      </c>
      <c r="F4" s="1">
        <f>$E$3*$B$11</f>
        <v>1500</v>
      </c>
      <c r="G4" s="10"/>
      <c r="H4" s="1">
        <f>F4-G3</f>
        <v>250</v>
      </c>
      <c r="I4" s="10"/>
      <c r="J4" s="10"/>
      <c r="K4" s="10"/>
      <c r="M4" s="15"/>
      <c r="N4" s="15"/>
      <c r="O4" s="15"/>
    </row>
    <row r="5" spans="1:15" x14ac:dyDescent="0.25">
      <c r="A5" s="1">
        <v>450</v>
      </c>
      <c r="B5" s="1">
        <f t="shared" si="0"/>
        <v>3</v>
      </c>
      <c r="D5" s="12"/>
      <c r="E5" s="4">
        <v>450</v>
      </c>
      <c r="F5" s="1">
        <f>$E$3*$B$11</f>
        <v>1500</v>
      </c>
      <c r="G5" s="10"/>
      <c r="H5" s="1">
        <f>F5-G3</f>
        <v>250</v>
      </c>
      <c r="I5" s="10"/>
      <c r="J5" s="10"/>
      <c r="K5" s="10"/>
      <c r="M5" s="15"/>
      <c r="N5" s="15"/>
      <c r="O5" s="15"/>
    </row>
    <row r="6" spans="1:15" x14ac:dyDescent="0.25">
      <c r="A6" s="1">
        <v>600</v>
      </c>
      <c r="B6" s="1">
        <f t="shared" si="0"/>
        <v>3</v>
      </c>
      <c r="D6" s="12"/>
      <c r="E6" s="4">
        <v>600</v>
      </c>
      <c r="F6" s="1">
        <f>$E$3*$B$11</f>
        <v>1500</v>
      </c>
      <c r="G6" s="10"/>
      <c r="H6" s="1">
        <f>F6-G3</f>
        <v>250</v>
      </c>
      <c r="I6" s="10"/>
      <c r="J6" s="10"/>
      <c r="K6" s="10"/>
      <c r="M6" s="15"/>
      <c r="N6" s="15"/>
      <c r="O6" s="15"/>
    </row>
    <row r="7" spans="1:15" x14ac:dyDescent="0.25">
      <c r="A7" s="1">
        <v>750</v>
      </c>
      <c r="B7" s="1">
        <f t="shared" si="0"/>
        <v>4</v>
      </c>
      <c r="D7" s="13"/>
      <c r="E7" s="4">
        <v>750</v>
      </c>
      <c r="F7" s="1">
        <f>$E$3*$B$11</f>
        <v>1500</v>
      </c>
      <c r="G7" s="7"/>
      <c r="H7" s="1">
        <f>F7-G3</f>
        <v>250</v>
      </c>
      <c r="I7" s="7"/>
      <c r="J7" s="7"/>
      <c r="K7" s="7"/>
      <c r="M7" s="15"/>
      <c r="N7" s="15"/>
      <c r="O7" s="15"/>
    </row>
    <row r="8" spans="1:15" x14ac:dyDescent="0.25">
      <c r="A8" s="17" t="s">
        <v>2</v>
      </c>
      <c r="B8" s="17"/>
      <c r="D8" s="11">
        <v>2</v>
      </c>
      <c r="E8" s="3">
        <v>150</v>
      </c>
      <c r="F8" s="3">
        <f>E8*$B$11</f>
        <v>1500</v>
      </c>
      <c r="G8" s="6">
        <f>$A$11*$D$8</f>
        <v>2500</v>
      </c>
      <c r="H8" s="3">
        <f>F8-$G$8</f>
        <v>-1000</v>
      </c>
      <c r="I8" s="6">
        <f>MIN(H8:H12)*$B$14-$A$14</f>
        <v>-80000</v>
      </c>
      <c r="J8" s="6">
        <f>AVERAGE(H8:H12)*$B$14-$A$14</f>
        <v>-32000</v>
      </c>
      <c r="K8" s="6">
        <f>MAX(H8:H12)*$B$14-$A$14</f>
        <v>-20000</v>
      </c>
      <c r="M8" s="15"/>
      <c r="N8" s="15"/>
      <c r="O8" s="15"/>
    </row>
    <row r="9" spans="1:15" x14ac:dyDescent="0.25">
      <c r="D9" s="12"/>
      <c r="E9" s="1">
        <v>300</v>
      </c>
      <c r="F9" s="1">
        <f>$E$9*$B$11</f>
        <v>3000</v>
      </c>
      <c r="G9" s="10"/>
      <c r="H9" s="1">
        <f>F9-$G$8</f>
        <v>500</v>
      </c>
      <c r="I9" s="10"/>
      <c r="J9" s="10"/>
      <c r="K9" s="10"/>
      <c r="M9" s="15"/>
      <c r="N9" s="15"/>
      <c r="O9" s="15"/>
    </row>
    <row r="10" spans="1:15" x14ac:dyDescent="0.25">
      <c r="A10" s="14" t="s">
        <v>8</v>
      </c>
      <c r="B10" s="14" t="s">
        <v>3</v>
      </c>
      <c r="D10" s="12"/>
      <c r="E10" s="4">
        <v>450</v>
      </c>
      <c r="F10" s="1">
        <f>$E$9*$B$11</f>
        <v>3000</v>
      </c>
      <c r="G10" s="10"/>
      <c r="H10" s="1">
        <f>F10-$G$8</f>
        <v>500</v>
      </c>
      <c r="I10" s="10"/>
      <c r="J10" s="10"/>
      <c r="K10" s="10"/>
    </row>
    <row r="11" spans="1:15" x14ac:dyDescent="0.25">
      <c r="A11" s="1">
        <v>1250</v>
      </c>
      <c r="B11" s="1">
        <v>10</v>
      </c>
      <c r="D11" s="12"/>
      <c r="E11" s="4">
        <v>600</v>
      </c>
      <c r="F11" s="1">
        <f>$E$9*$B$11</f>
        <v>3000</v>
      </c>
      <c r="G11" s="10"/>
      <c r="H11" s="1">
        <f>F11-$G$8</f>
        <v>500</v>
      </c>
      <c r="I11" s="10"/>
      <c r="J11" s="10"/>
      <c r="K11" s="10"/>
    </row>
    <row r="12" spans="1:15" ht="15" customHeight="1" x14ac:dyDescent="0.25">
      <c r="D12" s="13"/>
      <c r="E12" s="4">
        <v>750</v>
      </c>
      <c r="F12" s="1">
        <f>$E$9*$B$11</f>
        <v>3000</v>
      </c>
      <c r="G12" s="7"/>
      <c r="H12" s="1">
        <f>F12-$G$8</f>
        <v>500</v>
      </c>
      <c r="I12" s="7"/>
      <c r="J12" s="7"/>
      <c r="K12" s="7"/>
    </row>
    <row r="13" spans="1:15" x14ac:dyDescent="0.25">
      <c r="A13" s="14" t="s">
        <v>9</v>
      </c>
      <c r="B13" s="14" t="s">
        <v>10</v>
      </c>
      <c r="D13" s="11">
        <v>3</v>
      </c>
      <c r="E13" s="3">
        <v>150</v>
      </c>
      <c r="F13" s="3">
        <f>E13*$B$11</f>
        <v>1500</v>
      </c>
      <c r="G13" s="6">
        <f>$A$11*$D$13</f>
        <v>3750</v>
      </c>
      <c r="H13" s="3">
        <f>F13-$G$13</f>
        <v>-2250</v>
      </c>
      <c r="I13" s="6">
        <f>MIN(H13:H17)*$B$14-$A$14</f>
        <v>-130000</v>
      </c>
      <c r="J13" s="11">
        <f>AVERAGE(H13:H17)*$B$14-$A$14</f>
        <v>-22000</v>
      </c>
      <c r="K13" s="6">
        <f>MAX(H13:H17)*$B$14-$A$14</f>
        <v>50000</v>
      </c>
    </row>
    <row r="14" spans="1:15" x14ac:dyDescent="0.25">
      <c r="A14" s="1">
        <v>40000</v>
      </c>
      <c r="B14" s="1">
        <v>40</v>
      </c>
      <c r="D14" s="12"/>
      <c r="E14" s="1">
        <v>300</v>
      </c>
      <c r="F14" s="1">
        <f>E14*$B$11</f>
        <v>3000</v>
      </c>
      <c r="G14" s="10"/>
      <c r="H14" s="1">
        <f>F14-$G$13</f>
        <v>-750</v>
      </c>
      <c r="I14" s="10"/>
      <c r="J14" s="12"/>
      <c r="K14" s="10"/>
    </row>
    <row r="15" spans="1:15" x14ac:dyDescent="0.25">
      <c r="D15" s="12"/>
      <c r="E15" s="1">
        <v>450</v>
      </c>
      <c r="F15" s="1">
        <f>E15*$B$11</f>
        <v>4500</v>
      </c>
      <c r="G15" s="10"/>
      <c r="H15" s="1">
        <f>F15-$G$13</f>
        <v>750</v>
      </c>
      <c r="I15" s="10"/>
      <c r="J15" s="12"/>
      <c r="K15" s="10"/>
    </row>
    <row r="16" spans="1:15" x14ac:dyDescent="0.25">
      <c r="D16" s="12"/>
      <c r="E16" s="1">
        <v>600</v>
      </c>
      <c r="F16" s="1">
        <f>$E$16*$B$11</f>
        <v>6000</v>
      </c>
      <c r="G16" s="10"/>
      <c r="H16" s="1">
        <f>F16-$G$13</f>
        <v>2250</v>
      </c>
      <c r="I16" s="10"/>
      <c r="J16" s="12"/>
      <c r="K16" s="10"/>
    </row>
    <row r="17" spans="4:11" x14ac:dyDescent="0.25">
      <c r="D17" s="13"/>
      <c r="E17" s="4">
        <v>750</v>
      </c>
      <c r="F17" s="1">
        <f>$E$16*$B$11</f>
        <v>6000</v>
      </c>
      <c r="G17" s="7"/>
      <c r="H17" s="1">
        <f>F17-$G$13</f>
        <v>2250</v>
      </c>
      <c r="I17" s="7"/>
      <c r="J17" s="13"/>
      <c r="K17" s="7"/>
    </row>
    <row r="18" spans="4:11" x14ac:dyDescent="0.25">
      <c r="D18" s="11">
        <v>4</v>
      </c>
      <c r="E18" s="3">
        <v>150</v>
      </c>
      <c r="F18" s="3">
        <f>E18*$B$11</f>
        <v>1500</v>
      </c>
      <c r="G18" s="6">
        <f>$A$11*$D$18</f>
        <v>5000</v>
      </c>
      <c r="H18" s="3">
        <f>F18-$G$18</f>
        <v>-3500</v>
      </c>
      <c r="I18" s="6">
        <f>MIN(H18:H22)*$B$14-$A$14</f>
        <v>-180000</v>
      </c>
      <c r="J18" s="6">
        <f>AVERAGE(H18:H22)*$B$14-$A$14</f>
        <v>-60000</v>
      </c>
      <c r="K18" s="6">
        <f>MAX(H18:H22)*$B$14-$A$14</f>
        <v>60000</v>
      </c>
    </row>
    <row r="19" spans="4:11" x14ac:dyDescent="0.25">
      <c r="D19" s="12"/>
      <c r="E19" s="1">
        <v>300</v>
      </c>
      <c r="F19" s="1">
        <f>E19*$B$11</f>
        <v>3000</v>
      </c>
      <c r="G19" s="10"/>
      <c r="H19" s="1">
        <f>F19-$G$18</f>
        <v>-2000</v>
      </c>
      <c r="I19" s="10"/>
      <c r="J19" s="10"/>
      <c r="K19" s="10"/>
    </row>
    <row r="20" spans="4:11" x14ac:dyDescent="0.25">
      <c r="D20" s="12"/>
      <c r="E20" s="1">
        <v>450</v>
      </c>
      <c r="F20" s="1">
        <f>E20*$B$11</f>
        <v>4500</v>
      </c>
      <c r="G20" s="10"/>
      <c r="H20" s="1">
        <f>F20-$G$18</f>
        <v>-500</v>
      </c>
      <c r="I20" s="10"/>
      <c r="J20" s="10"/>
      <c r="K20" s="10"/>
    </row>
    <row r="21" spans="4:11" x14ac:dyDescent="0.25">
      <c r="D21" s="12"/>
      <c r="E21" s="1">
        <v>600</v>
      </c>
      <c r="F21" s="1">
        <f>E21*$B$11</f>
        <v>6000</v>
      </c>
      <c r="G21" s="10"/>
      <c r="H21" s="1">
        <f>F21-$G$18</f>
        <v>1000</v>
      </c>
      <c r="I21" s="10"/>
      <c r="J21" s="10"/>
      <c r="K21" s="10"/>
    </row>
    <row r="22" spans="4:11" x14ac:dyDescent="0.25">
      <c r="D22" s="12"/>
      <c r="E22" s="1">
        <v>750</v>
      </c>
      <c r="F22" s="1">
        <f>E22*$B$11</f>
        <v>7500</v>
      </c>
      <c r="G22" s="10"/>
      <c r="H22" s="1">
        <f>F22-$G$18</f>
        <v>2500</v>
      </c>
      <c r="I22" s="10"/>
      <c r="J22" s="10"/>
      <c r="K22" s="10"/>
    </row>
    <row r="24" spans="4:11" ht="15" customHeight="1" x14ac:dyDescent="0.25"/>
  </sheetData>
  <mergeCells count="24">
    <mergeCell ref="A8:B8"/>
    <mergeCell ref="M2:O9"/>
    <mergeCell ref="D1:H1"/>
    <mergeCell ref="D18:D22"/>
    <mergeCell ref="D13:D17"/>
    <mergeCell ref="D8:D12"/>
    <mergeCell ref="D3:D7"/>
    <mergeCell ref="I1:K1"/>
    <mergeCell ref="I8:I12"/>
    <mergeCell ref="J8:J12"/>
    <mergeCell ref="K8:K12"/>
    <mergeCell ref="K3:K7"/>
    <mergeCell ref="J3:J7"/>
    <mergeCell ref="I3:I7"/>
    <mergeCell ref="I18:I22"/>
    <mergeCell ref="J18:J22"/>
    <mergeCell ref="K18:K22"/>
    <mergeCell ref="K13:K17"/>
    <mergeCell ref="J13:J17"/>
    <mergeCell ref="I13:I17"/>
    <mergeCell ref="G18:G22"/>
    <mergeCell ref="G13:G17"/>
    <mergeCell ref="G8:G12"/>
    <mergeCell ref="G3:G7"/>
  </mergeCells>
  <conditionalFormatting sqref="H3:H22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2015-06-05T18:19:34Z</dcterms:created>
  <dcterms:modified xsi:type="dcterms:W3CDTF">2025-03-24T03:53:12Z</dcterms:modified>
</cp:coreProperties>
</file>