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4u12\Desktop\"/>
    </mc:Choice>
  </mc:AlternateContent>
  <xr:revisionPtr revIDLastSave="0" documentId="8_{69C2D7AB-165B-4BB1-803F-F11A1792C0EF}" xr6:coauthVersionLast="47" xr6:coauthVersionMax="47" xr10:uidLastSave="{00000000-0000-0000-0000-000000000000}"/>
  <bookViews>
    <workbookView xWindow="-120" yWindow="-120" windowWidth="29040" windowHeight="15840" xr2:uid="{3C0C5E09-C8D0-4F6F-80C6-135E2EBEF201}"/>
  </bookViews>
  <sheets>
    <sheet name="Задание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" i="1" l="1"/>
  <c r="Y10" i="1"/>
  <c r="X10" i="1"/>
  <c r="AD8" i="1"/>
  <c r="AE8" i="1"/>
  <c r="AC8" i="1"/>
  <c r="Y8" i="1"/>
  <c r="Z8" i="1"/>
  <c r="AD6" i="1"/>
  <c r="AE6" i="1"/>
  <c r="AC6" i="1"/>
  <c r="AD5" i="1"/>
  <c r="AE5" i="1"/>
  <c r="AC5" i="1"/>
  <c r="AD4" i="1"/>
  <c r="AE4" i="1"/>
  <c r="AC4" i="1"/>
  <c r="AD3" i="1"/>
  <c r="AE3" i="1"/>
  <c r="AC3" i="1"/>
  <c r="Y6" i="1"/>
  <c r="Z6" i="1"/>
  <c r="X6" i="1"/>
  <c r="Y5" i="1"/>
  <c r="Z5" i="1"/>
  <c r="X5" i="1"/>
  <c r="Y4" i="1"/>
  <c r="Z4" i="1"/>
  <c r="X4" i="1"/>
  <c r="Y3" i="1"/>
  <c r="Z3" i="1"/>
  <c r="X3" i="1"/>
  <c r="X8" i="1" s="1"/>
  <c r="O3" i="1"/>
  <c r="P3" i="1"/>
  <c r="P2" i="1"/>
  <c r="O2" i="1"/>
  <c r="N3" i="1"/>
  <c r="N2" i="1"/>
</calcChain>
</file>

<file path=xl/sharedStrings.xml><?xml version="1.0" encoding="utf-8"?>
<sst xmlns="http://schemas.openxmlformats.org/spreadsheetml/2006/main" count="55" uniqueCount="49">
  <si>
    <t>Нематериальные активы</t>
  </si>
  <si>
    <t>Основные средства</t>
  </si>
  <si>
    <t>Отложенные налоговые активы</t>
  </si>
  <si>
    <t>Итого по разделу I - Внеоборотные активы</t>
  </si>
  <si>
    <t>Запасы</t>
  </si>
  <si>
    <t>Налог на добавленную стоимость по приобретенным ценностям</t>
  </si>
  <si>
    <t>Дебиторская задолженность</t>
  </si>
  <si>
    <t>Денежные средства и денежные эквиваленты</t>
  </si>
  <si>
    <t>Прочие оборотные активы</t>
  </si>
  <si>
    <t>Итого по разделу II - Оборотные активы</t>
  </si>
  <si>
    <t>БАЛАНС (актив)</t>
  </si>
  <si>
    <t>Нераспределенная прибыль (непокрытый убыток)</t>
  </si>
  <si>
    <t>Итого по разделу III - Капитал и резервы</t>
  </si>
  <si>
    <t>Заемные средства</t>
  </si>
  <si>
    <t>Отложенные налоговые обязательства</t>
  </si>
  <si>
    <t>Оценочные обязательства</t>
  </si>
  <si>
    <t>Прочие обязательства</t>
  </si>
  <si>
    <t>Итого по разделу IV - Долгосрочные обязательства</t>
  </si>
  <si>
    <t>Кредиторская задолженность</t>
  </si>
  <si>
    <t>Итого по разделу V - Краткосрочные обязательства</t>
  </si>
  <si>
    <t>БАЛАНС (пассив)</t>
  </si>
  <si>
    <t>показатели,тыс.руб.</t>
  </si>
  <si>
    <t>СОК=</t>
  </si>
  <si>
    <t>ЧОК=</t>
  </si>
  <si>
    <t>СОК&lt;0</t>
  </si>
  <si>
    <t>ЧОК&gt;0</t>
  </si>
  <si>
    <t>Применяется компромиссная финансовая стратегия. Чистый оборотный капитал обеспечен финансовыми обязательствами (достаточный уровень финансовой устойчивости). Разница между собственным капиталом и внеоборотными активами покрывается долгосрочными обязательствами (длинными деньгами).  Ведение текущей хозяйственной деятельности обеспечено финансовыми обязательствами: долгосрочными и краткосрочными. Предприятие стремится к умеренной доходности при умеренном риске. Это стратегия, которая не фокусируется на максимизации прибыли любой ценой, а стремится к устойчивому росту и стабильности.</t>
  </si>
  <si>
    <t>Группа</t>
  </si>
  <si>
    <t>Активы</t>
  </si>
  <si>
    <t>А1-абсолюто ликвидные активы</t>
  </si>
  <si>
    <t>Краткосрочные финансовые вложения, денежные средства</t>
  </si>
  <si>
    <t>П1-неотложные обязательства</t>
  </si>
  <si>
    <t>П2-краткосрочные обязательства</t>
  </si>
  <si>
    <t>Заемные средства, оценочные обязательства, прочие обязательства</t>
  </si>
  <si>
    <t>А3-медлнно реализуемые активы</t>
  </si>
  <si>
    <t>Запасы, НДС к вычету, прочие оборотные активы</t>
  </si>
  <si>
    <t>П3-долгосрочные обязательства</t>
  </si>
  <si>
    <t>Долгосрочные обязательства</t>
  </si>
  <si>
    <t>А4-постоянные активы</t>
  </si>
  <si>
    <t>Внеоборотные активы</t>
  </si>
  <si>
    <t>П4-собственные средства</t>
  </si>
  <si>
    <t>Капитал и резервы</t>
  </si>
  <si>
    <t>А2-быстро реализкмые активы</t>
  </si>
  <si>
    <t>А1+А2=</t>
  </si>
  <si>
    <t>П1+П2=</t>
  </si>
  <si>
    <t>Ликвидность баланса=</t>
  </si>
  <si>
    <t xml:space="preserve">У предприятия по итогам 2023-2021 годов отсутствует абсолютная ликвидность (достаточный уровень платежеспособности), долги постоянно сильно превышают возможности оплаты </t>
  </si>
  <si>
    <t>Сумма денежных средств и дебиторской задолженности не покрывает возможность оплатить все краткосрочные обязательства, предприятие нуждается в дополнителные суммах ликвидных активов</t>
  </si>
  <si>
    <t xml:space="preserve">Долгосрочные обязательства не обеспечены ликвидными активами в виде запасов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</si>
</sst>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rgb="FF333333"/>
      <name val="Segoe UI"/>
      <family val="2"/>
      <charset val="204"/>
    </font>
    <font>
      <u/>
      <sz val="11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E8FFE8"/>
        <bgColor indexed="64"/>
      </patternFill>
    </fill>
    <fill>
      <patternFill patternType="solid">
        <fgColor rgb="FFFFDFD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1" xfId="1" applyBorder="1" applyAlignment="1" applyProtection="1">
      <alignment vertical="center" wrapText="1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2" fillId="6" borderId="1" xfId="1" applyFill="1" applyBorder="1" applyAlignment="1" applyProtection="1">
      <alignment vertical="center" wrapText="1"/>
    </xf>
    <xf numFmtId="0" fontId="1" fillId="6" borderId="1" xfId="0" applyFont="1" applyFill="1" applyBorder="1" applyAlignment="1">
      <alignment horizontal="right" vertical="center" wrapText="1"/>
    </xf>
    <xf numFmtId="0" fontId="2" fillId="7" borderId="1" xfId="1" applyFill="1" applyBorder="1" applyAlignment="1" applyProtection="1">
      <alignment vertical="center" wrapText="1"/>
    </xf>
    <xf numFmtId="0" fontId="1" fillId="7" borderId="1" xfId="0" applyFont="1" applyFill="1" applyBorder="1" applyAlignment="1">
      <alignment horizontal="right" vertical="center" wrapText="1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8" borderId="1" xfId="0" applyFill="1" applyBorder="1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19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Relationship Id="rId22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57805-E009-469E-9699-23673EDDB32B}">
  <dimension ref="A1:AE23"/>
  <sheetViews>
    <sheetView tabSelected="1" topLeftCell="L1" workbookViewId="0">
      <selection activeCell="V14" sqref="V14"/>
    </sheetView>
  </sheetViews>
  <sheetFormatPr defaultRowHeight="15" x14ac:dyDescent="0.25"/>
  <cols>
    <col min="1" max="1" width="20.85546875" customWidth="1"/>
    <col min="2" max="2" width="11.28515625" customWidth="1"/>
    <col min="3" max="3" width="11.42578125" customWidth="1"/>
    <col min="4" max="4" width="11.7109375" customWidth="1"/>
    <col min="7" max="7" width="20.7109375" customWidth="1"/>
    <col min="8" max="8" width="12" customWidth="1"/>
    <col min="9" max="9" width="11.28515625" customWidth="1"/>
    <col min="10" max="10" width="11.85546875" customWidth="1"/>
    <col min="13" max="13" width="10.5703125" customWidth="1"/>
    <col min="22" max="22" width="21" customWidth="1"/>
    <col min="23" max="23" width="22" customWidth="1"/>
    <col min="24" max="25" width="16.7109375" style="15" customWidth="1"/>
    <col min="26" max="26" width="15.42578125" customWidth="1"/>
    <col min="27" max="27" width="17.140625" customWidth="1"/>
    <col min="28" max="28" width="15.42578125" customWidth="1"/>
    <col min="29" max="29" width="15.28515625" style="15" customWidth="1"/>
    <col min="30" max="30" width="15.5703125" style="15" customWidth="1"/>
    <col min="31" max="31" width="16.28515625" customWidth="1"/>
  </cols>
  <sheetData>
    <row r="1" spans="1:31" x14ac:dyDescent="0.25">
      <c r="A1" s="2" t="s">
        <v>21</v>
      </c>
      <c r="B1" s="2">
        <v>2023</v>
      </c>
      <c r="C1" s="2">
        <v>2022</v>
      </c>
      <c r="D1" s="2">
        <v>2021</v>
      </c>
      <c r="G1" s="2" t="s">
        <v>21</v>
      </c>
      <c r="H1" s="2">
        <v>2023</v>
      </c>
      <c r="I1" s="2">
        <v>2022</v>
      </c>
      <c r="J1" s="2">
        <v>2021</v>
      </c>
      <c r="N1" s="10">
        <v>2023</v>
      </c>
      <c r="O1" s="10">
        <v>2022</v>
      </c>
      <c r="P1" s="10">
        <v>2021</v>
      </c>
    </row>
    <row r="2" spans="1:31" ht="60" x14ac:dyDescent="0.25">
      <c r="A2" s="1" t="s">
        <v>0</v>
      </c>
      <c r="B2" s="3">
        <v>1255</v>
      </c>
      <c r="C2" s="3">
        <v>1831</v>
      </c>
      <c r="D2" s="4">
        <v>2477</v>
      </c>
      <c r="G2" s="1" t="s">
        <v>11</v>
      </c>
      <c r="H2" s="4">
        <v>-36130</v>
      </c>
      <c r="I2" s="4">
        <v>-37425</v>
      </c>
      <c r="J2" s="4">
        <v>-86169</v>
      </c>
      <c r="M2" s="11" t="s">
        <v>22</v>
      </c>
      <c r="N2">
        <f>H3-B5</f>
        <v>-130002</v>
      </c>
      <c r="O2" s="11">
        <f>I3-C5</f>
        <v>-149663</v>
      </c>
      <c r="P2" s="11">
        <f>J3-D5</f>
        <v>-32173</v>
      </c>
      <c r="R2" s="11" t="s">
        <v>24</v>
      </c>
      <c r="V2" s="20" t="s">
        <v>27</v>
      </c>
      <c r="W2" s="20" t="s">
        <v>28</v>
      </c>
      <c r="X2" s="20">
        <v>2023</v>
      </c>
      <c r="Y2" s="20">
        <v>2022</v>
      </c>
      <c r="Z2" s="20">
        <v>2021</v>
      </c>
      <c r="AA2" s="20" t="s">
        <v>27</v>
      </c>
      <c r="AB2" s="20" t="s">
        <v>28</v>
      </c>
      <c r="AC2" s="20">
        <v>2023</v>
      </c>
      <c r="AD2" s="20">
        <v>2022</v>
      </c>
      <c r="AE2" s="20">
        <v>2021</v>
      </c>
    </row>
    <row r="3" spans="1:31" ht="77.25" customHeight="1" x14ac:dyDescent="0.25">
      <c r="A3" s="1" t="s">
        <v>1</v>
      </c>
      <c r="B3" s="3">
        <v>246626</v>
      </c>
      <c r="C3" s="4">
        <v>264819</v>
      </c>
      <c r="D3" s="3">
        <v>125754</v>
      </c>
      <c r="G3" s="6" t="s">
        <v>12</v>
      </c>
      <c r="H3" s="7">
        <v>147401</v>
      </c>
      <c r="I3" s="7">
        <v>146106</v>
      </c>
      <c r="J3" s="7">
        <v>97362</v>
      </c>
      <c r="M3" s="11" t="s">
        <v>23</v>
      </c>
      <c r="N3">
        <f>B11-H11</f>
        <v>242921</v>
      </c>
      <c r="O3" s="11">
        <f t="shared" ref="O3:P3" si="0">C11-I11</f>
        <v>262867</v>
      </c>
      <c r="P3" s="11">
        <f t="shared" si="0"/>
        <v>246002</v>
      </c>
      <c r="R3" s="11" t="s">
        <v>25</v>
      </c>
      <c r="V3" s="18" t="s">
        <v>29</v>
      </c>
      <c r="W3" s="17" t="s">
        <v>30</v>
      </c>
      <c r="X3" s="17">
        <f>B9</f>
        <v>1103</v>
      </c>
      <c r="Y3" s="17">
        <f t="shared" ref="Y3:Z3" si="1">C9</f>
        <v>2842</v>
      </c>
      <c r="Z3" s="17">
        <f t="shared" si="1"/>
        <v>873</v>
      </c>
      <c r="AA3" s="14" t="s">
        <v>31</v>
      </c>
      <c r="AB3" s="17" t="s">
        <v>18</v>
      </c>
      <c r="AC3" s="17">
        <f>H9</f>
        <v>74914</v>
      </c>
      <c r="AD3" s="17">
        <f t="shared" ref="AD3:AE3" si="2">I9</f>
        <v>51130</v>
      </c>
      <c r="AE3" s="17">
        <f t="shared" si="2"/>
        <v>56705</v>
      </c>
    </row>
    <row r="4" spans="1:31" ht="90" customHeight="1" x14ac:dyDescent="0.25">
      <c r="A4" s="1" t="s">
        <v>2</v>
      </c>
      <c r="B4" s="4">
        <v>29522</v>
      </c>
      <c r="C4" s="4">
        <v>29119</v>
      </c>
      <c r="D4" s="3">
        <v>1304</v>
      </c>
      <c r="G4" s="1" t="s">
        <v>13</v>
      </c>
      <c r="H4" s="3">
        <v>232729</v>
      </c>
      <c r="I4" s="3">
        <v>261679</v>
      </c>
      <c r="J4" s="3">
        <v>266574</v>
      </c>
      <c r="V4" s="18" t="s">
        <v>42</v>
      </c>
      <c r="W4" s="17" t="s">
        <v>6</v>
      </c>
      <c r="X4" s="17">
        <f>B8</f>
        <v>98843</v>
      </c>
      <c r="Y4" s="17">
        <f t="shared" ref="Y4:Z4" si="3">C8</f>
        <v>127475</v>
      </c>
      <c r="Z4" s="17">
        <f t="shared" si="3"/>
        <v>114156</v>
      </c>
      <c r="AA4" s="14" t="s">
        <v>32</v>
      </c>
      <c r="AB4" s="17" t="s">
        <v>33</v>
      </c>
      <c r="AC4" s="17">
        <f>H8+H10+H6</f>
        <v>146212</v>
      </c>
      <c r="AD4" s="17">
        <f t="shared" ref="AD4:AE4" si="4">I8+I10+I6</f>
        <v>139912</v>
      </c>
      <c r="AE4" s="17">
        <f t="shared" si="4"/>
        <v>27030</v>
      </c>
    </row>
    <row r="5" spans="1:31" ht="61.5" customHeight="1" x14ac:dyDescent="0.25">
      <c r="A5" s="6" t="s">
        <v>3</v>
      </c>
      <c r="B5" s="7">
        <v>277403</v>
      </c>
      <c r="C5" s="7">
        <v>295769</v>
      </c>
      <c r="D5" s="7">
        <v>129535</v>
      </c>
      <c r="G5" s="1" t="s">
        <v>14</v>
      </c>
      <c r="H5" s="4">
        <v>54619</v>
      </c>
      <c r="I5" s="4">
        <v>54335</v>
      </c>
      <c r="J5" s="4">
        <v>11601</v>
      </c>
      <c r="M5" s="13" t="s">
        <v>26</v>
      </c>
      <c r="N5" s="13"/>
      <c r="O5" s="13"/>
      <c r="P5" s="13"/>
      <c r="Q5" s="13"/>
      <c r="R5" s="13"/>
      <c r="S5" s="13"/>
      <c r="T5" s="12"/>
      <c r="V5" s="19" t="s">
        <v>34</v>
      </c>
      <c r="W5" s="17" t="s">
        <v>35</v>
      </c>
      <c r="X5" s="17">
        <f>B6+B7+B10</f>
        <v>278526</v>
      </c>
      <c r="Y5" s="17">
        <f t="shared" ref="Y5:Z5" si="5">C6+C7+C10</f>
        <v>227076</v>
      </c>
      <c r="Z5" s="17">
        <f t="shared" si="5"/>
        <v>214708</v>
      </c>
      <c r="AA5" s="21" t="s">
        <v>36</v>
      </c>
      <c r="AB5" s="17" t="s">
        <v>37</v>
      </c>
      <c r="AC5" s="17">
        <f>H7</f>
        <v>372923</v>
      </c>
      <c r="AD5" s="17">
        <f t="shared" ref="AD5:AE5" si="6">I7</f>
        <v>412530</v>
      </c>
      <c r="AE5" s="17">
        <f t="shared" si="6"/>
        <v>278175</v>
      </c>
    </row>
    <row r="6" spans="1:31" ht="30" x14ac:dyDescent="0.25">
      <c r="A6" s="1" t="s">
        <v>4</v>
      </c>
      <c r="B6" s="4">
        <v>231533</v>
      </c>
      <c r="C6" s="4">
        <v>189909</v>
      </c>
      <c r="D6" s="4">
        <v>179866</v>
      </c>
      <c r="G6" s="1" t="s">
        <v>16</v>
      </c>
      <c r="H6" s="3">
        <v>85575</v>
      </c>
      <c r="I6" s="4">
        <v>96516</v>
      </c>
      <c r="J6" s="5">
        <v>0</v>
      </c>
      <c r="M6" s="13"/>
      <c r="N6" s="13"/>
      <c r="O6" s="13"/>
      <c r="P6" s="13"/>
      <c r="Q6" s="13"/>
      <c r="R6" s="13"/>
      <c r="S6" s="13"/>
      <c r="T6" s="12"/>
      <c r="V6" s="19" t="s">
        <v>38</v>
      </c>
      <c r="W6" s="17" t="s">
        <v>39</v>
      </c>
      <c r="X6" s="17">
        <f>B5</f>
        <v>277403</v>
      </c>
      <c r="Y6" s="17">
        <f t="shared" ref="Y6:Z6" si="7">C5</f>
        <v>295769</v>
      </c>
      <c r="Z6" s="17">
        <f t="shared" si="7"/>
        <v>129535</v>
      </c>
      <c r="AA6" s="21" t="s">
        <v>40</v>
      </c>
      <c r="AB6" s="17" t="s">
        <v>41</v>
      </c>
      <c r="AC6" s="17">
        <f>H3</f>
        <v>147401</v>
      </c>
      <c r="AD6" s="17">
        <f t="shared" ref="AD6:AE6" si="8">I3</f>
        <v>146106</v>
      </c>
      <c r="AE6" s="17">
        <f t="shared" si="8"/>
        <v>97362</v>
      </c>
    </row>
    <row r="7" spans="1:31" ht="75" x14ac:dyDescent="0.25">
      <c r="A7" s="1" t="s">
        <v>5</v>
      </c>
      <c r="B7" s="4">
        <v>46045</v>
      </c>
      <c r="C7" s="4">
        <v>36520</v>
      </c>
      <c r="D7" s="4">
        <v>34172</v>
      </c>
      <c r="G7" s="6" t="s">
        <v>17</v>
      </c>
      <c r="H7" s="7">
        <v>372923</v>
      </c>
      <c r="I7" s="7">
        <v>412530</v>
      </c>
      <c r="J7" s="7">
        <v>278175</v>
      </c>
      <c r="M7" s="13"/>
      <c r="N7" s="13"/>
      <c r="O7" s="13"/>
      <c r="P7" s="13"/>
      <c r="Q7" s="13"/>
      <c r="R7" s="13"/>
      <c r="S7" s="13"/>
      <c r="T7" s="12"/>
    </row>
    <row r="8" spans="1:31" ht="30" customHeight="1" x14ac:dyDescent="0.25">
      <c r="A8" s="1" t="s">
        <v>6</v>
      </c>
      <c r="B8" s="3">
        <v>98843</v>
      </c>
      <c r="C8" s="4">
        <v>127475</v>
      </c>
      <c r="D8" s="4">
        <v>114156</v>
      </c>
      <c r="G8" s="1" t="s">
        <v>13</v>
      </c>
      <c r="H8" s="4">
        <v>53669</v>
      </c>
      <c r="I8" s="4">
        <v>37576</v>
      </c>
      <c r="J8" s="3">
        <v>20510</v>
      </c>
      <c r="M8" s="12"/>
      <c r="N8" s="12"/>
      <c r="O8" s="12"/>
      <c r="P8" s="12"/>
      <c r="Q8" s="12"/>
      <c r="R8" s="12"/>
      <c r="S8" s="12"/>
      <c r="T8" s="12"/>
      <c r="W8" s="15" t="s">
        <v>43</v>
      </c>
      <c r="X8" s="15">
        <f>X3+X4</f>
        <v>99946</v>
      </c>
      <c r="Y8" s="15">
        <f t="shared" ref="Y8:Z8" si="9">Y3+Y4</f>
        <v>130317</v>
      </c>
      <c r="Z8" s="15">
        <f t="shared" si="9"/>
        <v>115029</v>
      </c>
      <c r="AB8" s="15" t="s">
        <v>44</v>
      </c>
      <c r="AC8" s="15">
        <f>AC3+AC4</f>
        <v>221126</v>
      </c>
      <c r="AD8" s="15">
        <f t="shared" ref="AD8:AE8" si="10">AD3+AD4</f>
        <v>191042</v>
      </c>
      <c r="AE8" s="15">
        <f t="shared" si="10"/>
        <v>83735</v>
      </c>
    </row>
    <row r="9" spans="1:31" ht="45" x14ac:dyDescent="0.25">
      <c r="A9" s="1" t="s">
        <v>7</v>
      </c>
      <c r="B9" s="3">
        <v>1103</v>
      </c>
      <c r="C9" s="4">
        <v>2842</v>
      </c>
      <c r="D9" s="4">
        <v>873</v>
      </c>
      <c r="G9" s="1" t="s">
        <v>18</v>
      </c>
      <c r="H9" s="4">
        <v>74914</v>
      </c>
      <c r="I9" s="3">
        <v>51130</v>
      </c>
      <c r="J9" s="4">
        <v>56705</v>
      </c>
      <c r="M9" s="12"/>
      <c r="N9" s="12"/>
      <c r="O9" s="12"/>
      <c r="P9" s="12"/>
      <c r="Q9" s="12"/>
      <c r="R9" s="12"/>
      <c r="S9" s="12"/>
      <c r="T9" s="12"/>
      <c r="W9" s="15"/>
    </row>
    <row r="10" spans="1:31" ht="30" x14ac:dyDescent="0.25">
      <c r="A10" s="1" t="s">
        <v>8</v>
      </c>
      <c r="B10" s="4">
        <v>948</v>
      </c>
      <c r="C10" s="3">
        <v>647</v>
      </c>
      <c r="D10" s="3">
        <v>670</v>
      </c>
      <c r="G10" s="1" t="s">
        <v>15</v>
      </c>
      <c r="H10" s="4">
        <v>6968</v>
      </c>
      <c r="I10" s="3">
        <v>5820</v>
      </c>
      <c r="J10" s="3">
        <v>6520</v>
      </c>
      <c r="W10" t="s">
        <v>45</v>
      </c>
      <c r="X10" s="22">
        <f>X6/AC6*100-100</f>
        <v>88.196145209326943</v>
      </c>
      <c r="Y10" s="22">
        <f t="shared" ref="Y10:Z10" si="11">Y6/AD6*100-100</f>
        <v>102.43453383160173</v>
      </c>
      <c r="Z10" s="22">
        <f>Z6/AE6*100-100</f>
        <v>33.044719705840066</v>
      </c>
    </row>
    <row r="11" spans="1:31" ht="45" x14ac:dyDescent="0.25">
      <c r="A11" s="6" t="s">
        <v>9</v>
      </c>
      <c r="B11" s="7">
        <v>378472</v>
      </c>
      <c r="C11" s="7">
        <v>357393</v>
      </c>
      <c r="D11" s="7">
        <v>329737</v>
      </c>
      <c r="G11" s="6" t="s">
        <v>19</v>
      </c>
      <c r="H11" s="7">
        <v>135551</v>
      </c>
      <c r="I11" s="7">
        <v>94526</v>
      </c>
      <c r="J11" s="7">
        <v>83735</v>
      </c>
    </row>
    <row r="12" spans="1:31" ht="17.25" x14ac:dyDescent="0.25">
      <c r="A12" s="8" t="s">
        <v>10</v>
      </c>
      <c r="B12" s="9">
        <v>655875</v>
      </c>
      <c r="C12" s="9">
        <v>653162</v>
      </c>
      <c r="D12" s="9">
        <v>459272</v>
      </c>
      <c r="G12" s="8" t="s">
        <v>20</v>
      </c>
      <c r="H12" s="9">
        <v>655875</v>
      </c>
      <c r="I12" s="9">
        <v>653162</v>
      </c>
      <c r="J12" s="9">
        <v>459272</v>
      </c>
      <c r="W12" s="23" t="s">
        <v>46</v>
      </c>
      <c r="X12" s="23"/>
      <c r="Y12" s="23"/>
      <c r="Z12" s="23"/>
      <c r="AA12" s="23"/>
      <c r="AB12" s="23"/>
      <c r="AC12" s="23"/>
      <c r="AD12" s="23"/>
      <c r="AE12" s="23"/>
    </row>
    <row r="13" spans="1:31" x14ac:dyDescent="0.25">
      <c r="W13" s="23"/>
      <c r="X13" s="23"/>
      <c r="Y13" s="23"/>
      <c r="Z13" s="23"/>
      <c r="AA13" s="23"/>
      <c r="AB13" s="23"/>
      <c r="AC13" s="23"/>
      <c r="AD13" s="23"/>
      <c r="AE13" s="23"/>
    </row>
    <row r="15" spans="1:31" x14ac:dyDescent="0.25">
      <c r="W15" s="23" t="s">
        <v>47</v>
      </c>
      <c r="X15" s="23"/>
      <c r="Y15" s="23"/>
      <c r="Z15" s="23"/>
      <c r="AA15" s="23"/>
      <c r="AB15" s="23"/>
      <c r="AC15" s="23"/>
      <c r="AD15" s="23"/>
    </row>
    <row r="16" spans="1:31" x14ac:dyDescent="0.25">
      <c r="W16" s="23"/>
      <c r="X16" s="23"/>
      <c r="Y16" s="23"/>
      <c r="Z16" s="23"/>
      <c r="AA16" s="23"/>
      <c r="AB16" s="23"/>
      <c r="AC16" s="23"/>
      <c r="AD16" s="23"/>
    </row>
    <row r="18" spans="23:31" x14ac:dyDescent="0.25">
      <c r="W18" s="23" t="s">
        <v>48</v>
      </c>
      <c r="X18" s="23"/>
      <c r="Y18" s="23"/>
      <c r="Z18" s="23"/>
      <c r="AA18" s="23"/>
    </row>
    <row r="19" spans="23:31" x14ac:dyDescent="0.25">
      <c r="W19" s="23"/>
      <c r="X19" s="23"/>
      <c r="Y19" s="23"/>
      <c r="Z19" s="23"/>
      <c r="AA19" s="23"/>
    </row>
    <row r="21" spans="23:31" x14ac:dyDescent="0.25">
      <c r="W21" s="16"/>
      <c r="X21" s="16"/>
      <c r="Y21" s="16"/>
      <c r="Z21" s="16"/>
      <c r="AA21" s="16"/>
      <c r="AB21" s="16"/>
      <c r="AC21" s="16"/>
      <c r="AD21" s="16"/>
      <c r="AE21" s="16"/>
    </row>
    <row r="22" spans="23:31" x14ac:dyDescent="0.25">
      <c r="W22" s="16"/>
      <c r="X22" s="16"/>
      <c r="Y22" s="16"/>
      <c r="Z22" s="16"/>
      <c r="AA22" s="16"/>
      <c r="AB22" s="16"/>
      <c r="AC22" s="16"/>
      <c r="AD22" s="16"/>
      <c r="AE22" s="16"/>
    </row>
    <row r="23" spans="23:31" x14ac:dyDescent="0.25">
      <c r="W23" s="16"/>
      <c r="X23" s="16"/>
      <c r="Y23" s="16"/>
      <c r="Z23" s="16"/>
      <c r="AA23" s="16"/>
      <c r="AB23" s="16"/>
      <c r="AC23" s="16"/>
      <c r="AD23" s="16"/>
      <c r="AE23" s="16"/>
    </row>
  </sheetData>
  <mergeCells count="4">
    <mergeCell ref="W12:AE13"/>
    <mergeCell ref="W15:AD16"/>
    <mergeCell ref="W18:AA19"/>
    <mergeCell ref="M5:S7"/>
  </mergeCells>
  <hyperlinks>
    <hyperlink ref="A2" r:id="rId1" display="javascript:void(0)" xr:uid="{F51AAC25-0B43-4A98-B650-B21241905041}"/>
    <hyperlink ref="A3" r:id="rId2" display="javascript:void(0)" xr:uid="{9E7D98ED-B3EB-46B4-82A9-AA950CFA5BA5}"/>
    <hyperlink ref="A4" r:id="rId3" display="javascript:void(0)" xr:uid="{2426AA2E-F1A7-4A58-B52D-BE41D13D2224}"/>
    <hyperlink ref="A5" r:id="rId4" display="javascript:void(0)" xr:uid="{5FDDF8F5-F903-4304-89C5-DBE050EBB0C9}"/>
    <hyperlink ref="A6" r:id="rId5" display="javascript:void(0)" xr:uid="{3433031C-6275-4BB3-97E5-9C20429882A4}"/>
    <hyperlink ref="A7" r:id="rId6" display="javascript:void(0)" xr:uid="{18FF597A-A7BB-4C09-8187-5CBCAC7F9A8B}"/>
    <hyperlink ref="A8" r:id="rId7" display="javascript:void(0)" xr:uid="{AEE9873A-2178-4C34-9655-CA296C8F45B5}"/>
    <hyperlink ref="A9" r:id="rId8" display="javascript:void(0)" xr:uid="{ECD66EDA-6179-4C82-89A0-CA50358DDADD}"/>
    <hyperlink ref="A10" r:id="rId9" display="javascript:void(0)" xr:uid="{2C6EE636-1AC6-4E20-A507-FDA9A1725F01}"/>
    <hyperlink ref="A11" r:id="rId10" display="javascript:void(0)" xr:uid="{E804678A-757D-47E3-AF52-B9E65E89CF04}"/>
    <hyperlink ref="A12" r:id="rId11" display="javascript:void(0)" xr:uid="{D459E517-40B1-47A8-82C3-6E6F29F71C5D}"/>
    <hyperlink ref="G2" r:id="rId12" display="javascript:void(0)" xr:uid="{EF5895B2-6C3E-4A8A-B0AF-890CCD946D36}"/>
    <hyperlink ref="G3" r:id="rId13" display="javascript:void(0)" xr:uid="{BBC1DB63-98E5-43CA-B158-FEEEEDA87C1D}"/>
    <hyperlink ref="G4" r:id="rId14" display="javascript:void(0)" xr:uid="{DCAC6CEB-3DCA-4059-B414-06642E9FE0EE}"/>
    <hyperlink ref="G5" r:id="rId15" display="javascript:void(0)" xr:uid="{C63C602B-F3B4-476F-8B2C-2E17B4193989}"/>
    <hyperlink ref="G6" r:id="rId16" display="javascript:void(0)" xr:uid="{53B34D70-8F3F-47CF-9F71-EB9B346120FC}"/>
    <hyperlink ref="G7" r:id="rId17" display="javascript:void(0)" xr:uid="{9D850AC6-59E9-4EAD-91B8-E90838B8DDC2}"/>
    <hyperlink ref="G8" r:id="rId18" display="javascript:void(0)" xr:uid="{5918A7A7-41FA-415C-B438-DFE606127401}"/>
    <hyperlink ref="G9" r:id="rId19" display="javascript:void(0)" xr:uid="{F7BA9320-4A3C-43E1-BC12-99AD48126C11}"/>
    <hyperlink ref="G10" r:id="rId20" display="javascript:void(0)" xr:uid="{E03A265D-C508-4B00-8F8F-431F65369209}"/>
    <hyperlink ref="G11" r:id="rId21" display="javascript:void(0)" xr:uid="{3679654A-F731-4CF2-ACC0-DC8A1CB76FCE}"/>
    <hyperlink ref="G12" r:id="rId22" display="javascript:void(0)" xr:uid="{AC8A5A39-3694-4044-9666-9227F941A1C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144u12</dc:creator>
  <cp:lastModifiedBy>144u12</cp:lastModifiedBy>
  <dcterms:created xsi:type="dcterms:W3CDTF">2024-10-28T05:59:19Z</dcterms:created>
  <dcterms:modified xsi:type="dcterms:W3CDTF">2024-10-28T07:20:23Z</dcterms:modified>
</cp:coreProperties>
</file>