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ёба\Информатика\Excel\Выполненные задания\"/>
    </mc:Choice>
  </mc:AlternateContent>
  <xr:revisionPtr revIDLastSave="0" documentId="13_ncr:1_{F08263FC-FCA4-4FED-AC86-574AD05BDF9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Статистические" sheetId="1" r:id="rId1"/>
    <sheet name="Математические" sheetId="4" r:id="rId2"/>
    <sheet name="Логические" sheetId="6" r:id="rId3"/>
    <sheet name="Текстовые" sheetId="8" r:id="rId4"/>
    <sheet name="Дата и время" sheetId="9" r:id="rId5"/>
    <sheet name="Ссылки и массивы" sheetId="10" r:id="rId6"/>
    <sheet name="Вложенные" sheetId="2" r:id="rId7"/>
    <sheet name="Функции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5" l="1"/>
  <c r="H23" i="2"/>
  <c r="G23" i="2"/>
  <c r="H21" i="2"/>
  <c r="H17" i="2"/>
  <c r="H13" i="2"/>
  <c r="H9" i="2"/>
  <c r="F42" i="10"/>
  <c r="F44" i="10"/>
  <c r="F37" i="10"/>
  <c r="F35" i="10"/>
  <c r="F7" i="10"/>
  <c r="F14" i="10"/>
  <c r="B25" i="10"/>
  <c r="A25" i="10"/>
  <c r="F16" i="10"/>
  <c r="E7" i="10"/>
  <c r="F4" i="10"/>
  <c r="E4" i="10"/>
  <c r="B34" i="9"/>
  <c r="C30" i="9"/>
  <c r="C31" i="9"/>
  <c r="C29" i="9"/>
  <c r="B30" i="9"/>
  <c r="B31" i="9"/>
  <c r="B29" i="9"/>
  <c r="C23" i="9"/>
  <c r="C24" i="9"/>
  <c r="C22" i="9"/>
  <c r="B23" i="9"/>
  <c r="B24" i="9"/>
  <c r="B22" i="9"/>
  <c r="D18" i="9"/>
  <c r="D17" i="9"/>
  <c r="D12" i="9"/>
  <c r="D11" i="9"/>
  <c r="B6" i="9"/>
  <c r="B5" i="9"/>
  <c r="B51" i="8"/>
  <c r="B50" i="8"/>
  <c r="B42" i="8"/>
  <c r="B43" i="8"/>
  <c r="B44" i="8"/>
  <c r="B45" i="8"/>
  <c r="B41" i="8"/>
  <c r="E37" i="8"/>
  <c r="E36" i="8"/>
  <c r="C31" i="8"/>
  <c r="C30" i="8"/>
  <c r="D25" i="8"/>
  <c r="D26" i="8"/>
  <c r="D24" i="8"/>
  <c r="E18" i="8"/>
  <c r="E19" i="8"/>
  <c r="E17" i="8"/>
  <c r="B14" i="8"/>
  <c r="B13" i="8"/>
  <c r="B11" i="8"/>
  <c r="B10" i="8"/>
  <c r="E8" i="8"/>
  <c r="E7" i="8"/>
  <c r="E4" i="8"/>
  <c r="C26" i="6"/>
  <c r="C27" i="6"/>
  <c r="C28" i="6"/>
  <c r="C25" i="6"/>
  <c r="C19" i="6"/>
  <c r="C20" i="6"/>
  <c r="C18" i="6"/>
  <c r="B10" i="6"/>
  <c r="B11" i="6"/>
  <c r="B12" i="6"/>
  <c r="B13" i="6"/>
  <c r="B9" i="6"/>
  <c r="C6" i="6"/>
  <c r="C5" i="6"/>
  <c r="C4" i="6"/>
  <c r="E54" i="4"/>
  <c r="B54" i="4"/>
  <c r="E50" i="4"/>
  <c r="B50" i="4"/>
  <c r="I47" i="4"/>
  <c r="H47" i="4"/>
  <c r="E47" i="4"/>
  <c r="B47" i="4"/>
  <c r="E42" i="4"/>
  <c r="E41" i="4"/>
  <c r="B42" i="4"/>
  <c r="B41" i="4"/>
  <c r="E38" i="4"/>
  <c r="E37" i="4"/>
  <c r="B38" i="4"/>
  <c r="B37" i="4"/>
  <c r="H32" i="4"/>
  <c r="E32" i="4"/>
  <c r="B32" i="4"/>
  <c r="E28" i="4"/>
  <c r="B28" i="4"/>
  <c r="J24" i="4"/>
  <c r="H24" i="4"/>
  <c r="G20" i="4"/>
  <c r="C20" i="4"/>
  <c r="J16" i="4"/>
  <c r="H16" i="4"/>
  <c r="I12" i="4"/>
  <c r="F12" i="4"/>
  <c r="B12" i="4"/>
  <c r="F8" i="4"/>
  <c r="B8" i="4"/>
  <c r="G4" i="4"/>
  <c r="F4" i="4"/>
  <c r="C4" i="4"/>
  <c r="B4" i="4"/>
  <c r="H33" i="1"/>
  <c r="H29" i="1"/>
  <c r="H25" i="1"/>
  <c r="H21" i="1"/>
  <c r="H17" i="1"/>
  <c r="H13" i="1"/>
  <c r="H9" i="1"/>
  <c r="H5" i="1"/>
  <c r="B43" i="10"/>
  <c r="A43" i="10"/>
  <c r="B42" i="10"/>
  <c r="A42" i="10"/>
  <c r="F21" i="5"/>
</calcChain>
</file>

<file path=xl/sharedStrings.xml><?xml version="1.0" encoding="utf-8"?>
<sst xmlns="http://schemas.openxmlformats.org/spreadsheetml/2006/main" count="213" uniqueCount="184">
  <si>
    <t>а</t>
  </si>
  <si>
    <t>б</t>
  </si>
  <si>
    <t>f</t>
  </si>
  <si>
    <t>число</t>
  </si>
  <si>
    <t>Вложенные функции</t>
  </si>
  <si>
    <t>Результат</t>
  </si>
  <si>
    <t>А</t>
  </si>
  <si>
    <t>В</t>
  </si>
  <si>
    <t>закончились</t>
  </si>
  <si>
    <t>что</t>
  </si>
  <si>
    <t>жаль</t>
  </si>
  <si>
    <t>каникулы</t>
  </si>
  <si>
    <t>исходные слова</t>
  </si>
  <si>
    <t>Отчество</t>
  </si>
  <si>
    <t>Имя</t>
  </si>
  <si>
    <t>Фамилия</t>
  </si>
  <si>
    <t>Пробел</t>
  </si>
  <si>
    <t>Иванович</t>
  </si>
  <si>
    <t>Алексей</t>
  </si>
  <si>
    <t>Петров</t>
  </si>
  <si>
    <t>слова</t>
  </si>
  <si>
    <t>графика</t>
  </si>
  <si>
    <t>ДОМ</t>
  </si>
  <si>
    <t>СЕМЬЯ</t>
  </si>
  <si>
    <t>хорошо учиться</t>
  </si>
  <si>
    <t>Текст 1</t>
  </si>
  <si>
    <t>Текст 2</t>
  </si>
  <si>
    <t>Скучно</t>
  </si>
  <si>
    <t>Скучно?</t>
  </si>
  <si>
    <t>Цвет жизни</t>
  </si>
  <si>
    <t>Цветы жизни</t>
  </si>
  <si>
    <r>
      <t xml:space="preserve">5. С помощью функции </t>
    </r>
    <r>
      <rPr>
        <b/>
        <sz val="10"/>
        <rFont val="Arial Cyr"/>
        <family val="2"/>
        <charset val="204"/>
      </rPr>
      <t>СЧИТАТЬПУСТОТЫ</t>
    </r>
    <r>
      <rPr>
        <sz val="10"/>
        <rFont val="Arial Cyr"/>
        <charset val="204"/>
      </rPr>
      <t xml:space="preserve"> подсчитать количество пустых ячеек в заданном диапазоне</t>
    </r>
  </si>
  <si>
    <r>
      <t xml:space="preserve">7. С помощью функции </t>
    </r>
    <r>
      <rPr>
        <b/>
        <sz val="10"/>
        <rFont val="Arial Cyr"/>
        <charset val="204"/>
      </rPr>
      <t>НАИМЕНЬШИЙ</t>
    </r>
    <r>
      <rPr>
        <sz val="10"/>
        <rFont val="Arial Cyr"/>
        <charset val="204"/>
      </rPr>
      <t xml:space="preserve"> определите </t>
    </r>
    <r>
      <rPr>
        <b/>
        <sz val="10"/>
        <rFont val="Arial Cyr"/>
        <charset val="204"/>
      </rPr>
      <t>второе</t>
    </r>
    <r>
      <rPr>
        <sz val="10"/>
        <rFont val="Arial Cyr"/>
        <charset val="204"/>
      </rPr>
      <t xml:space="preserve"> наименьшее значение в заданном диапазоне ячеек</t>
    </r>
  </si>
  <si>
    <t>градусы</t>
  </si>
  <si>
    <t>радианы</t>
  </si>
  <si>
    <t>3 степень</t>
  </si>
  <si>
    <t>5 степень</t>
  </si>
  <si>
    <t>Скоро каникулы!</t>
  </si>
  <si>
    <t>Выпал снег</t>
  </si>
  <si>
    <t>Алло?</t>
  </si>
  <si>
    <t>Текстовая строка</t>
  </si>
  <si>
    <t>Прощай, лето!</t>
  </si>
  <si>
    <r>
      <t xml:space="preserve">7. С помощью функции </t>
    </r>
    <r>
      <rPr>
        <b/>
        <sz val="10"/>
        <rFont val="Arial Cyr"/>
        <charset val="204"/>
      </rPr>
      <t>ЗАМЕНИТЬ</t>
    </r>
    <r>
      <rPr>
        <sz val="10"/>
        <rFont val="Arial Cyr"/>
        <charset val="204"/>
      </rPr>
      <t xml:space="preserve"> замените слово </t>
    </r>
    <r>
      <rPr>
        <b/>
        <sz val="10"/>
        <rFont val="Arial Cyr"/>
        <charset val="204"/>
      </rPr>
      <t>"Прощай"</t>
    </r>
    <r>
      <rPr>
        <sz val="10"/>
        <rFont val="Arial Cyr"/>
        <charset val="204"/>
      </rPr>
      <t xml:space="preserve"> на </t>
    </r>
    <r>
      <rPr>
        <b/>
        <sz val="10"/>
        <rFont val="Arial Cyr"/>
        <charset val="204"/>
      </rPr>
      <t xml:space="preserve">"Здравствуй" </t>
    </r>
    <r>
      <rPr>
        <sz val="10"/>
        <rFont val="Arial Cyr"/>
        <charset val="204"/>
      </rPr>
      <t>и наоборот</t>
    </r>
  </si>
  <si>
    <t>Зима, здравствуй!</t>
  </si>
  <si>
    <t>Кол. знаков</t>
  </si>
  <si>
    <r>
      <t xml:space="preserve">4. Возведите в </t>
    </r>
    <r>
      <rPr>
        <b/>
        <sz val="10"/>
        <rFont val="Arial Cyr"/>
        <charset val="204"/>
      </rPr>
      <t>3-ю СТЕПЕНЬ СУММУ</t>
    </r>
    <r>
      <rPr>
        <sz val="10"/>
        <rFont val="Arial Cyr"/>
        <charset val="204"/>
      </rPr>
      <t xml:space="preserve"> чисел заданного диапазона. Проверьте результат, выполнив ниже эти же функции по отдельности</t>
    </r>
  </si>
  <si>
    <r>
      <t xml:space="preserve">3. Округлите до ближайшего </t>
    </r>
    <r>
      <rPr>
        <b/>
        <sz val="10"/>
        <rFont val="Arial Cyr"/>
        <charset val="204"/>
      </rPr>
      <t>целого</t>
    </r>
    <r>
      <rPr>
        <sz val="10"/>
        <rFont val="Arial Cyr"/>
        <charset val="204"/>
      </rPr>
      <t xml:space="preserve"> </t>
    </r>
    <r>
      <rPr>
        <b/>
        <sz val="10"/>
        <rFont val="Arial Cyr"/>
        <charset val="204"/>
      </rPr>
      <t>НЕЧЕТНОГО</t>
    </r>
    <r>
      <rPr>
        <sz val="10"/>
        <rFont val="Arial Cyr"/>
        <charset val="204"/>
      </rPr>
      <t xml:space="preserve"> значения </t>
    </r>
    <r>
      <rPr>
        <b/>
        <sz val="10"/>
        <rFont val="Arial Cyr"/>
        <charset val="204"/>
      </rPr>
      <t>МИНИМАЛЬНОЕ</t>
    </r>
    <r>
      <rPr>
        <sz val="10"/>
        <rFont val="Arial Cyr"/>
        <charset val="204"/>
      </rPr>
      <t xml:space="preserve"> число в заданном диапазоне ячеек</t>
    </r>
  </si>
  <si>
    <r>
      <t xml:space="preserve">1. Вычислите </t>
    </r>
    <r>
      <rPr>
        <b/>
        <sz val="10"/>
        <rFont val="Arial Cyr"/>
        <charset val="204"/>
      </rPr>
      <t>АБСОЛЮТНОЕ</t>
    </r>
    <r>
      <rPr>
        <sz val="10"/>
        <rFont val="Arial Cyr"/>
        <family val="2"/>
        <charset val="204"/>
      </rPr>
      <t xml:space="preserve"> значение </t>
    </r>
    <r>
      <rPr>
        <b/>
        <sz val="10"/>
        <rFont val="Arial Cyr"/>
        <charset val="204"/>
      </rPr>
      <t>МАКСИМАЛЬНОГО</t>
    </r>
    <r>
      <rPr>
        <sz val="10"/>
        <rFont val="Arial Cyr"/>
        <family val="2"/>
        <charset val="204"/>
      </rPr>
      <t xml:space="preserve"> числа заданного диапазона чисел</t>
    </r>
  </si>
  <si>
    <t>Категория: Статистические функции</t>
  </si>
  <si>
    <r>
      <t xml:space="preserve">6.С помощью функции </t>
    </r>
    <r>
      <rPr>
        <b/>
        <sz val="10"/>
        <rFont val="Arial Cyr"/>
        <charset val="204"/>
      </rPr>
      <t>МАКС</t>
    </r>
    <r>
      <rPr>
        <sz val="10"/>
        <rFont val="Arial Cyr"/>
        <charset val="204"/>
      </rPr>
      <t xml:space="preserve"> определите максимальное число в заданном диапазоне ячеек</t>
    </r>
  </si>
  <si>
    <r>
      <t xml:space="preserve">6. С помощью функции </t>
    </r>
    <r>
      <rPr>
        <b/>
        <sz val="10"/>
        <rFont val="Arial Cyr"/>
        <charset val="204"/>
      </rPr>
      <t>НАИБОЛЬШИЙ</t>
    </r>
    <r>
      <rPr>
        <sz val="10"/>
        <rFont val="Arial Cyr"/>
        <charset val="204"/>
      </rPr>
      <t xml:space="preserve"> определите </t>
    </r>
    <r>
      <rPr>
        <b/>
        <sz val="10"/>
        <rFont val="Arial Cyr"/>
        <charset val="204"/>
      </rPr>
      <t>первое</t>
    </r>
    <r>
      <rPr>
        <sz val="10"/>
        <rFont val="Arial Cyr"/>
        <charset val="204"/>
      </rPr>
      <t xml:space="preserve"> (</t>
    </r>
    <r>
      <rPr>
        <b/>
        <sz val="10"/>
        <rFont val="Arial Cyr"/>
        <charset val="204"/>
      </rPr>
      <t>к=1</t>
    </r>
    <r>
      <rPr>
        <sz val="10"/>
        <rFont val="Arial Cyr"/>
        <charset val="204"/>
      </rPr>
      <t>) из наибольших чисел в аналогичном диапазоне ячеек</t>
    </r>
  </si>
  <si>
    <t>Категория: Математические функции</t>
  </si>
  <si>
    <t>1 разряд</t>
  </si>
  <si>
    <r>
      <t xml:space="preserve">3. С помошью функции </t>
    </r>
    <r>
      <rPr>
        <b/>
        <sz val="10"/>
        <rFont val="Arial Cyr"/>
        <family val="2"/>
        <charset val="204"/>
      </rPr>
      <t>ЧЕТН</t>
    </r>
    <r>
      <rPr>
        <sz val="10"/>
        <rFont val="Arial Cyr"/>
        <charset val="204"/>
      </rPr>
      <t xml:space="preserve"> округлите число до ближайшего целого четного</t>
    </r>
  </si>
  <si>
    <r>
      <t xml:space="preserve">2. С помощью функции </t>
    </r>
    <r>
      <rPr>
        <b/>
        <sz val="10"/>
        <rFont val="Arial Cyr"/>
        <family val="2"/>
        <charset val="204"/>
      </rPr>
      <t>ЦЕЛОЕ</t>
    </r>
    <r>
      <rPr>
        <sz val="10"/>
        <rFont val="Arial Cyr"/>
        <charset val="204"/>
      </rPr>
      <t xml:space="preserve"> округлите число до ближайшего меньшего целого</t>
    </r>
  </si>
  <si>
    <r>
      <t xml:space="preserve">12. Определите </t>
    </r>
    <r>
      <rPr>
        <b/>
        <sz val="10"/>
        <rFont val="Arial Cyr"/>
        <charset val="204"/>
      </rPr>
      <t>абсолютные</t>
    </r>
    <r>
      <rPr>
        <sz val="10"/>
        <rFont val="Arial Cyr"/>
        <charset val="204"/>
      </rPr>
      <t xml:space="preserve"> значения заданных чисел</t>
    </r>
    <r>
      <rPr>
        <sz val="8"/>
        <rFont val="Arial Cyr"/>
        <charset val="204"/>
      </rPr>
      <t xml:space="preserve"> (найдите функцию самостоятельно)</t>
    </r>
  </si>
  <si>
    <r>
      <t xml:space="preserve">13. Определите </t>
    </r>
    <r>
      <rPr>
        <b/>
        <sz val="10"/>
        <rFont val="Arial Cyr"/>
        <charset val="204"/>
      </rPr>
      <t>косинус</t>
    </r>
    <r>
      <rPr>
        <sz val="10"/>
        <rFont val="Arial Cyr"/>
        <charset val="204"/>
      </rPr>
      <t xml:space="preserve"> заданных углов </t>
    </r>
    <r>
      <rPr>
        <sz val="8"/>
        <rFont val="Arial Cyr"/>
        <charset val="204"/>
      </rPr>
      <t>(найдите функцию самостоятельно)</t>
    </r>
  </si>
  <si>
    <r>
      <t xml:space="preserve">8.Преобразуйте </t>
    </r>
    <r>
      <rPr>
        <b/>
        <sz val="10"/>
        <rFont val="Arial Cyr"/>
        <charset val="204"/>
      </rPr>
      <t>радианы</t>
    </r>
    <r>
      <rPr>
        <sz val="10"/>
        <rFont val="Arial Cyr"/>
        <family val="2"/>
        <charset val="204"/>
      </rPr>
      <t xml:space="preserve"> в </t>
    </r>
    <r>
      <rPr>
        <b/>
        <sz val="10"/>
        <rFont val="Arial Cyr"/>
        <charset val="204"/>
      </rPr>
      <t>градусы</t>
    </r>
    <r>
      <rPr>
        <sz val="10"/>
        <rFont val="Arial Cyr"/>
        <family val="2"/>
        <charset val="204"/>
      </rPr>
      <t xml:space="preserve"> </t>
    </r>
    <r>
      <rPr>
        <sz val="8"/>
        <rFont val="Arial Cyr"/>
        <charset val="204"/>
      </rPr>
      <t>(найдите функцию самостоятельно)</t>
    </r>
  </si>
  <si>
    <r>
      <t xml:space="preserve">9. Преобразуйте </t>
    </r>
    <r>
      <rPr>
        <b/>
        <sz val="10"/>
        <rFont val="Arial Cyr"/>
        <charset val="204"/>
      </rPr>
      <t>градусы</t>
    </r>
    <r>
      <rPr>
        <sz val="10"/>
        <rFont val="Arial Cyr"/>
        <family val="2"/>
        <charset val="204"/>
      </rPr>
      <t xml:space="preserve"> в </t>
    </r>
    <r>
      <rPr>
        <b/>
        <sz val="10"/>
        <rFont val="Arial Cyr"/>
        <charset val="204"/>
      </rPr>
      <t>радианы</t>
    </r>
    <r>
      <rPr>
        <sz val="10"/>
        <rFont val="Arial Cyr"/>
        <family val="2"/>
        <charset val="204"/>
      </rPr>
      <t xml:space="preserve"> </t>
    </r>
    <r>
      <rPr>
        <sz val="8"/>
        <rFont val="Arial Cyr"/>
        <charset val="204"/>
      </rPr>
      <t>(найдите функцию самостоятельно)</t>
    </r>
  </si>
  <si>
    <r>
      <t xml:space="preserve">10. Преобразуйте </t>
    </r>
    <r>
      <rPr>
        <b/>
        <sz val="10"/>
        <rFont val="Arial Cyr"/>
        <charset val="204"/>
      </rPr>
      <t>арабские</t>
    </r>
    <r>
      <rPr>
        <sz val="10"/>
        <rFont val="Arial Cyr"/>
        <family val="2"/>
        <charset val="204"/>
      </rPr>
      <t xml:space="preserve"> числа в </t>
    </r>
    <r>
      <rPr>
        <b/>
        <sz val="10"/>
        <rFont val="Arial Cyr"/>
        <charset val="204"/>
      </rPr>
      <t>римские</t>
    </r>
    <r>
      <rPr>
        <sz val="10"/>
        <rFont val="Arial Cyr"/>
        <family val="2"/>
        <charset val="204"/>
      </rPr>
      <t xml:space="preserve"> </t>
    </r>
    <r>
      <rPr>
        <sz val="8"/>
        <rFont val="Arial Cyr"/>
        <charset val="204"/>
      </rPr>
      <t>(найдите функцию самостоятельно)</t>
    </r>
  </si>
  <si>
    <r>
      <t>1. С помощью функции</t>
    </r>
    <r>
      <rPr>
        <b/>
        <sz val="10"/>
        <rFont val="Arial Cyr"/>
        <family val="2"/>
        <charset val="204"/>
      </rPr>
      <t xml:space="preserve"> </t>
    </r>
    <r>
      <rPr>
        <b/>
        <sz val="10"/>
        <rFont val="Arial Cyr"/>
        <charset val="204"/>
      </rPr>
      <t>ЕСЛИ,</t>
    </r>
    <r>
      <rPr>
        <sz val="10"/>
        <rFont val="Arial Cyr"/>
        <charset val="204"/>
      </rPr>
      <t xml:space="preserve"> проанализируйте два числа. Если</t>
    </r>
    <r>
      <rPr>
        <b/>
        <sz val="10"/>
        <rFont val="Arial Cyr"/>
        <charset val="204"/>
      </rPr>
      <t xml:space="preserve"> </t>
    </r>
    <r>
      <rPr>
        <sz val="10"/>
        <rFont val="Arial Cyr"/>
        <charset val="204"/>
      </rPr>
      <t xml:space="preserve">выполняется логическое выражение (условие) </t>
    </r>
    <r>
      <rPr>
        <b/>
        <sz val="10"/>
        <rFont val="Arial Cyr"/>
        <charset val="204"/>
      </rPr>
      <t>А=В</t>
    </r>
    <r>
      <rPr>
        <sz val="10"/>
        <rFont val="Arial Cyr"/>
        <charset val="204"/>
      </rPr>
      <t xml:space="preserve">, то результат применения функции - </t>
    </r>
    <r>
      <rPr>
        <b/>
        <sz val="10"/>
        <rFont val="Arial Cyr"/>
        <family val="2"/>
        <charset val="204"/>
      </rPr>
      <t>Истина.</t>
    </r>
    <r>
      <rPr>
        <sz val="10"/>
        <rFont val="Arial Cyr"/>
        <charset val="204"/>
      </rPr>
      <t xml:space="preserve"> Иначе - </t>
    </r>
    <r>
      <rPr>
        <b/>
        <sz val="10"/>
        <rFont val="Arial Cyr"/>
        <family val="2"/>
        <charset val="204"/>
      </rPr>
      <t>Ложь.</t>
    </r>
  </si>
  <si>
    <t>аргумент1</t>
  </si>
  <si>
    <t>аргумент2</t>
  </si>
  <si>
    <t>Категория: Логические функции</t>
  </si>
  <si>
    <t>Строка</t>
  </si>
  <si>
    <t>Номер позиции</t>
  </si>
  <si>
    <t>текст</t>
  </si>
  <si>
    <t>Основные принципы создания баз данных.</t>
  </si>
  <si>
    <t>Эти принципы очень важны!</t>
  </si>
  <si>
    <r>
      <t xml:space="preserve">2. Отпределите </t>
    </r>
    <r>
      <rPr>
        <b/>
        <sz val="10"/>
        <rFont val="Arial Cyr"/>
        <charset val="204"/>
      </rPr>
      <t>АБСОЛЮТНОЕ</t>
    </r>
    <r>
      <rPr>
        <sz val="10"/>
        <rFont val="Arial Cyr"/>
        <charset val="204"/>
      </rPr>
      <t xml:space="preserve"> значение </t>
    </r>
    <r>
      <rPr>
        <b/>
        <sz val="10"/>
        <rFont val="Arial Cyr"/>
        <charset val="204"/>
      </rPr>
      <t>СУММЫ</t>
    </r>
    <r>
      <rPr>
        <sz val="10"/>
        <rFont val="Arial Cyr"/>
        <charset val="204"/>
      </rPr>
      <t xml:space="preserve"> чисел</t>
    </r>
  </si>
  <si>
    <t>Категория: Текстовые функции</t>
  </si>
  <si>
    <r>
      <t xml:space="preserve">10. Повторите заданный текст </t>
    </r>
    <r>
      <rPr>
        <b/>
        <sz val="10"/>
        <rFont val="Arial Cyr"/>
        <charset val="204"/>
      </rPr>
      <t>3</t>
    </r>
    <r>
      <rPr>
        <sz val="10"/>
        <rFont val="Arial Cyr"/>
        <charset val="204"/>
      </rPr>
      <t xml:space="preserve"> раза </t>
    </r>
    <r>
      <rPr>
        <sz val="8"/>
        <rFont val="Arial Cyr"/>
        <charset val="204"/>
      </rPr>
      <t>(найдите функцию самостоятельно)</t>
    </r>
  </si>
  <si>
    <t>Число</t>
  </si>
  <si>
    <t>Год</t>
  </si>
  <si>
    <t>Месяц</t>
  </si>
  <si>
    <t>Дата</t>
  </si>
  <si>
    <r>
      <t xml:space="preserve">2. С помощью функции </t>
    </r>
    <r>
      <rPr>
        <b/>
        <sz val="10"/>
        <rFont val="Arial Cyr"/>
        <charset val="204"/>
      </rPr>
      <t>ДАТА</t>
    </r>
    <r>
      <rPr>
        <sz val="10"/>
        <rFont val="Arial Cyr"/>
        <charset val="204"/>
      </rPr>
      <t xml:space="preserve"> преобразуйте числа, задающие число, месяц и год в формат </t>
    </r>
    <r>
      <rPr>
        <b/>
        <sz val="10"/>
        <rFont val="Arial Cyr"/>
        <charset val="204"/>
      </rPr>
      <t xml:space="preserve">даты Excel </t>
    </r>
  </si>
  <si>
    <t>час</t>
  </si>
  <si>
    <t>мин</t>
  </si>
  <si>
    <t>сек</t>
  </si>
  <si>
    <t>Время</t>
  </si>
  <si>
    <t xml:space="preserve">Дата </t>
  </si>
  <si>
    <t>День</t>
  </si>
  <si>
    <t>Минуты</t>
  </si>
  <si>
    <t>Секунды</t>
  </si>
  <si>
    <t>Категория: Дата и Время</t>
  </si>
  <si>
    <r>
      <t xml:space="preserve">1. С помощью функции </t>
    </r>
    <r>
      <rPr>
        <b/>
        <sz val="10"/>
        <rFont val="Arial Cyr"/>
        <charset val="204"/>
      </rPr>
      <t>ГОД</t>
    </r>
    <r>
      <rPr>
        <sz val="10"/>
        <rFont val="Arial Cyr"/>
        <charset val="204"/>
      </rPr>
      <t xml:space="preserve"> преодразуйте заданное число в год.</t>
    </r>
  </si>
  <si>
    <r>
      <t xml:space="preserve">3. С помощью функции </t>
    </r>
    <r>
      <rPr>
        <b/>
        <sz val="10"/>
        <rFont val="Arial Cyr"/>
        <charset val="204"/>
      </rPr>
      <t>ВРЕМЯ</t>
    </r>
    <r>
      <rPr>
        <sz val="10"/>
        <rFont val="Arial Cyr"/>
        <charset val="204"/>
      </rPr>
      <t xml:space="preserve"> преобразуйте часы, минуты, секунды в число в формате </t>
    </r>
    <r>
      <rPr>
        <b/>
        <sz val="10"/>
        <rFont val="Arial Cyr"/>
        <charset val="204"/>
      </rPr>
      <t>времени Excel</t>
    </r>
  </si>
  <si>
    <r>
      <t xml:space="preserve">6. Какая сегодня дата? </t>
    </r>
    <r>
      <rPr>
        <sz val="8"/>
        <rFont val="Arial Cyr"/>
        <charset val="204"/>
      </rPr>
      <t>Найдите функцию самостоятельно</t>
    </r>
  </si>
  <si>
    <t>Сегодня</t>
  </si>
  <si>
    <t xml:space="preserve"> </t>
  </si>
  <si>
    <r>
      <t xml:space="preserve">5. С помощью функции </t>
    </r>
    <r>
      <rPr>
        <b/>
        <sz val="10"/>
        <rFont val="Arial Cyr"/>
        <family val="2"/>
        <charset val="204"/>
      </rPr>
      <t>СОВПАД</t>
    </r>
    <r>
      <rPr>
        <sz val="10"/>
        <rFont val="Arial Cyr"/>
        <charset val="204"/>
      </rPr>
      <t xml:space="preserve"> определите идентичность текста 1 и текста 2. Если они идентичны, то результат - </t>
    </r>
    <r>
      <rPr>
        <b/>
        <sz val="10"/>
        <rFont val="Arial Cyr"/>
        <family val="2"/>
        <charset val="204"/>
      </rPr>
      <t>истина.</t>
    </r>
    <r>
      <rPr>
        <sz val="10"/>
        <rFont val="Arial Cyr"/>
        <charset val="204"/>
      </rPr>
      <t xml:space="preserve"> Иначе - </t>
    </r>
    <r>
      <rPr>
        <b/>
        <sz val="10"/>
        <rFont val="Arial Cyr"/>
        <family val="2"/>
        <charset val="204"/>
      </rPr>
      <t>ложь</t>
    </r>
  </si>
  <si>
    <r>
      <t xml:space="preserve">4. С помощью функции </t>
    </r>
    <r>
      <rPr>
        <b/>
        <sz val="10"/>
        <rFont val="Arial Cyr"/>
        <family val="2"/>
        <charset val="204"/>
      </rPr>
      <t>СТРОЧН</t>
    </r>
    <r>
      <rPr>
        <sz val="10"/>
        <rFont val="Arial Cyr"/>
        <charset val="204"/>
      </rPr>
      <t xml:space="preserve"> преобразуйте прописные символы в строчные</t>
    </r>
  </si>
  <si>
    <r>
      <t xml:space="preserve">3. С помощью функции </t>
    </r>
    <r>
      <rPr>
        <b/>
        <sz val="10"/>
        <rFont val="Arial Cyr"/>
        <family val="2"/>
        <charset val="204"/>
      </rPr>
      <t>ПРОПИСН</t>
    </r>
    <r>
      <rPr>
        <sz val="10"/>
        <rFont val="Arial Cyr"/>
        <charset val="204"/>
      </rPr>
      <t xml:space="preserve"> преобразуйте строчные символы в прописные</t>
    </r>
  </si>
  <si>
    <r>
      <t xml:space="preserve">9. С помощью функции </t>
    </r>
    <r>
      <rPr>
        <b/>
        <sz val="10"/>
        <rFont val="Arial Cyr"/>
        <charset val="204"/>
      </rPr>
      <t>Cимвол</t>
    </r>
    <r>
      <rPr>
        <sz val="10"/>
        <rFont val="Arial Cyr"/>
        <charset val="204"/>
      </rPr>
      <t xml:space="preserve"> преобразуйте число в символ. </t>
    </r>
    <r>
      <rPr>
        <sz val="8"/>
        <rFont val="Arial Cyr"/>
        <charset val="204"/>
      </rPr>
      <t>Число задается из таблицs кодов  ASCII</t>
    </r>
  </si>
  <si>
    <r>
      <t xml:space="preserve">4. Задана </t>
    </r>
    <r>
      <rPr>
        <b/>
        <sz val="10"/>
        <rFont val="Arial Cyr"/>
        <charset val="204"/>
      </rPr>
      <t>дата</t>
    </r>
    <r>
      <rPr>
        <sz val="10"/>
        <rFont val="Arial Cyr"/>
        <charset val="204"/>
      </rPr>
      <t xml:space="preserve"> в формате </t>
    </r>
    <r>
      <rPr>
        <b/>
        <sz val="10"/>
        <rFont val="Arial Cyr"/>
        <charset val="204"/>
      </rPr>
      <t>Excel.</t>
    </r>
    <r>
      <rPr>
        <sz val="10"/>
        <rFont val="Arial Cyr"/>
        <charset val="204"/>
      </rPr>
      <t xml:space="preserve"> С помощью функции </t>
    </r>
    <r>
      <rPr>
        <b/>
        <sz val="10"/>
        <rFont val="Arial Cyr"/>
        <charset val="204"/>
      </rPr>
      <t>ДЕНЬ,</t>
    </r>
    <r>
      <rPr>
        <sz val="10"/>
        <rFont val="Arial Cyr"/>
        <charset val="204"/>
      </rPr>
      <t xml:space="preserve"> определите (выделите) </t>
    </r>
    <r>
      <rPr>
        <b/>
        <sz val="10"/>
        <rFont val="Arial Cyr"/>
        <charset val="204"/>
      </rPr>
      <t xml:space="preserve">день. </t>
    </r>
    <r>
      <rPr>
        <sz val="10"/>
        <rFont val="Arial Cyr"/>
        <charset val="204"/>
      </rPr>
      <t>Определите м</t>
    </r>
    <r>
      <rPr>
        <b/>
        <sz val="10"/>
        <rFont val="Arial Cyr"/>
        <charset val="204"/>
      </rPr>
      <t>есяц</t>
    </r>
    <r>
      <rPr>
        <sz val="10"/>
        <rFont val="Arial Cyr"/>
        <charset val="204"/>
      </rPr>
      <t xml:space="preserve"> </t>
    </r>
    <r>
      <rPr>
        <sz val="8"/>
        <rFont val="Arial Cyr"/>
        <charset val="204"/>
      </rPr>
      <t>(найдите функцию самостоятельно)</t>
    </r>
  </si>
  <si>
    <r>
      <t xml:space="preserve">3. С помощью функции </t>
    </r>
    <r>
      <rPr>
        <b/>
        <sz val="10"/>
        <rFont val="Arial Cyr"/>
        <charset val="204"/>
      </rPr>
      <t>ЕСЛИ</t>
    </r>
    <r>
      <rPr>
        <sz val="10"/>
        <rFont val="Arial Cyr"/>
        <charset val="204"/>
      </rPr>
      <t xml:space="preserve"> определите, в какой школе учится школьник. Начальной школа считается по 4-ый класс, затем -  идет средняя школа. Впишите слова </t>
    </r>
    <r>
      <rPr>
        <b/>
        <sz val="10"/>
        <rFont val="Arial Cyr"/>
        <family val="2"/>
        <charset val="204"/>
      </rPr>
      <t>Начальная</t>
    </r>
    <r>
      <rPr>
        <sz val="10"/>
        <rFont val="Arial Cyr"/>
        <charset val="204"/>
      </rPr>
      <t xml:space="preserve"> и </t>
    </r>
    <r>
      <rPr>
        <b/>
        <sz val="10"/>
        <rFont val="Arial Cyr"/>
        <family val="2"/>
        <charset val="204"/>
      </rPr>
      <t>Средняя</t>
    </r>
    <r>
      <rPr>
        <sz val="10"/>
        <rFont val="Arial Cyr"/>
        <charset val="204"/>
      </rPr>
      <t xml:space="preserve"> в качестве результата анализа.</t>
    </r>
  </si>
  <si>
    <t>Сумма</t>
  </si>
  <si>
    <t>Степень</t>
  </si>
  <si>
    <t>1. Что такое функция?</t>
  </si>
  <si>
    <t>Пример оформления</t>
  </si>
  <si>
    <r>
      <t xml:space="preserve">5. Задано </t>
    </r>
    <r>
      <rPr>
        <b/>
        <sz val="10"/>
        <rFont val="Arial Cyr"/>
        <charset val="204"/>
      </rPr>
      <t>время</t>
    </r>
    <r>
      <rPr>
        <sz val="10"/>
        <rFont val="Arial Cyr"/>
        <charset val="204"/>
      </rPr>
      <t xml:space="preserve"> в формате </t>
    </r>
    <r>
      <rPr>
        <b/>
        <sz val="10"/>
        <rFont val="Arial Cyr"/>
        <charset val="204"/>
      </rPr>
      <t>Excel.</t>
    </r>
    <r>
      <rPr>
        <sz val="10"/>
        <rFont val="Arial Cyr"/>
        <charset val="204"/>
      </rPr>
      <t xml:space="preserve"> Спомощью функции </t>
    </r>
    <r>
      <rPr>
        <b/>
        <sz val="10"/>
        <rFont val="Arial Cyr"/>
        <charset val="204"/>
      </rPr>
      <t>МИНУТЫ,</t>
    </r>
    <r>
      <rPr>
        <sz val="10"/>
        <rFont val="Arial Cyr"/>
        <charset val="204"/>
      </rPr>
      <t xml:space="preserve"> определите (выделите) </t>
    </r>
    <r>
      <rPr>
        <b/>
        <sz val="10"/>
        <rFont val="Arial Cyr"/>
        <charset val="204"/>
      </rPr>
      <t>минуты.</t>
    </r>
    <r>
      <rPr>
        <sz val="10"/>
        <rFont val="Arial Cyr"/>
        <charset val="204"/>
      </rPr>
      <t xml:space="preserve"> Определите </t>
    </r>
    <r>
      <rPr>
        <b/>
        <sz val="10"/>
        <rFont val="Arial Cyr"/>
        <charset val="204"/>
      </rPr>
      <t>секунды</t>
    </r>
    <r>
      <rPr>
        <sz val="10"/>
        <rFont val="Arial Cyr"/>
        <charset val="204"/>
      </rPr>
      <t xml:space="preserve"> (</t>
    </r>
    <r>
      <rPr>
        <sz val="8"/>
        <rFont val="Arial Cyr"/>
        <charset val="204"/>
      </rPr>
      <t>найдите функцию самостоятельно)</t>
    </r>
  </si>
  <si>
    <t>Номер</t>
  </si>
  <si>
    <t>Цена места</t>
  </si>
  <si>
    <t>Кол-во мест</t>
  </si>
  <si>
    <t>Цена номера</t>
  </si>
  <si>
    <t>Искомый номер</t>
  </si>
  <si>
    <r>
      <t>1. В таблице приведены цены на место в номерах гостиницы. Найдите цену места номере с помощью функции ВПР. Рядом укажите искомый номер также с помощью этой же функции. Аналогично найдите кол-во мест в другом искомом номере и укажите этот номер с помощью ВПР. (</t>
    </r>
    <r>
      <rPr>
        <i/>
        <sz val="10"/>
        <rFont val="Arial"/>
        <family val="2"/>
        <charset val="204"/>
      </rPr>
      <t>Для работы функции левый столбец с искомыми</t>
    </r>
    <r>
      <rPr>
        <sz val="10"/>
        <rFont val="Arial"/>
        <family val="2"/>
        <charset val="204"/>
      </rPr>
      <t xml:space="preserve"> </t>
    </r>
    <r>
      <rPr>
        <i/>
        <sz val="10"/>
        <rFont val="Arial"/>
        <family val="2"/>
        <charset val="204"/>
      </rPr>
      <t xml:space="preserve">значениями должен быть отсортирован по возрастанию) </t>
    </r>
  </si>
  <si>
    <t>Наим. продуктов</t>
  </si>
  <si>
    <t>Кол-во</t>
  </si>
  <si>
    <t>Мука</t>
  </si>
  <si>
    <t>Сахар</t>
  </si>
  <si>
    <t>Сок</t>
  </si>
  <si>
    <t>Макароны</t>
  </si>
  <si>
    <t>К-100</t>
  </si>
  <si>
    <t>Код продукта</t>
  </si>
  <si>
    <t>А/166</t>
  </si>
  <si>
    <t>П-1410</t>
  </si>
  <si>
    <t>КА-50</t>
  </si>
  <si>
    <t xml:space="preserve">Код </t>
  </si>
  <si>
    <t>2. В таблице приведены коды, наименования и кол-во продуктов, находящихся на складе. с помощью функции ВПР, найдите кол-во искомого продукта на складе (задан код продукта), рядом отобразите искомый код, также с помощью этой же функции. Затем, найдите наименование продукта по его коду.</t>
  </si>
  <si>
    <t>Кол-во (т.)</t>
  </si>
  <si>
    <t>Код</t>
  </si>
  <si>
    <t>Наименование</t>
  </si>
  <si>
    <t>Инженер</t>
  </si>
  <si>
    <t>Техник</t>
  </si>
  <si>
    <t>Оператор</t>
  </si>
  <si>
    <t>Охранник</t>
  </si>
  <si>
    <t>Директор</t>
  </si>
  <si>
    <t>Бухгалтер</t>
  </si>
  <si>
    <t>Сколько охранников?</t>
  </si>
  <si>
    <t>Сколько директоров?</t>
  </si>
  <si>
    <t>3. В таблице приведено штатное расписание сотрудников организации. Найдите кол-во сотрудников по искомой должности с помощью функции ГПР.</t>
  </si>
  <si>
    <t>ВПР?</t>
  </si>
  <si>
    <t>ГПР?</t>
  </si>
  <si>
    <t>4. Имеется массив  чисел. Определить содержимое ячеек на пересечении 2-ой строки и 2-го столбца массива с помощью функции ИНДЕКС. Выберите тип аргументов этой функции - массив; номер строки; номер столбца</t>
  </si>
  <si>
    <t>Массив 1</t>
  </si>
  <si>
    <t>Массив 2</t>
  </si>
  <si>
    <t>строка - 2, столбец - 2</t>
  </si>
  <si>
    <t>строка - 2, столбец - 1</t>
  </si>
  <si>
    <t>3. Как должны располагаться искомые значения в таблице  при использовании функции ВПР, ГПР? Отобразите это с помощью стрелки.</t>
  </si>
  <si>
    <t>Категория: ССЫЛКИ и МАССИВЫ</t>
  </si>
  <si>
    <t>Письменный ответ по теме "Функции"</t>
  </si>
  <si>
    <r>
      <t xml:space="preserve">2. Приведите запись известной Вам функции. Укажите </t>
    </r>
    <r>
      <rPr>
        <b/>
        <sz val="10"/>
        <rFont val="Arial Cyr"/>
        <charset val="204"/>
      </rPr>
      <t>имя</t>
    </r>
    <r>
      <rPr>
        <sz val="10"/>
        <rFont val="Arial Cyr"/>
        <charset val="204"/>
      </rPr>
      <t xml:space="preserve"> и </t>
    </r>
    <r>
      <rPr>
        <b/>
        <sz val="10"/>
        <rFont val="Arial Cyr"/>
        <charset val="204"/>
      </rPr>
      <t>аргументы</t>
    </r>
    <r>
      <rPr>
        <sz val="10"/>
        <rFont val="Arial Cyr"/>
        <charset val="204"/>
      </rPr>
      <t xml:space="preserve"> функции. Пример оформления приведен ниже</t>
    </r>
  </si>
  <si>
    <r>
      <t>СУММ(D1:1)</t>
    </r>
    <r>
      <rPr>
        <sz val="10"/>
        <rFont val="Arial Cyr"/>
        <charset val="204"/>
      </rPr>
      <t xml:space="preserve">,
 имя функии - </t>
    </r>
    <r>
      <rPr>
        <b/>
        <sz val="10"/>
        <rFont val="Arial Cyr"/>
        <charset val="204"/>
      </rPr>
      <t>СУММ,</t>
    </r>
    <r>
      <rPr>
        <sz val="10"/>
        <rFont val="Arial Cyr"/>
        <charset val="204"/>
      </rPr>
      <t xml:space="preserve"> аргументы -  (</t>
    </r>
    <r>
      <rPr>
        <b/>
        <sz val="10"/>
        <rFont val="Arial Cyr"/>
        <charset val="204"/>
      </rPr>
      <t>А24:Е24</t>
    </r>
    <r>
      <rPr>
        <sz val="10"/>
        <rFont val="Arial Cyr"/>
        <charset val="204"/>
      </rPr>
      <t>)                                  (блок ячеек, адреса ячеек: от А24 по Е24)</t>
    </r>
  </si>
  <si>
    <r>
      <t xml:space="preserve">1. С помощью функции </t>
    </r>
    <r>
      <rPr>
        <b/>
        <sz val="10"/>
        <rFont val="Arial Cyr"/>
        <family val="2"/>
        <charset val="204"/>
      </rPr>
      <t>СЧЁТ</t>
    </r>
    <r>
      <rPr>
        <sz val="10"/>
        <rFont val="Arial Cyr"/>
        <family val="2"/>
        <charset val="204"/>
      </rPr>
      <t xml:space="preserve"> подсчитайте количество чисел в заданном диапазоне ячеек</t>
    </r>
  </si>
  <si>
    <r>
      <t xml:space="preserve">4. С помощью функции </t>
    </r>
    <r>
      <rPr>
        <b/>
        <sz val="10"/>
        <rFont val="Arial Cyr"/>
        <family val="2"/>
        <charset val="204"/>
      </rPr>
      <t>СЧ</t>
    </r>
    <r>
      <rPr>
        <b/>
        <sz val="10"/>
        <rFont val="Arial Cyr"/>
        <charset val="204"/>
      </rPr>
      <t>Ё</t>
    </r>
    <r>
      <rPr>
        <b/>
        <sz val="10"/>
        <rFont val="Arial Cyr"/>
        <family val="2"/>
        <charset val="204"/>
      </rPr>
      <t>ТЗ</t>
    </r>
    <r>
      <rPr>
        <sz val="10"/>
        <rFont val="Arial Cyr"/>
        <charset val="204"/>
      </rPr>
      <t xml:space="preserve"> подсчитайте количество значений в заданном диапазоне ячеек. Найдите функцию, введя ее имя в окно </t>
    </r>
    <r>
      <rPr>
        <b/>
        <sz val="10"/>
        <rFont val="Arial Cyr"/>
        <charset val="204"/>
      </rPr>
      <t>Поиск функции</t>
    </r>
    <r>
      <rPr>
        <sz val="10"/>
        <rFont val="Arial Cyr"/>
        <charset val="204"/>
      </rPr>
      <t xml:space="preserve"> нужной категории</t>
    </r>
  </si>
  <si>
    <t>2 разряд</t>
  </si>
  <si>
    <t>3 разряд</t>
  </si>
  <si>
    <r>
      <t xml:space="preserve">5. С помощью функции </t>
    </r>
    <r>
      <rPr>
        <b/>
        <sz val="10"/>
        <rFont val="Arial Cyr"/>
        <family val="2"/>
        <charset val="204"/>
      </rPr>
      <t>ОСТАТ</t>
    </r>
    <r>
      <rPr>
        <sz val="10"/>
        <rFont val="Arial Cyr"/>
        <family val="2"/>
        <charset val="204"/>
      </rPr>
      <t xml:space="preserve"> определите остаток от деления двух чисел. </t>
    </r>
    <r>
      <rPr>
        <i/>
        <sz val="10"/>
        <rFont val="Arial Cyr"/>
        <charset val="204"/>
      </rPr>
      <t>Проверьте результат с помощью формулы без применения функции (зеленая ячейка)</t>
    </r>
  </si>
  <si>
    <r>
      <t>5. С помощью функции</t>
    </r>
    <r>
      <rPr>
        <b/>
        <sz val="10"/>
        <rFont val="Arial Cyr"/>
        <family val="2"/>
        <charset val="204"/>
      </rPr>
      <t xml:space="preserve"> СУММЕСЛИ</t>
    </r>
    <r>
      <rPr>
        <sz val="10"/>
        <rFont val="Arial Cyr"/>
        <family val="2"/>
        <charset val="204"/>
      </rPr>
      <t xml:space="preserve"> определите количество отработанных часов на субботнике, учитывая только тех людей, кто проработал более 2-х часов.</t>
    </r>
    <r>
      <rPr>
        <i/>
        <sz val="10"/>
        <rFont val="Arial Cyr"/>
        <charset val="204"/>
      </rPr>
      <t xml:space="preserve"> Как проверить результат без применения функции (зеленая ячейка)</t>
    </r>
    <r>
      <rPr>
        <sz val="10"/>
        <rFont val="Arial Cyr"/>
        <family val="2"/>
        <charset val="204"/>
      </rPr>
      <t>?</t>
    </r>
  </si>
  <si>
    <r>
      <t xml:space="preserve">4. С помощью функции </t>
    </r>
    <r>
      <rPr>
        <b/>
        <sz val="10"/>
        <rFont val="Arial Cyr"/>
        <family val="2"/>
        <charset val="204"/>
      </rPr>
      <t>ПРОИЗВЕД</t>
    </r>
    <r>
      <rPr>
        <sz val="10"/>
        <rFont val="Arial Cyr"/>
        <family val="2"/>
        <charset val="204"/>
      </rPr>
      <t xml:space="preserve"> подсчитайте произведение чисел в заданном диапазоне ячеек. </t>
    </r>
    <r>
      <rPr>
        <i/>
        <sz val="10"/>
        <rFont val="Arial Cyr"/>
        <charset val="204"/>
      </rPr>
      <t>Проверьте результат с помощью формулы без применения функции (зеленая ячейка)</t>
    </r>
  </si>
  <si>
    <r>
      <t xml:space="preserve">1. С помощью функции </t>
    </r>
    <r>
      <rPr>
        <b/>
        <sz val="10"/>
        <rFont val="Arial Cyr"/>
        <family val="2"/>
        <charset val="204"/>
      </rPr>
      <t>ОКРУГЛ</t>
    </r>
    <r>
      <rPr>
        <sz val="10"/>
        <rFont val="Arial Cyr"/>
        <family val="2"/>
        <charset val="204"/>
      </rPr>
      <t xml:space="preserve"> округлите число до указанного количества знаков (рязрядов) после запятой. При округлении 2-го числа скопируйте формулы в соответсвующие ячейки и скорректируйте их, если это необходимо</t>
    </r>
  </si>
  <si>
    <r>
      <t xml:space="preserve">6. С помощью функции </t>
    </r>
    <r>
      <rPr>
        <b/>
        <sz val="10"/>
        <rFont val="Arial Cyr"/>
        <charset val="204"/>
      </rPr>
      <t>КОРЕНЬ</t>
    </r>
    <r>
      <rPr>
        <sz val="10"/>
        <rFont val="Arial Cyr"/>
        <family val="2"/>
        <charset val="204"/>
      </rPr>
      <t xml:space="preserve"> определите квадратный корень следующих чисел. 
Проверьте 2-ой результат без применения функции (зеленая ячейка)</t>
    </r>
  </si>
  <si>
    <r>
      <t xml:space="preserve">7. С помощью функции </t>
    </r>
    <r>
      <rPr>
        <b/>
        <sz val="10"/>
        <rFont val="Arial Cyr"/>
        <charset val="204"/>
      </rPr>
      <t>ЗНАК</t>
    </r>
    <r>
      <rPr>
        <sz val="10"/>
        <rFont val="Arial Cyr"/>
        <family val="2"/>
        <charset val="204"/>
      </rPr>
      <t xml:space="preserve"> определите знаки заданных чисел.
 Копируйте формулу в нужные ячейки</t>
    </r>
  </si>
  <si>
    <r>
      <t>11.</t>
    </r>
    <r>
      <rPr>
        <sz val="10"/>
        <rFont val="Arial Cyr"/>
        <charset val="204"/>
      </rPr>
      <t xml:space="preserve"> Возведите в </t>
    </r>
    <r>
      <rPr>
        <b/>
        <sz val="10"/>
        <rFont val="Arial Cyr"/>
        <charset val="204"/>
      </rPr>
      <t>СТЕПЕНЬ</t>
    </r>
    <r>
      <rPr>
        <sz val="10"/>
        <rFont val="Arial Cyr"/>
        <charset val="204"/>
      </rPr>
      <t xml:space="preserve"> следующие числа (найдите функцию самостоятельно). Предусмотрите один знак после запятой. </t>
    </r>
    <r>
      <rPr>
        <i/>
        <sz val="10"/>
        <rFont val="Arial Cyr"/>
        <charset val="204"/>
      </rPr>
      <t>Проверьте результат 1-го числа другой формулой</t>
    </r>
  </si>
  <si>
    <t xml:space="preserve"> радианы</t>
  </si>
  <si>
    <t>F</t>
  </si>
  <si>
    <t>ж</t>
  </si>
  <si>
    <r>
      <t xml:space="preserve">4. С помощью функции </t>
    </r>
    <r>
      <rPr>
        <b/>
        <sz val="10"/>
        <rFont val="Arial Cyr"/>
        <charset val="204"/>
      </rPr>
      <t>И,</t>
    </r>
    <r>
      <rPr>
        <sz val="10"/>
        <rFont val="Arial Cyr"/>
        <charset val="204"/>
      </rPr>
      <t xml:space="preserve"> определите все ли аргумены имеют истинное значение, </t>
    </r>
    <r>
      <rPr>
        <b/>
        <sz val="10"/>
        <rFont val="Arial Cyr"/>
        <charset val="204"/>
      </rPr>
      <t>Истина</t>
    </r>
    <r>
      <rPr>
        <sz val="10"/>
        <rFont val="Arial Cyr"/>
        <charset val="204"/>
      </rPr>
      <t xml:space="preserve"> -  когда </t>
    </r>
    <r>
      <rPr>
        <b/>
        <sz val="10"/>
        <rFont val="Arial Cyr"/>
        <charset val="204"/>
      </rPr>
      <t>А18&gt;0</t>
    </r>
    <r>
      <rPr>
        <sz val="10"/>
        <rFont val="Arial Cyr"/>
        <charset val="204"/>
      </rPr>
      <t xml:space="preserve"> (</t>
    </r>
    <r>
      <rPr>
        <sz val="8"/>
        <rFont val="Arial Cyr"/>
        <charset val="204"/>
      </rPr>
      <t>логическое значение1)</t>
    </r>
    <r>
      <rPr>
        <b/>
        <sz val="10"/>
        <rFont val="Arial Cyr"/>
        <charset val="204"/>
      </rPr>
      <t>,</t>
    </r>
    <r>
      <rPr>
        <sz val="10"/>
        <rFont val="Arial Cyr"/>
        <charset val="204"/>
      </rPr>
      <t xml:space="preserve"> и  </t>
    </r>
    <r>
      <rPr>
        <b/>
        <sz val="10"/>
        <rFont val="Arial Cyr"/>
        <charset val="204"/>
      </rPr>
      <t>В18&gt;0</t>
    </r>
    <r>
      <rPr>
        <sz val="10"/>
        <rFont val="Arial Cyr"/>
        <charset val="204"/>
      </rPr>
      <t xml:space="preserve"> (</t>
    </r>
    <r>
      <rPr>
        <sz val="8"/>
        <rFont val="Arial Cyr"/>
        <charset val="204"/>
      </rPr>
      <t>логическое выражение 2)</t>
    </r>
  </si>
  <si>
    <r>
      <t xml:space="preserve">5. С помощью функции </t>
    </r>
    <r>
      <rPr>
        <b/>
        <sz val="10"/>
        <rFont val="Arial Cyr"/>
        <charset val="204"/>
      </rPr>
      <t>ИЛИ</t>
    </r>
    <r>
      <rPr>
        <sz val="10"/>
        <rFont val="Arial Cyr"/>
        <charset val="204"/>
      </rPr>
      <t xml:space="preserve">, определите является ли хотя бы один из аргументов положительным числом. Если </t>
    </r>
    <r>
      <rPr>
        <sz val="9"/>
        <rFont val="Arial Cyr"/>
        <charset val="204"/>
      </rPr>
      <t xml:space="preserve">логическое значение1 принимает условие </t>
    </r>
    <r>
      <rPr>
        <b/>
        <sz val="9"/>
        <rFont val="Arial Cyr"/>
        <charset val="204"/>
      </rPr>
      <t>А25&gt;0</t>
    </r>
    <r>
      <rPr>
        <sz val="9"/>
        <rFont val="Arial Cyr"/>
        <charset val="204"/>
      </rPr>
      <t>,</t>
    </r>
    <r>
      <rPr>
        <b/>
        <sz val="9"/>
        <rFont val="Arial Cyr"/>
        <charset val="204"/>
      </rPr>
      <t xml:space="preserve"> или</t>
    </r>
    <r>
      <rPr>
        <sz val="9"/>
        <rFont val="Arial Cyr"/>
        <charset val="204"/>
      </rPr>
      <t xml:space="preserve"> логическое значение 2 принимает условие </t>
    </r>
    <r>
      <rPr>
        <b/>
        <sz val="9"/>
        <rFont val="Arial Cyr"/>
        <charset val="204"/>
      </rPr>
      <t>B25&gt;0,</t>
    </r>
    <r>
      <rPr>
        <sz val="9"/>
        <rFont val="Arial Cyr"/>
        <charset val="204"/>
      </rPr>
      <t xml:space="preserve"> то функция возвращает значение </t>
    </r>
    <r>
      <rPr>
        <b/>
        <sz val="9"/>
        <rFont val="Arial Cyr"/>
        <charset val="204"/>
      </rPr>
      <t xml:space="preserve">ИСТИНА, </t>
    </r>
    <r>
      <rPr>
        <sz val="9"/>
        <rFont val="Arial Cyr"/>
        <charset val="204"/>
      </rPr>
      <t xml:space="preserve">иначе - </t>
    </r>
    <r>
      <rPr>
        <b/>
        <sz val="9"/>
        <rFont val="Arial Cyr"/>
        <charset val="204"/>
      </rPr>
      <t>ЛОЖЬ</t>
    </r>
  </si>
  <si>
    <r>
      <t xml:space="preserve">1. С помощью функции </t>
    </r>
    <r>
      <rPr>
        <b/>
        <sz val="10"/>
        <rFont val="Arial Cyr"/>
        <family val="2"/>
        <charset val="204"/>
      </rPr>
      <t>СЦЕП</t>
    </r>
    <r>
      <rPr>
        <sz val="10"/>
        <rFont val="Arial Cyr"/>
        <charset val="204"/>
      </rPr>
      <t xml:space="preserve"> объедините (сцепите) приведенные вразброс слова в предложение.</t>
    </r>
  </si>
  <si>
    <r>
      <t xml:space="preserve">6. С помощью функции </t>
    </r>
    <r>
      <rPr>
        <b/>
        <sz val="10"/>
        <rFont val="Arial Cyr"/>
        <charset val="204"/>
      </rPr>
      <t>ДЛСТР</t>
    </r>
    <r>
      <rPr>
        <sz val="10"/>
        <rFont val="Arial Cyr"/>
        <charset val="204"/>
      </rPr>
      <t xml:space="preserve"> определитедлину строки (количество знаков) в текстовой строке </t>
    </r>
  </si>
  <si>
    <r>
      <t xml:space="preserve">С помощью функции </t>
    </r>
    <r>
      <rPr>
        <b/>
        <sz val="10"/>
        <rFont val="Arial Cyr"/>
        <charset val="204"/>
      </rPr>
      <t>НАЙТИ,</t>
    </r>
    <r>
      <rPr>
        <sz val="10"/>
        <rFont val="Arial Cyr"/>
        <charset val="204"/>
      </rPr>
      <t xml:space="preserve"> определите с какой позиции начинается слово принципы</t>
    </r>
    <r>
      <rPr>
        <b/>
        <sz val="10"/>
        <rFont val="Arial Cyr"/>
        <charset val="204"/>
      </rPr>
      <t xml:space="preserve"> (искомый </t>
    </r>
    <r>
      <rPr>
        <b/>
        <sz val="8"/>
        <rFont val="Arial Cyr"/>
        <charset val="204"/>
      </rPr>
      <t>текст</t>
    </r>
    <r>
      <rPr>
        <b/>
        <sz val="10"/>
        <rFont val="Arial Cyr"/>
        <charset val="204"/>
      </rPr>
      <t xml:space="preserve">) </t>
    </r>
    <r>
      <rPr>
        <sz val="10"/>
        <rFont val="Arial Cyr"/>
        <charset val="204"/>
      </rPr>
      <t xml:space="preserve">в заданных (просматриваемых) строках? </t>
    </r>
  </si>
  <si>
    <r>
      <t xml:space="preserve">2. С помощью функции </t>
    </r>
    <r>
      <rPr>
        <b/>
        <sz val="10"/>
        <rFont val="Arial Cyr"/>
        <family val="2"/>
        <charset val="204"/>
      </rPr>
      <t>СЦЕП</t>
    </r>
    <r>
      <rPr>
        <sz val="10"/>
        <rFont val="Arial Cyr"/>
        <charset val="204"/>
      </rPr>
      <t xml:space="preserve"> создайте правильную последовательность ФИО. Подготовьте знак пробела в подготовленной ячейке. Ниже впишите свои ФИО.</t>
    </r>
  </si>
  <si>
    <r>
      <t xml:space="preserve">Формула может содержать функцию, которая в качестве аргумента включает в себя другую, вложенную функцию. Например, для вычисления АБСОЛЮТНОГО значения МИНИМАЛЬНОЙ величины  диапазона ячеек </t>
    </r>
    <r>
      <rPr>
        <b/>
        <sz val="11"/>
        <rFont val="Arial Cyr"/>
        <charset val="204"/>
      </rPr>
      <t xml:space="preserve">А1:А10, </t>
    </r>
    <r>
      <rPr>
        <sz val="11"/>
        <rFont val="Arial Cyr"/>
        <charset val="204"/>
      </rPr>
      <t>формула будет иметь следующий вид</t>
    </r>
    <r>
      <rPr>
        <b/>
        <sz val="11"/>
        <rFont val="Arial Cyr"/>
        <charset val="204"/>
      </rPr>
      <t xml:space="preserve"> =ABS(МИН(А1:А10))</t>
    </r>
    <r>
      <rPr>
        <sz val="11"/>
        <rFont val="Arial Cyr"/>
        <charset val="204"/>
      </rPr>
      <t xml:space="preserve">. Запись такой формулы начинается с ввода </t>
    </r>
    <r>
      <rPr>
        <b/>
        <sz val="11"/>
        <rFont val="Arial Cyr"/>
        <charset val="204"/>
      </rPr>
      <t>внешней</t>
    </r>
    <r>
      <rPr>
        <sz val="11"/>
        <rFont val="Arial Cyr"/>
        <charset val="204"/>
      </rPr>
      <t xml:space="preserve"> функции. </t>
    </r>
    <r>
      <rPr>
        <b/>
        <sz val="11"/>
        <rFont val="Arial Cyr"/>
        <charset val="204"/>
      </rPr>
      <t>Вложенную</t>
    </r>
    <r>
      <rPr>
        <sz val="11"/>
        <rFont val="Arial Cyr"/>
        <charset val="204"/>
      </rPr>
      <t xml:space="preserve"> функцию вводят с помощью списка функций, расположенного в левой части строки формул.  </t>
    </r>
  </si>
  <si>
    <t>проверка</t>
  </si>
  <si>
    <r>
      <t xml:space="preserve">РАБОЧАЯ ЭЛЕКТРОННАЯ ТЕТРАДЬ ДЛЯ ВЫПОЛНЕНИЯ САМОСТОЯТЕЛЬНОЙ РАБОТЫ "ОСВОЕНИЕ ФУНКЦИЙ"          </t>
    </r>
    <r>
      <rPr>
        <b/>
        <sz val="12"/>
        <rFont val="Times New Roman"/>
        <family val="1"/>
        <charset val="204"/>
      </rPr>
      <t>(7 стр.)</t>
    </r>
    <r>
      <rPr>
        <b/>
        <sz val="14"/>
        <rFont val="Times New Roman"/>
        <family val="1"/>
        <charset val="204"/>
      </rPr>
      <t xml:space="preserve">  </t>
    </r>
  </si>
  <si>
    <r>
      <t xml:space="preserve">2. С помощью функции </t>
    </r>
    <r>
      <rPr>
        <b/>
        <sz val="10"/>
        <rFont val="Arial Cyr"/>
        <family val="2"/>
        <charset val="204"/>
      </rPr>
      <t>СЧЁТЕСЛИ</t>
    </r>
    <r>
      <rPr>
        <sz val="10"/>
        <rFont val="Arial Cyr"/>
        <charset val="204"/>
      </rPr>
      <t xml:space="preserve"> подсчитайте количество </t>
    </r>
    <r>
      <rPr>
        <b/>
        <sz val="10"/>
        <rFont val="Arial Cyr"/>
        <charset val="204"/>
      </rPr>
      <t>положительных</t>
    </r>
    <r>
      <rPr>
        <sz val="10"/>
        <rFont val="Arial Cyr"/>
        <charset val="204"/>
      </rPr>
      <t xml:space="preserve"> чисел в заданном диапазоне ячеек</t>
    </r>
  </si>
  <si>
    <r>
      <t>3. Аналогично подсчитайте количество</t>
    </r>
    <r>
      <rPr>
        <b/>
        <sz val="10"/>
        <rFont val="Arial Cyr"/>
        <charset val="204"/>
      </rPr>
      <t xml:space="preserve"> отрицательных</t>
    </r>
    <r>
      <rPr>
        <sz val="10"/>
        <rFont val="Arial Cyr"/>
        <charset val="204"/>
      </rPr>
      <t xml:space="preserve"> чисел. Скопируйте формулу из предыдущего задания и скорректируйте ее</t>
    </r>
  </si>
  <si>
    <t>&gt;</t>
  </si>
  <si>
    <t>Алексеевич</t>
  </si>
  <si>
    <t>Денис</t>
  </si>
  <si>
    <t>Дмитриенко</t>
  </si>
  <si>
    <t xml:space="preserve">УРА! </t>
  </si>
  <si>
    <t xml:space="preserve">Спать! </t>
  </si>
  <si>
    <t>Горизонтально</t>
  </si>
  <si>
    <t>Вертикально</t>
  </si>
  <si>
    <t>строка — 3, столбец — 4</t>
  </si>
  <si>
    <t>строка — 2, столбец — 2</t>
  </si>
  <si>
    <t>5. Имеется массив 2, содержащий ссылки на ячейки массива 1 (проверьте это). Определить содержимое ячейки масива 2 на пересечении строки 3 и столбца 3. Использовать тот же тип аргументов, что и в предыдущем примере.</t>
  </si>
  <si>
    <t>Готовые формулы для работы с различными значениями.</t>
  </si>
  <si>
    <r>
      <t xml:space="preserve">ЗАМЕНИТЬ(M13;3;4;"чащах"),
</t>
    </r>
    <r>
      <rPr>
        <sz val="10"/>
        <rFont val="Arial Cyr"/>
        <charset val="204"/>
      </rPr>
      <t>имя функции:</t>
    </r>
    <r>
      <rPr>
        <b/>
        <sz val="10"/>
        <rFont val="Arial Cyr"/>
        <charset val="204"/>
      </rPr>
      <t xml:space="preserve"> </t>
    </r>
    <r>
      <rPr>
        <sz val="10"/>
        <rFont val="Arial Cyr"/>
        <charset val="204"/>
      </rPr>
      <t>СУММ
аргументы: М13 — заменяемое значение, 3 — начальная позиция замены, 4 — число заменённых знаков, "чащах" — заменитель</t>
    </r>
  </si>
  <si>
    <t>В пуще юга жил бы цитрус?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</si>
</sst>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р_._-;\-* #,##0.00_р_._-;_-* &quot;-&quot;??_р_._-;_-@_-"/>
    <numFmt numFmtId="165" formatCode="#,##0_ ;\-#,##0\ "/>
    <numFmt numFmtId="166" formatCode="0.0000"/>
    <numFmt numFmtId="167" formatCode="#,##0.0"/>
    <numFmt numFmtId="168" formatCode="[$-F400]h:mm:ss\ AM/PM"/>
    <numFmt numFmtId="169" formatCode="[$-419]d\ mmm\ yy;@"/>
    <numFmt numFmtId="170" formatCode="[$-409]h:mm:ss\ AM/PM;@"/>
    <numFmt numFmtId="171" formatCode="0.000"/>
    <numFmt numFmtId="172" formatCode="_-* #,##0_р_._-;\-* #,##0_р_._-;_-* &quot;-&quot;??_р_._-;_-@_-"/>
  </numFmts>
  <fonts count="26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u/>
      <sz val="12"/>
      <name val="Arial Cyr"/>
      <family val="2"/>
      <charset val="204"/>
    </font>
    <font>
      <b/>
      <sz val="9"/>
      <name val="Arial Cyr"/>
      <family val="2"/>
      <charset val="204"/>
    </font>
    <font>
      <b/>
      <sz val="8"/>
      <name val="Arial Cyr"/>
      <family val="2"/>
      <charset val="204"/>
    </font>
    <font>
      <u/>
      <sz val="10"/>
      <name val="Arial Cyr"/>
      <family val="2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sz val="12"/>
      <name val="Arial Cyr"/>
      <charset val="204"/>
    </font>
    <font>
      <sz val="9"/>
      <name val="Arial Cyr"/>
      <charset val="204"/>
    </font>
    <font>
      <sz val="1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Fill="1"/>
    <xf numFmtId="0" fontId="10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/>
    <xf numFmtId="166" fontId="10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10" fillId="0" borderId="0" xfId="0" applyFont="1" applyFill="1" applyBorder="1"/>
    <xf numFmtId="0" fontId="12" fillId="0" borderId="0" xfId="0" applyFont="1"/>
    <xf numFmtId="14" fontId="12" fillId="0" borderId="0" xfId="0" applyNumberFormat="1" applyFont="1" applyAlignment="1">
      <alignment horizontal="center"/>
    </xf>
    <xf numFmtId="18" fontId="0" fillId="0" borderId="0" xfId="0" applyNumberFormat="1"/>
    <xf numFmtId="0" fontId="12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left" vertical="center" wrapText="1"/>
    </xf>
    <xf numFmtId="14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/>
    </xf>
    <xf numFmtId="0" fontId="0" fillId="0" borderId="0" xfId="0" applyFill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13" fillId="0" borderId="0" xfId="0" applyFont="1"/>
    <xf numFmtId="0" fontId="0" fillId="0" borderId="0" xfId="0" applyBorder="1"/>
    <xf numFmtId="0" fontId="13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3" fillId="5" borderId="4" xfId="0" applyFont="1" applyFill="1" applyBorder="1"/>
    <xf numFmtId="0" fontId="24" fillId="0" borderId="0" xfId="0" applyFont="1" applyAlignment="1"/>
    <xf numFmtId="0" fontId="11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" xfId="0" applyFont="1" applyBorder="1"/>
    <xf numFmtId="0" fontId="12" fillId="0" borderId="14" xfId="0" applyFont="1" applyBorder="1" applyAlignment="1"/>
    <xf numFmtId="0" fontId="0" fillId="0" borderId="14" xfId="0" applyBorder="1"/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left" wrapText="1"/>
    </xf>
    <xf numFmtId="169" fontId="0" fillId="0" borderId="3" xfId="0" applyNumberFormat="1" applyFont="1" applyBorder="1" applyAlignment="1">
      <alignment horizontal="left"/>
    </xf>
    <xf numFmtId="21" fontId="0" fillId="0" borderId="3" xfId="0" applyNumberFormat="1" applyFont="1" applyBorder="1" applyAlignment="1">
      <alignment horizontal="left"/>
    </xf>
    <xf numFmtId="170" fontId="0" fillId="0" borderId="3" xfId="0" applyNumberFormat="1" applyFont="1" applyBorder="1" applyAlignment="1">
      <alignment horizontal="left"/>
    </xf>
    <xf numFmtId="0" fontId="21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 wrapText="1"/>
    </xf>
    <xf numFmtId="0" fontId="21" fillId="3" borderId="1" xfId="0" applyFont="1" applyFill="1" applyBorder="1"/>
    <xf numFmtId="0" fontId="21" fillId="3" borderId="1" xfId="0" applyNumberFormat="1" applyFont="1" applyFill="1" applyBorder="1"/>
    <xf numFmtId="0" fontId="25" fillId="0" borderId="1" xfId="0" applyFont="1" applyBorder="1" applyAlignment="1">
      <alignment horizontal="center" vertical="center" wrapText="1"/>
    </xf>
    <xf numFmtId="0" fontId="21" fillId="5" borderId="10" xfId="0" applyFont="1" applyFill="1" applyBorder="1"/>
    <xf numFmtId="0" fontId="21" fillId="5" borderId="11" xfId="0" applyFont="1" applyFill="1" applyBorder="1"/>
    <xf numFmtId="0" fontId="10" fillId="6" borderId="0" xfId="0" applyFont="1" applyFill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2" fontId="19" fillId="3" borderId="2" xfId="0" applyNumberFormat="1" applyFont="1" applyFill="1" applyBorder="1" applyAlignment="1">
      <alignment horizontal="center"/>
    </xf>
    <xf numFmtId="4" fontId="18" fillId="3" borderId="2" xfId="0" applyNumberFormat="1" applyFont="1" applyFill="1" applyBorder="1" applyAlignment="1">
      <alignment horizontal="center"/>
    </xf>
    <xf numFmtId="165" fontId="19" fillId="3" borderId="4" xfId="1" applyNumberFormat="1" applyFont="1" applyFill="1" applyBorder="1" applyAlignment="1">
      <alignment horizontal="center"/>
    </xf>
    <xf numFmtId="165" fontId="25" fillId="0" borderId="1" xfId="1" applyNumberFormat="1" applyFont="1" applyBorder="1" applyAlignment="1">
      <alignment horizontal="center"/>
    </xf>
    <xf numFmtId="165" fontId="25" fillId="0" borderId="3" xfId="1" applyNumberFormat="1" applyFont="1" applyBorder="1" applyAlignment="1">
      <alignment horizontal="center"/>
    </xf>
    <xf numFmtId="2" fontId="25" fillId="0" borderId="1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1" fillId="3" borderId="4" xfId="0" applyNumberFormat="1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horizontal="center" vertical="center"/>
    </xf>
    <xf numFmtId="0" fontId="21" fillId="3" borderId="4" xfId="0" applyFont="1" applyFill="1" applyBorder="1" applyAlignment="1">
      <alignment vertical="center"/>
    </xf>
    <xf numFmtId="0" fontId="21" fillId="3" borderId="2" xfId="0" applyFont="1" applyFill="1" applyBorder="1" applyAlignment="1">
      <alignment horizontal="center" vertical="center"/>
    </xf>
    <xf numFmtId="2" fontId="21" fillId="3" borderId="2" xfId="0" applyNumberFormat="1" applyFont="1" applyFill="1" applyBorder="1" applyAlignment="1">
      <alignment horizontal="center"/>
    </xf>
    <xf numFmtId="167" fontId="21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right" wrapText="1"/>
    </xf>
    <xf numFmtId="0" fontId="21" fillId="3" borderId="9" xfId="0" applyFont="1" applyFill="1" applyBorder="1" applyAlignment="1">
      <alignment horizontal="right" wrapText="1"/>
    </xf>
    <xf numFmtId="0" fontId="21" fillId="3" borderId="8" xfId="0" applyFont="1" applyFill="1" applyBorder="1" applyAlignment="1">
      <alignment horizontal="center"/>
    </xf>
    <xf numFmtId="0" fontId="21" fillId="3" borderId="9" xfId="0" applyFont="1" applyFill="1" applyBorder="1" applyAlignment="1">
      <alignment horizontal="center"/>
    </xf>
    <xf numFmtId="14" fontId="20" fillId="3" borderId="4" xfId="0" applyNumberFormat="1" applyFont="1" applyFill="1" applyBorder="1"/>
    <xf numFmtId="14" fontId="21" fillId="3" borderId="6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 vertical="center" wrapText="1"/>
    </xf>
    <xf numFmtId="3" fontId="21" fillId="3" borderId="2" xfId="0" applyNumberFormat="1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1" fillId="3" borderId="30" xfId="0" applyFont="1" applyFill="1" applyBorder="1" applyAlignment="1">
      <alignment horizontal="center"/>
    </xf>
    <xf numFmtId="0" fontId="25" fillId="0" borderId="0" xfId="0" applyFont="1" applyAlignment="1">
      <alignment vertical="top"/>
    </xf>
    <xf numFmtId="0" fontId="25" fillId="0" borderId="1" xfId="0" applyFont="1" applyBorder="1" applyAlignment="1">
      <alignment vertical="top"/>
    </xf>
    <xf numFmtId="0" fontId="21" fillId="3" borderId="7" xfId="0" applyFont="1" applyFill="1" applyBorder="1" applyAlignment="1">
      <alignment horizontal="center" vertical="center"/>
    </xf>
    <xf numFmtId="171" fontId="19" fillId="3" borderId="4" xfId="0" applyNumberFormat="1" applyFont="1" applyFill="1" applyBorder="1" applyAlignment="1">
      <alignment horizontal="center" vertical="center"/>
    </xf>
    <xf numFmtId="164" fontId="21" fillId="5" borderId="4" xfId="1" applyFont="1" applyFill="1" applyBorder="1" applyAlignment="1">
      <alignment vertical="center"/>
    </xf>
    <xf numFmtId="165" fontId="21" fillId="5" borderId="4" xfId="0" applyNumberFormat="1" applyFont="1" applyFill="1" applyBorder="1"/>
    <xf numFmtId="172" fontId="21" fillId="5" borderId="4" xfId="1" applyNumberFormat="1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/>
    </xf>
    <xf numFmtId="0" fontId="20" fillId="3" borderId="6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20" fontId="21" fillId="3" borderId="6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10" fillId="7" borderId="0" xfId="0" applyFont="1" applyFill="1"/>
    <xf numFmtId="0" fontId="17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0" fillId="3" borderId="8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1" fillId="3" borderId="8" xfId="0" applyFont="1" applyFill="1" applyBorder="1" applyAlignment="1">
      <alignment horizontal="left"/>
    </xf>
    <xf numFmtId="0" fontId="21" fillId="3" borderId="9" xfId="0" applyFont="1" applyFill="1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left" vertical="top"/>
    </xf>
    <xf numFmtId="0" fontId="25" fillId="0" borderId="14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1" fillId="2" borderId="8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top" wrapText="1"/>
    </xf>
    <xf numFmtId="0" fontId="10" fillId="6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4" zoomScale="85" zoomScaleNormal="85" workbookViewId="0">
      <selection activeCell="H34" sqref="H34"/>
    </sheetView>
  </sheetViews>
  <sheetFormatPr defaultRowHeight="12.75" x14ac:dyDescent="0.2"/>
  <cols>
    <col min="7" max="7" width="10.85546875" customWidth="1"/>
    <col min="8" max="8" width="12.140625" customWidth="1"/>
    <col min="9" max="9" width="3.42578125" customWidth="1"/>
  </cols>
  <sheetData>
    <row r="1" spans="1:9" ht="78" customHeight="1" x14ac:dyDescent="0.2">
      <c r="A1" s="133" t="s">
        <v>167</v>
      </c>
      <c r="B1" s="133"/>
      <c r="C1" s="133"/>
      <c r="D1" s="133"/>
      <c r="E1" s="133"/>
      <c r="F1" s="133"/>
      <c r="G1" s="133"/>
      <c r="H1" s="133"/>
      <c r="I1" s="133"/>
    </row>
    <row r="2" spans="1:9" ht="45" customHeight="1" x14ac:dyDescent="0.2">
      <c r="A2" s="135" t="s">
        <v>48</v>
      </c>
      <c r="B2" s="135"/>
      <c r="C2" s="135"/>
      <c r="D2" s="135"/>
      <c r="E2" s="135"/>
      <c r="F2" s="135"/>
      <c r="G2" s="135"/>
      <c r="H2" s="135"/>
    </row>
    <row r="3" spans="1:9" ht="16.5" customHeight="1" x14ac:dyDescent="0.2">
      <c r="A3" s="136" t="s">
        <v>145</v>
      </c>
      <c r="B3" s="136"/>
      <c r="C3" s="136"/>
      <c r="D3" s="136"/>
      <c r="E3" s="136"/>
      <c r="F3" s="136"/>
      <c r="G3" s="136"/>
      <c r="H3" s="136"/>
    </row>
    <row r="4" spans="1:9" ht="10.5" customHeight="1" thickBot="1" x14ac:dyDescent="0.25">
      <c r="A4" s="136"/>
      <c r="B4" s="136"/>
      <c r="C4" s="136"/>
      <c r="D4" s="136"/>
      <c r="E4" s="136"/>
      <c r="F4" s="136"/>
      <c r="G4" s="136"/>
      <c r="H4" s="136"/>
    </row>
    <row r="5" spans="1:9" ht="22.5" customHeight="1" thickBot="1" x14ac:dyDescent="0.3">
      <c r="A5" s="56" t="s">
        <v>1</v>
      </c>
      <c r="B5" s="56">
        <v>1</v>
      </c>
      <c r="C5" s="56" t="s">
        <v>0</v>
      </c>
      <c r="D5" s="56">
        <v>-4</v>
      </c>
      <c r="E5" s="56">
        <v>-3</v>
      </c>
      <c r="F5" s="56">
        <v>5</v>
      </c>
      <c r="G5" s="76">
        <v>7</v>
      </c>
      <c r="H5" s="74">
        <f>COUNT(A5:G5)</f>
        <v>5</v>
      </c>
    </row>
    <row r="6" spans="1:9" ht="11.25" customHeight="1" x14ac:dyDescent="0.2">
      <c r="A6" s="1"/>
      <c r="B6" s="1"/>
      <c r="C6" s="1"/>
      <c r="D6" s="1"/>
      <c r="E6" s="1"/>
      <c r="F6" s="1"/>
      <c r="G6" s="1"/>
      <c r="H6" s="1"/>
    </row>
    <row r="7" spans="1:9" x14ac:dyDescent="0.2">
      <c r="A7" s="134" t="s">
        <v>168</v>
      </c>
      <c r="B7" s="134"/>
      <c r="C7" s="134"/>
      <c r="D7" s="134"/>
      <c r="E7" s="134"/>
      <c r="F7" s="134"/>
      <c r="G7" s="134"/>
      <c r="H7" s="134"/>
    </row>
    <row r="8" spans="1:9" ht="18" customHeight="1" thickBot="1" x14ac:dyDescent="0.25">
      <c r="A8" s="134"/>
      <c r="B8" s="134"/>
      <c r="C8" s="134"/>
      <c r="D8" s="134"/>
      <c r="E8" s="134"/>
      <c r="F8" s="134"/>
      <c r="G8" s="134"/>
      <c r="H8" s="134"/>
    </row>
    <row r="9" spans="1:9" ht="24" customHeight="1" thickBot="1" x14ac:dyDescent="0.25">
      <c r="A9" s="82" t="s">
        <v>1</v>
      </c>
      <c r="B9" s="82">
        <v>1</v>
      </c>
      <c r="C9" s="82" t="s">
        <v>0</v>
      </c>
      <c r="D9" s="82">
        <v>-4</v>
      </c>
      <c r="E9" s="82">
        <v>-3</v>
      </c>
      <c r="F9" s="82">
        <v>5</v>
      </c>
      <c r="G9" s="83" t="s">
        <v>170</v>
      </c>
      <c r="H9" s="84">
        <f>COUNTIF(A9:G9,"&gt;0")</f>
        <v>2</v>
      </c>
    </row>
    <row r="11" spans="1:9" x14ac:dyDescent="0.2">
      <c r="A11" s="138" t="s">
        <v>169</v>
      </c>
      <c r="B11" s="138"/>
      <c r="C11" s="138"/>
      <c r="D11" s="138"/>
      <c r="E11" s="138"/>
      <c r="F11" s="138"/>
      <c r="G11" s="138"/>
      <c r="H11" s="138"/>
    </row>
    <row r="12" spans="1:9" ht="21.75" customHeight="1" thickBot="1" x14ac:dyDescent="0.25">
      <c r="A12" s="138"/>
      <c r="B12" s="138"/>
      <c r="C12" s="138"/>
      <c r="D12" s="138"/>
      <c r="E12" s="138"/>
      <c r="F12" s="138"/>
      <c r="G12" s="138"/>
      <c r="H12" s="138"/>
    </row>
    <row r="13" spans="1:9" ht="28.5" customHeight="1" thickBot="1" x14ac:dyDescent="0.25">
      <c r="A13" s="80" t="s">
        <v>1</v>
      </c>
      <c r="B13" s="80">
        <v>1</v>
      </c>
      <c r="C13" s="80" t="s">
        <v>0</v>
      </c>
      <c r="D13" s="80">
        <v>-4</v>
      </c>
      <c r="E13" s="80">
        <v>-3</v>
      </c>
      <c r="F13" s="80">
        <v>5</v>
      </c>
      <c r="G13" s="80">
        <v>7</v>
      </c>
      <c r="H13" s="84">
        <f>COUNTIF(A13:G13,"&lt;0")</f>
        <v>2</v>
      </c>
    </row>
    <row r="15" spans="1:9" x14ac:dyDescent="0.2">
      <c r="A15" s="137" t="s">
        <v>146</v>
      </c>
      <c r="B15" s="137"/>
      <c r="C15" s="137"/>
      <c r="D15" s="137"/>
      <c r="E15" s="137"/>
      <c r="F15" s="137"/>
      <c r="G15" s="137"/>
      <c r="H15" s="137"/>
    </row>
    <row r="16" spans="1:9" ht="15" customHeight="1" thickBot="1" x14ac:dyDescent="0.25">
      <c r="A16" s="137"/>
      <c r="B16" s="137"/>
      <c r="C16" s="137"/>
      <c r="D16" s="137"/>
      <c r="E16" s="137"/>
      <c r="F16" s="137"/>
      <c r="G16" s="137"/>
      <c r="H16" s="137"/>
    </row>
    <row r="17" spans="1:11" ht="24.75" customHeight="1" thickBot="1" x14ac:dyDescent="0.25">
      <c r="A17" s="56"/>
      <c r="B17" s="56">
        <v>2</v>
      </c>
      <c r="C17" s="56" t="s">
        <v>2</v>
      </c>
      <c r="D17" s="56">
        <v>-4</v>
      </c>
      <c r="E17" s="56">
        <v>-3</v>
      </c>
      <c r="F17" s="56"/>
      <c r="G17" s="57">
        <v>6</v>
      </c>
      <c r="H17" s="85">
        <f>COUNTA(A17:G17)</f>
        <v>5</v>
      </c>
    </row>
    <row r="19" spans="1:11" x14ac:dyDescent="0.2">
      <c r="A19" s="134" t="s">
        <v>31</v>
      </c>
      <c r="B19" s="134"/>
      <c r="C19" s="134"/>
      <c r="D19" s="134"/>
      <c r="E19" s="134"/>
      <c r="F19" s="134"/>
      <c r="G19" s="134"/>
      <c r="H19" s="134"/>
    </row>
    <row r="20" spans="1:11" ht="15" customHeight="1" thickBot="1" x14ac:dyDescent="0.25">
      <c r="A20" s="134"/>
      <c r="B20" s="134"/>
      <c r="C20" s="134"/>
      <c r="D20" s="134"/>
      <c r="E20" s="134"/>
      <c r="F20" s="134"/>
      <c r="G20" s="134"/>
      <c r="H20" s="134"/>
      <c r="K20" s="3"/>
    </row>
    <row r="21" spans="1:11" ht="27.75" customHeight="1" thickBot="1" x14ac:dyDescent="0.3">
      <c r="A21" s="80"/>
      <c r="B21" s="80">
        <v>2</v>
      </c>
      <c r="C21" s="80" t="s">
        <v>2</v>
      </c>
      <c r="D21" s="80"/>
      <c r="E21" s="80">
        <v>-3</v>
      </c>
      <c r="F21" s="80"/>
      <c r="G21" s="81">
        <v>6</v>
      </c>
      <c r="H21" s="75">
        <f>COUNTBLANK(A21:G21)</f>
        <v>3</v>
      </c>
    </row>
    <row r="23" spans="1:11" x14ac:dyDescent="0.2">
      <c r="A23" s="134" t="s">
        <v>49</v>
      </c>
      <c r="B23" s="134"/>
      <c r="C23" s="134"/>
      <c r="D23" s="134"/>
      <c r="E23" s="134"/>
      <c r="F23" s="134"/>
      <c r="G23" s="134"/>
      <c r="H23" s="134"/>
    </row>
    <row r="24" spans="1:11" ht="13.5" thickBot="1" x14ac:dyDescent="0.25">
      <c r="A24" s="134"/>
      <c r="B24" s="134"/>
      <c r="C24" s="134"/>
      <c r="D24" s="134"/>
      <c r="E24" s="134"/>
      <c r="F24" s="134"/>
      <c r="G24" s="134"/>
      <c r="H24" s="134"/>
    </row>
    <row r="25" spans="1:11" ht="27" customHeight="1" thickBot="1" x14ac:dyDescent="0.3">
      <c r="A25" s="80">
        <v>5</v>
      </c>
      <c r="B25" s="80" t="s">
        <v>157</v>
      </c>
      <c r="C25" s="80">
        <v>0</v>
      </c>
      <c r="D25" s="80">
        <v>-2</v>
      </c>
      <c r="E25" s="80">
        <v>10</v>
      </c>
      <c r="F25" s="80">
        <v>8</v>
      </c>
      <c r="G25" s="81" t="s">
        <v>158</v>
      </c>
      <c r="H25" s="75">
        <f>MAX(A25:G25)</f>
        <v>10</v>
      </c>
    </row>
    <row r="27" spans="1:11" ht="13.15" customHeight="1" x14ac:dyDescent="0.2">
      <c r="A27" s="134" t="s">
        <v>50</v>
      </c>
      <c r="B27" s="134"/>
      <c r="C27" s="134"/>
      <c r="D27" s="134"/>
      <c r="E27" s="134"/>
      <c r="F27" s="134"/>
      <c r="G27" s="134"/>
      <c r="H27" s="134"/>
    </row>
    <row r="28" spans="1:11" ht="13.5" thickBot="1" x14ac:dyDescent="0.25">
      <c r="A28" s="134"/>
      <c r="B28" s="134"/>
      <c r="C28" s="134"/>
      <c r="D28" s="134"/>
      <c r="E28" s="134"/>
      <c r="F28" s="134"/>
      <c r="G28" s="134"/>
      <c r="H28" s="134"/>
    </row>
    <row r="29" spans="1:11" ht="27.75" customHeight="1" thickBot="1" x14ac:dyDescent="0.25">
      <c r="A29" s="80">
        <v>5</v>
      </c>
      <c r="B29" s="80">
        <v>1</v>
      </c>
      <c r="C29" s="80">
        <v>0</v>
      </c>
      <c r="D29" s="80">
        <v>-2</v>
      </c>
      <c r="E29" s="80">
        <v>10</v>
      </c>
      <c r="F29" s="80">
        <v>8</v>
      </c>
      <c r="G29" s="81">
        <v>3</v>
      </c>
      <c r="H29" s="79">
        <f>LARGE(A29:G29,1)</f>
        <v>10</v>
      </c>
    </row>
    <row r="30" spans="1:11" x14ac:dyDescent="0.2">
      <c r="H30" s="15"/>
    </row>
    <row r="31" spans="1:11" x14ac:dyDescent="0.2">
      <c r="A31" s="134" t="s">
        <v>32</v>
      </c>
      <c r="B31" s="134"/>
      <c r="C31" s="134"/>
      <c r="D31" s="134"/>
      <c r="E31" s="134"/>
      <c r="F31" s="134"/>
      <c r="G31" s="134"/>
      <c r="H31" s="134"/>
    </row>
    <row r="32" spans="1:11" ht="13.5" thickBot="1" x14ac:dyDescent="0.25">
      <c r="A32" s="134"/>
      <c r="B32" s="134"/>
      <c r="C32" s="134"/>
      <c r="D32" s="134"/>
      <c r="E32" s="134"/>
      <c r="F32" s="134"/>
      <c r="G32" s="134"/>
      <c r="H32" s="134"/>
    </row>
    <row r="33" spans="1:8" ht="27.75" customHeight="1" thickBot="1" x14ac:dyDescent="0.25">
      <c r="A33" s="80">
        <v>1</v>
      </c>
      <c r="B33" s="80">
        <v>-1</v>
      </c>
      <c r="C33" s="80">
        <v>5</v>
      </c>
      <c r="D33" s="80">
        <v>10</v>
      </c>
      <c r="E33" s="80">
        <v>-3</v>
      </c>
      <c r="F33" s="80">
        <v>0</v>
      </c>
      <c r="G33" s="81">
        <v>8</v>
      </c>
      <c r="H33" s="79">
        <f>SMALL(A33:G33,2)</f>
        <v>-1</v>
      </c>
    </row>
  </sheetData>
  <mergeCells count="10">
    <mergeCell ref="A1:I1"/>
    <mergeCell ref="A27:H28"/>
    <mergeCell ref="A31:H32"/>
    <mergeCell ref="A2:H2"/>
    <mergeCell ref="A3:H4"/>
    <mergeCell ref="A19:H20"/>
    <mergeCell ref="A15:H16"/>
    <mergeCell ref="A7:H8"/>
    <mergeCell ref="A11:H12"/>
    <mergeCell ref="A23:H24"/>
  </mergeCells>
  <phoneticPr fontId="0" type="noConversion"/>
  <pageMargins left="1.2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topLeftCell="A27" zoomScale="120" zoomScaleNormal="120" workbookViewId="0">
      <selection activeCell="E50" sqref="E50"/>
    </sheetView>
  </sheetViews>
  <sheetFormatPr defaultRowHeight="12.75" x14ac:dyDescent="0.2"/>
  <cols>
    <col min="1" max="1" width="11.28515625" customWidth="1"/>
    <col min="2" max="2" width="10.7109375" customWidth="1"/>
    <col min="3" max="3" width="11.140625" customWidth="1"/>
    <col min="4" max="4" width="10.42578125" customWidth="1"/>
    <col min="5" max="5" width="11.85546875" customWidth="1"/>
    <col min="6" max="6" width="10.140625" customWidth="1"/>
    <col min="7" max="7" width="11" customWidth="1"/>
    <col min="8" max="8" width="12" customWidth="1"/>
    <col min="9" max="9" width="12.7109375" customWidth="1"/>
    <col min="10" max="10" width="16.28515625" customWidth="1"/>
    <col min="11" max="11" width="16" customWidth="1"/>
  </cols>
  <sheetData>
    <row r="1" spans="1:10" ht="37.5" customHeight="1" x14ac:dyDescent="0.2">
      <c r="A1" s="135" t="s">
        <v>51</v>
      </c>
      <c r="B1" s="135"/>
      <c r="C1" s="135"/>
      <c r="D1" s="135"/>
      <c r="E1" s="135"/>
      <c r="F1" s="135"/>
      <c r="G1" s="135"/>
      <c r="H1" s="135"/>
    </row>
    <row r="2" spans="1:10" ht="16.5" customHeight="1" x14ac:dyDescent="0.2">
      <c r="A2" s="139" t="s">
        <v>152</v>
      </c>
      <c r="B2" s="139"/>
      <c r="C2" s="139"/>
      <c r="D2" s="139"/>
      <c r="E2" s="139"/>
      <c r="F2" s="139"/>
      <c r="G2" s="139"/>
      <c r="H2" s="139"/>
    </row>
    <row r="3" spans="1:10" ht="31.5" customHeight="1" thickBot="1" x14ac:dyDescent="0.25">
      <c r="A3" s="139"/>
      <c r="B3" s="139"/>
      <c r="C3" s="139"/>
      <c r="D3" s="139"/>
      <c r="E3" s="139"/>
      <c r="F3" s="139"/>
      <c r="G3" s="139"/>
      <c r="H3" s="139"/>
    </row>
    <row r="4" spans="1:10" ht="25.5" customHeight="1" thickBot="1" x14ac:dyDescent="0.25">
      <c r="A4" s="81">
        <v>2.153</v>
      </c>
      <c r="B4" s="85">
        <f>ROUND(A4, 1)</f>
        <v>2.2000000000000002</v>
      </c>
      <c r="C4" s="85">
        <f>ROUND(A4, 2)</f>
        <v>2.15</v>
      </c>
      <c r="D4" s="95"/>
      <c r="E4" s="81">
        <v>15.8797</v>
      </c>
      <c r="F4" s="85">
        <f>ROUND(E4, 1)</f>
        <v>15.9</v>
      </c>
      <c r="G4" s="119">
        <f>ROUND(E4, 3)</f>
        <v>15.88</v>
      </c>
    </row>
    <row r="5" spans="1:10" ht="13.5" customHeight="1" x14ac:dyDescent="0.2">
      <c r="A5" s="2" t="s">
        <v>3</v>
      </c>
      <c r="B5" s="2" t="s">
        <v>52</v>
      </c>
      <c r="C5" s="2" t="s">
        <v>147</v>
      </c>
      <c r="D5" s="1"/>
      <c r="E5" s="2" t="s">
        <v>3</v>
      </c>
      <c r="F5" s="2" t="s">
        <v>52</v>
      </c>
      <c r="G5" s="2" t="s">
        <v>148</v>
      </c>
      <c r="H5" s="1"/>
    </row>
    <row r="6" spans="1:10" ht="18" customHeight="1" x14ac:dyDescent="0.2">
      <c r="A6" s="138" t="s">
        <v>54</v>
      </c>
      <c r="B6" s="138"/>
      <c r="C6" s="138"/>
      <c r="D6" s="138"/>
      <c r="E6" s="138"/>
      <c r="F6" s="138"/>
      <c r="G6" s="138"/>
      <c r="H6" s="138"/>
    </row>
    <row r="7" spans="1:10" ht="15" customHeight="1" thickBot="1" x14ac:dyDescent="0.25">
      <c r="A7" s="138"/>
      <c r="B7" s="138"/>
      <c r="C7" s="138"/>
      <c r="D7" s="138"/>
      <c r="E7" s="138"/>
      <c r="F7" s="138"/>
      <c r="G7" s="138"/>
      <c r="H7" s="138"/>
    </row>
    <row r="8" spans="1:10" ht="23.25" customHeight="1" thickBot="1" x14ac:dyDescent="0.3">
      <c r="A8" s="51">
        <v>5.18</v>
      </c>
      <c r="B8" s="86">
        <f>INT(A8)</f>
        <v>5</v>
      </c>
      <c r="E8" s="52">
        <v>2.99</v>
      </c>
      <c r="F8" s="86">
        <f>INT(E8)</f>
        <v>2</v>
      </c>
    </row>
    <row r="9" spans="1:10" ht="12.6" customHeight="1" x14ac:dyDescent="0.2">
      <c r="A9" s="142"/>
      <c r="B9" s="143"/>
      <c r="E9" s="142"/>
      <c r="F9" s="143"/>
    </row>
    <row r="10" spans="1:10" ht="12.75" customHeight="1" x14ac:dyDescent="0.2">
      <c r="A10" s="138" t="s">
        <v>53</v>
      </c>
      <c r="B10" s="138"/>
      <c r="C10" s="138"/>
      <c r="D10" s="138"/>
      <c r="E10" s="138"/>
      <c r="F10" s="138"/>
      <c r="G10" s="138"/>
      <c r="H10" s="138"/>
    </row>
    <row r="11" spans="1:10" ht="10.5" customHeight="1" thickBot="1" x14ac:dyDescent="0.25">
      <c r="A11" s="138"/>
      <c r="B11" s="138"/>
      <c r="C11" s="138"/>
      <c r="D11" s="138"/>
      <c r="E11" s="138"/>
      <c r="F11" s="138"/>
      <c r="G11" s="138"/>
      <c r="H11" s="138"/>
    </row>
    <row r="12" spans="1:10" ht="24" customHeight="1" thickBot="1" x14ac:dyDescent="0.25">
      <c r="A12" s="81">
        <v>7.22</v>
      </c>
      <c r="B12" s="85">
        <f>EVEN(A12)</f>
        <v>8</v>
      </c>
      <c r="C12" s="95"/>
      <c r="D12" s="95"/>
      <c r="E12" s="96">
        <v>10.484999999999999</v>
      </c>
      <c r="F12" s="85">
        <f>EVEN(E12)</f>
        <v>12</v>
      </c>
      <c r="G12" s="95"/>
      <c r="H12" s="81">
        <v>-15.74</v>
      </c>
      <c r="I12" s="85">
        <f>EVEN(H12)</f>
        <v>-16</v>
      </c>
    </row>
    <row r="13" spans="1:10" ht="12" customHeight="1" x14ac:dyDescent="0.2">
      <c r="A13" s="142"/>
      <c r="B13" s="143"/>
      <c r="E13" s="142"/>
      <c r="F13" s="143"/>
    </row>
    <row r="14" spans="1:10" x14ac:dyDescent="0.2">
      <c r="A14" s="139" t="s">
        <v>151</v>
      </c>
      <c r="B14" s="141"/>
      <c r="C14" s="141"/>
      <c r="D14" s="141"/>
      <c r="E14" s="141"/>
      <c r="F14" s="141"/>
      <c r="G14" s="141"/>
      <c r="H14" s="141"/>
    </row>
    <row r="15" spans="1:10" ht="20.25" customHeight="1" thickBot="1" x14ac:dyDescent="0.25">
      <c r="A15" s="141"/>
      <c r="B15" s="141"/>
      <c r="C15" s="141"/>
      <c r="D15" s="141"/>
      <c r="E15" s="141"/>
      <c r="F15" s="141"/>
      <c r="G15" s="141"/>
      <c r="H15" s="141"/>
    </row>
    <row r="16" spans="1:10" ht="26.25" customHeight="1" thickBot="1" x14ac:dyDescent="0.3">
      <c r="A16" s="80">
        <v>10</v>
      </c>
      <c r="B16" s="80">
        <v>2</v>
      </c>
      <c r="C16" s="80">
        <v>5</v>
      </c>
      <c r="D16" s="80">
        <v>40</v>
      </c>
      <c r="E16" s="80">
        <v>10.5</v>
      </c>
      <c r="F16" s="80">
        <v>15.8</v>
      </c>
      <c r="G16" s="80">
        <v>1</v>
      </c>
      <c r="H16" s="87">
        <f>PRODUCT(A16:G16)</f>
        <v>663600</v>
      </c>
      <c r="I16" s="5"/>
      <c r="J16" s="120">
        <f>A16*B16*C16*D16*E16*F16*G16</f>
        <v>663600</v>
      </c>
    </row>
    <row r="17" spans="1:11" x14ac:dyDescent="0.2">
      <c r="A17" s="7"/>
      <c r="B17" s="7"/>
      <c r="C17" s="7"/>
      <c r="D17" s="7"/>
      <c r="E17" s="7"/>
      <c r="F17" s="7"/>
      <c r="G17" s="7"/>
      <c r="H17" s="8"/>
      <c r="I17" s="5"/>
    </row>
    <row r="18" spans="1:11" ht="18" customHeight="1" x14ac:dyDescent="0.2">
      <c r="A18" s="145" t="s">
        <v>149</v>
      </c>
      <c r="B18" s="145"/>
      <c r="C18" s="145"/>
      <c r="D18" s="145"/>
      <c r="E18" s="145"/>
      <c r="F18" s="145"/>
      <c r="G18" s="145"/>
      <c r="H18" s="25"/>
      <c r="I18" s="5"/>
    </row>
    <row r="19" spans="1:11" ht="17.25" customHeight="1" thickBot="1" x14ac:dyDescent="0.25">
      <c r="A19" s="145"/>
      <c r="B19" s="145"/>
      <c r="C19" s="145"/>
      <c r="D19" s="145"/>
      <c r="E19" s="145"/>
      <c r="F19" s="145"/>
      <c r="G19" s="145"/>
      <c r="H19" s="25"/>
      <c r="I19" s="5"/>
    </row>
    <row r="20" spans="1:11" ht="26.25" customHeight="1" thickBot="1" x14ac:dyDescent="0.25">
      <c r="A20" s="91">
        <v>20</v>
      </c>
      <c r="B20" s="92">
        <v>7</v>
      </c>
      <c r="C20" s="93">
        <f>MOD(A20,B20)</f>
        <v>6</v>
      </c>
      <c r="D20" s="9"/>
      <c r="E20" s="80">
        <v>48</v>
      </c>
      <c r="F20" s="81">
        <v>9</v>
      </c>
      <c r="G20" s="93">
        <f>MOD(E20,F20)</f>
        <v>3</v>
      </c>
      <c r="H20" s="4"/>
      <c r="J20" s="94"/>
      <c r="K20" s="94"/>
    </row>
    <row r="21" spans="1:11" ht="11.45" customHeight="1" x14ac:dyDescent="0.2">
      <c r="A21" s="14"/>
      <c r="B21" s="14"/>
      <c r="C21" s="23"/>
      <c r="D21" s="9"/>
      <c r="E21" s="3"/>
      <c r="F21" s="3"/>
      <c r="G21" s="24"/>
      <c r="H21" s="4"/>
    </row>
    <row r="22" spans="1:11" x14ac:dyDescent="0.2">
      <c r="A22" s="140" t="s">
        <v>150</v>
      </c>
      <c r="B22" s="140"/>
      <c r="C22" s="140"/>
      <c r="D22" s="140"/>
      <c r="E22" s="140"/>
      <c r="F22" s="140"/>
      <c r="G22" s="140"/>
      <c r="H22" s="140"/>
    </row>
    <row r="23" spans="1:11" ht="33.75" customHeight="1" thickBot="1" x14ac:dyDescent="0.25">
      <c r="A23" s="140"/>
      <c r="B23" s="140"/>
      <c r="C23" s="140"/>
      <c r="D23" s="140"/>
      <c r="E23" s="140"/>
      <c r="F23" s="140"/>
      <c r="G23" s="140"/>
      <c r="H23" s="140"/>
      <c r="K23" s="3"/>
    </row>
    <row r="24" spans="1:11" ht="24.75" customHeight="1" thickBot="1" x14ac:dyDescent="0.3">
      <c r="A24" s="89">
        <v>4</v>
      </c>
      <c r="B24" s="89">
        <v>2</v>
      </c>
      <c r="C24" s="89">
        <v>3</v>
      </c>
      <c r="D24" s="89">
        <v>5</v>
      </c>
      <c r="E24" s="89">
        <v>3</v>
      </c>
      <c r="F24" s="89">
        <v>4</v>
      </c>
      <c r="G24" s="90">
        <v>2</v>
      </c>
      <c r="H24" s="88">
        <f>SUMIF(A24:G24,"&gt;2")</f>
        <v>19</v>
      </c>
      <c r="J24" s="121">
        <f>A24+C24+D24+E24+F24</f>
        <v>19</v>
      </c>
    </row>
    <row r="26" spans="1:11" ht="13.15" customHeight="1" x14ac:dyDescent="0.2">
      <c r="A26" s="147" t="s">
        <v>153</v>
      </c>
      <c r="B26" s="147"/>
      <c r="C26" s="147"/>
      <c r="D26" s="147"/>
      <c r="E26" s="147"/>
      <c r="F26" s="147"/>
      <c r="G26" s="147"/>
      <c r="H26" s="17"/>
    </row>
    <row r="27" spans="1:11" ht="24" customHeight="1" thickBot="1" x14ac:dyDescent="0.25">
      <c r="A27" s="147"/>
      <c r="B27" s="147"/>
      <c r="C27" s="147"/>
      <c r="D27" s="147"/>
      <c r="E27" s="147"/>
      <c r="F27" s="147"/>
      <c r="G27" s="147"/>
      <c r="H27" s="17"/>
    </row>
    <row r="28" spans="1:11" ht="23.25" customHeight="1" thickBot="1" x14ac:dyDescent="0.25">
      <c r="A28" s="81">
        <v>25</v>
      </c>
      <c r="B28" s="97">
        <f>SQRT(A28)</f>
        <v>5</v>
      </c>
      <c r="C28" s="95"/>
      <c r="D28" s="81">
        <v>5364.4</v>
      </c>
      <c r="E28" s="97">
        <f>SQRT(D28)</f>
        <v>73.242064416563238</v>
      </c>
      <c r="J28" s="53"/>
    </row>
    <row r="29" spans="1:11" x14ac:dyDescent="0.2">
      <c r="A29" s="27"/>
      <c r="B29" s="28"/>
      <c r="D29" s="27"/>
      <c r="E29" s="29"/>
    </row>
    <row r="30" spans="1:11" ht="13.15" customHeight="1" x14ac:dyDescent="0.2">
      <c r="A30" s="139" t="s">
        <v>154</v>
      </c>
      <c r="B30" s="139"/>
      <c r="C30" s="139"/>
      <c r="D30" s="139"/>
      <c r="E30" s="139"/>
      <c r="F30" s="139"/>
      <c r="G30" s="139"/>
      <c r="H30" s="139"/>
    </row>
    <row r="31" spans="1:11" ht="18.75" customHeight="1" thickBot="1" x14ac:dyDescent="0.25">
      <c r="A31" s="139"/>
      <c r="B31" s="139"/>
      <c r="C31" s="139"/>
      <c r="D31" s="139"/>
      <c r="E31" s="139"/>
      <c r="F31" s="139"/>
      <c r="G31" s="139"/>
      <c r="H31" s="139"/>
    </row>
    <row r="32" spans="1:11" ht="22.5" customHeight="1" thickBot="1" x14ac:dyDescent="0.25">
      <c r="A32" s="80">
        <v>-15</v>
      </c>
      <c r="B32" s="98">
        <f>SIGN(A32)</f>
        <v>-1</v>
      </c>
      <c r="C32" s="95"/>
      <c r="D32" s="80">
        <v>20</v>
      </c>
      <c r="E32" s="98">
        <f>SIGN(D32)</f>
        <v>1</v>
      </c>
      <c r="F32" s="95"/>
      <c r="G32" s="80">
        <v>0</v>
      </c>
      <c r="H32" s="98">
        <f>SIGN(G32)</f>
        <v>0</v>
      </c>
    </row>
    <row r="33" spans="1:9" ht="12.6" customHeight="1" x14ac:dyDescent="0.2"/>
    <row r="34" spans="1:9" ht="13.15" customHeight="1" x14ac:dyDescent="0.2">
      <c r="A34" s="145" t="s">
        <v>57</v>
      </c>
      <c r="B34" s="145"/>
      <c r="C34" s="148"/>
      <c r="D34" s="139" t="s">
        <v>58</v>
      </c>
      <c r="E34" s="139"/>
      <c r="F34" s="139"/>
      <c r="G34" s="139"/>
    </row>
    <row r="35" spans="1:9" ht="21" customHeight="1" x14ac:dyDescent="0.2">
      <c r="A35" s="145"/>
      <c r="B35" s="145"/>
      <c r="C35" s="148"/>
      <c r="D35" s="139"/>
      <c r="E35" s="139"/>
      <c r="F35" s="139"/>
      <c r="G35" s="139"/>
    </row>
    <row r="36" spans="1:9" ht="19.5" customHeight="1" thickBot="1" x14ac:dyDescent="0.25">
      <c r="A36" s="19" t="s">
        <v>34</v>
      </c>
      <c r="B36" s="19" t="s">
        <v>33</v>
      </c>
      <c r="D36" s="19" t="s">
        <v>33</v>
      </c>
      <c r="E36" s="19" t="s">
        <v>34</v>
      </c>
    </row>
    <row r="37" spans="1:9" ht="24" customHeight="1" thickBot="1" x14ac:dyDescent="0.3">
      <c r="A37" s="56">
        <v>1.57</v>
      </c>
      <c r="B37" s="99">
        <f>DEGREES(A37)</f>
        <v>89.954373835539243</v>
      </c>
      <c r="D37" s="56">
        <v>90</v>
      </c>
      <c r="E37" s="99">
        <f>RADIANS(D37)</f>
        <v>1.5707963267948966</v>
      </c>
    </row>
    <row r="38" spans="1:9" ht="22.5" customHeight="1" thickBot="1" x14ac:dyDescent="0.3">
      <c r="A38" s="77">
        <v>2.4500000000000002</v>
      </c>
      <c r="B38" s="99">
        <f>DEGREES(A38)</f>
        <v>140.3746598070517</v>
      </c>
      <c r="D38" s="77">
        <v>140</v>
      </c>
      <c r="E38" s="99">
        <f>RADIANS(D38)</f>
        <v>2.4434609527920612</v>
      </c>
    </row>
    <row r="39" spans="1:9" ht="13.15" customHeight="1" x14ac:dyDescent="0.2">
      <c r="A39" s="145" t="s">
        <v>59</v>
      </c>
      <c r="B39" s="145"/>
      <c r="C39" s="145"/>
      <c r="D39" s="145"/>
      <c r="E39" s="145"/>
      <c r="F39" s="145"/>
      <c r="G39" s="145"/>
    </row>
    <row r="40" spans="1:9" ht="18.75" customHeight="1" thickBot="1" x14ac:dyDescent="0.25">
      <c r="A40" s="145"/>
      <c r="B40" s="145"/>
      <c r="C40" s="145"/>
      <c r="D40" s="145"/>
      <c r="E40" s="145"/>
      <c r="F40" s="145"/>
      <c r="G40" s="145"/>
    </row>
    <row r="41" spans="1:9" ht="23.25" customHeight="1" thickBot="1" x14ac:dyDescent="0.3">
      <c r="A41" s="57">
        <v>5</v>
      </c>
      <c r="B41" s="78" t="str">
        <f>ROMAN(A41)</f>
        <v>V</v>
      </c>
      <c r="D41" s="57">
        <v>17</v>
      </c>
      <c r="E41" s="78" t="str">
        <f>ROMAN(D41)</f>
        <v>XVII</v>
      </c>
    </row>
    <row r="42" spans="1:9" ht="21.75" customHeight="1" thickBot="1" x14ac:dyDescent="0.3">
      <c r="A42" s="57">
        <v>12</v>
      </c>
      <c r="B42" s="78" t="str">
        <f>ROMAN(A42)</f>
        <v>XII</v>
      </c>
      <c r="D42" s="76">
        <v>21</v>
      </c>
      <c r="E42" s="78" t="str">
        <f>ROMAN(D42)</f>
        <v>XXI</v>
      </c>
    </row>
    <row r="43" spans="1:9" ht="9" customHeight="1" x14ac:dyDescent="0.2">
      <c r="A43" s="16"/>
    </row>
    <row r="44" spans="1:9" ht="10.15" customHeight="1" x14ac:dyDescent="0.2">
      <c r="A44" s="146" t="s">
        <v>155</v>
      </c>
      <c r="B44" s="146"/>
      <c r="C44" s="146"/>
      <c r="D44" s="146"/>
      <c r="E44" s="146"/>
      <c r="F44" s="146"/>
      <c r="G44" s="146"/>
    </row>
    <row r="45" spans="1:9" ht="38.25" customHeight="1" x14ac:dyDescent="0.2">
      <c r="A45" s="146"/>
      <c r="B45" s="146"/>
      <c r="C45" s="146"/>
      <c r="D45" s="146"/>
      <c r="E45" s="146"/>
      <c r="F45" s="146"/>
      <c r="G45" s="146"/>
    </row>
    <row r="46" spans="1:9" ht="13.15" customHeight="1" thickBot="1" x14ac:dyDescent="0.25">
      <c r="A46" s="11"/>
      <c r="B46" s="20" t="s">
        <v>35</v>
      </c>
      <c r="C46" s="11"/>
      <c r="D46" s="11"/>
      <c r="E46" s="20" t="s">
        <v>36</v>
      </c>
      <c r="F46" s="11"/>
      <c r="G46" s="11"/>
    </row>
    <row r="47" spans="1:9" ht="21" customHeight="1" thickBot="1" x14ac:dyDescent="0.25">
      <c r="A47" s="81">
        <v>7</v>
      </c>
      <c r="B47" s="100">
        <f>POWER(A47,3)</f>
        <v>343</v>
      </c>
      <c r="C47" s="95"/>
      <c r="D47" s="81">
        <v>10</v>
      </c>
      <c r="E47" s="100">
        <f>POWER(D47,5)</f>
        <v>100000</v>
      </c>
      <c r="H47" s="122">
        <f>A47*A47*A47</f>
        <v>343</v>
      </c>
      <c r="I47" s="122">
        <f>D47*D47*D47*D47*D47</f>
        <v>100000</v>
      </c>
    </row>
    <row r="48" spans="1:9" ht="9.75" customHeight="1" x14ac:dyDescent="0.2"/>
    <row r="49" spans="1:7" ht="22.15" customHeight="1" thickBot="1" x14ac:dyDescent="0.25">
      <c r="A49" s="144" t="s">
        <v>55</v>
      </c>
      <c r="B49" s="145"/>
      <c r="C49" s="145"/>
      <c r="D49" s="145"/>
      <c r="E49" s="145"/>
      <c r="F49" s="145"/>
      <c r="G49" s="145"/>
    </row>
    <row r="50" spans="1:7" ht="28.5" customHeight="1" thickBot="1" x14ac:dyDescent="0.25">
      <c r="A50" s="81">
        <v>-0.56000000000000005</v>
      </c>
      <c r="B50" s="93">
        <f>ABS(A50)</f>
        <v>0.56000000000000005</v>
      </c>
      <c r="C50" s="95"/>
      <c r="D50" s="81">
        <v>-120.39</v>
      </c>
      <c r="E50" s="93">
        <f>ABS(D50)</f>
        <v>120.39</v>
      </c>
    </row>
    <row r="51" spans="1:7" ht="9.75" customHeight="1" x14ac:dyDescent="0.2"/>
    <row r="52" spans="1:7" ht="31.5" customHeight="1" x14ac:dyDescent="0.2">
      <c r="A52" s="144" t="s">
        <v>56</v>
      </c>
      <c r="B52" s="145"/>
      <c r="C52" s="145"/>
      <c r="D52" s="145"/>
      <c r="E52" s="145"/>
      <c r="F52" s="145"/>
      <c r="G52" s="145"/>
    </row>
    <row r="53" spans="1:7" ht="9.75" customHeight="1" thickBot="1" x14ac:dyDescent="0.25">
      <c r="A53" s="55" t="s">
        <v>156</v>
      </c>
      <c r="C53" s="54"/>
      <c r="D53" s="55" t="s">
        <v>34</v>
      </c>
      <c r="E53" s="54"/>
    </row>
    <row r="54" spans="1:7" ht="21" customHeight="1" thickBot="1" x14ac:dyDescent="0.25">
      <c r="A54" s="96">
        <v>0</v>
      </c>
      <c r="B54" s="101">
        <f>COS(A54)</f>
        <v>1</v>
      </c>
      <c r="C54" s="95"/>
      <c r="D54" s="96">
        <v>90</v>
      </c>
      <c r="E54" s="101">
        <f>COS(D54)</f>
        <v>-0.44807361612917013</v>
      </c>
    </row>
    <row r="55" spans="1:7" ht="18.75" customHeight="1" x14ac:dyDescent="0.2"/>
  </sheetData>
  <mergeCells count="19">
    <mergeCell ref="A49:G49"/>
    <mergeCell ref="A52:G52"/>
    <mergeCell ref="A30:H31"/>
    <mergeCell ref="E9:F9"/>
    <mergeCell ref="A44:G45"/>
    <mergeCell ref="A39:G40"/>
    <mergeCell ref="A26:G27"/>
    <mergeCell ref="A34:C35"/>
    <mergeCell ref="D34:G35"/>
    <mergeCell ref="A18:G19"/>
    <mergeCell ref="A1:H1"/>
    <mergeCell ref="A2:H3"/>
    <mergeCell ref="A22:H23"/>
    <mergeCell ref="A14:H15"/>
    <mergeCell ref="A6:H7"/>
    <mergeCell ref="A10:H11"/>
    <mergeCell ref="A13:B13"/>
    <mergeCell ref="E13:F13"/>
    <mergeCell ref="A9:B9"/>
  </mergeCells>
  <phoneticPr fontId="0" type="noConversion"/>
  <pageMargins left="1.2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zoomScale="120" zoomScaleNormal="120" workbookViewId="0">
      <selection activeCell="D28" sqref="D28"/>
    </sheetView>
  </sheetViews>
  <sheetFormatPr defaultRowHeight="12.75" x14ac:dyDescent="0.2"/>
  <cols>
    <col min="1" max="1" width="13.140625" customWidth="1"/>
    <col min="2" max="2" width="13.42578125" customWidth="1"/>
    <col min="3" max="3" width="13.28515625" customWidth="1"/>
  </cols>
  <sheetData>
    <row r="1" spans="1:6" ht="36" customHeight="1" x14ac:dyDescent="0.2">
      <c r="A1" s="135" t="s">
        <v>63</v>
      </c>
      <c r="B1" s="150"/>
      <c r="C1" s="150"/>
      <c r="D1" s="150"/>
      <c r="E1" s="150"/>
      <c r="F1" s="150"/>
    </row>
    <row r="2" spans="1:6" ht="44.25" customHeight="1" x14ac:dyDescent="0.2">
      <c r="A2" s="138" t="s">
        <v>60</v>
      </c>
      <c r="B2" s="138"/>
      <c r="C2" s="138"/>
      <c r="D2" s="138"/>
      <c r="E2" s="138"/>
      <c r="F2" s="138"/>
    </row>
    <row r="3" spans="1:6" ht="17.25" customHeight="1" thickBot="1" x14ac:dyDescent="0.25">
      <c r="A3" s="102" t="s">
        <v>6</v>
      </c>
      <c r="B3" s="102" t="s">
        <v>7</v>
      </c>
      <c r="C3" s="21" t="s">
        <v>5</v>
      </c>
      <c r="D3" s="10"/>
      <c r="E3" s="10"/>
      <c r="F3" s="10"/>
    </row>
    <row r="4" spans="1:6" ht="24.75" customHeight="1" thickBot="1" x14ac:dyDescent="0.3">
      <c r="A4" s="56">
        <v>5</v>
      </c>
      <c r="B4" s="57">
        <v>5</v>
      </c>
      <c r="C4" s="103">
        <f>IF(A4=B4,1,0)</f>
        <v>1</v>
      </c>
    </row>
    <row r="5" spans="1:6" ht="25.5" customHeight="1" thickBot="1" x14ac:dyDescent="0.3">
      <c r="A5" s="56">
        <v>4</v>
      </c>
      <c r="B5" s="57">
        <v>10</v>
      </c>
      <c r="C5" s="103">
        <f>IF(A5=B5,1,0)</f>
        <v>0</v>
      </c>
    </row>
    <row r="6" spans="1:6" ht="21" customHeight="1" x14ac:dyDescent="0.25">
      <c r="A6" s="56">
        <v>-1</v>
      </c>
      <c r="B6" s="57">
        <v>-2</v>
      </c>
      <c r="C6" s="103">
        <f>IF(A6=B6,1,0)</f>
        <v>0</v>
      </c>
    </row>
    <row r="8" spans="1:6" ht="51" customHeight="1" thickBot="1" x14ac:dyDescent="0.25">
      <c r="A8" s="138" t="s">
        <v>96</v>
      </c>
      <c r="B8" s="138"/>
      <c r="C8" s="138"/>
      <c r="D8" s="138"/>
      <c r="E8" s="138"/>
      <c r="F8" s="138"/>
    </row>
    <row r="9" spans="1:6" ht="19.5" customHeight="1" thickBot="1" x14ac:dyDescent="0.3">
      <c r="A9" s="57">
        <v>2</v>
      </c>
      <c r="B9" s="103" t="str">
        <f>IF(A9&gt;4,"Средняя","Начальная")</f>
        <v>Начальная</v>
      </c>
    </row>
    <row r="10" spans="1:6" ht="21" customHeight="1" thickBot="1" x14ac:dyDescent="0.3">
      <c r="A10" s="57">
        <v>4</v>
      </c>
      <c r="B10" s="103" t="str">
        <f t="shared" ref="B10:B13" si="0">IF(A10&gt;4,"Средняя","Начальная")</f>
        <v>Начальная</v>
      </c>
    </row>
    <row r="11" spans="1:6" ht="20.25" customHeight="1" thickBot="1" x14ac:dyDescent="0.3">
      <c r="A11" s="57">
        <v>8</v>
      </c>
      <c r="B11" s="103" t="str">
        <f t="shared" si="0"/>
        <v>Средняя</v>
      </c>
    </row>
    <row r="12" spans="1:6" ht="16.5" thickBot="1" x14ac:dyDescent="0.3">
      <c r="A12" s="57">
        <v>1</v>
      </c>
      <c r="B12" s="103" t="str">
        <f t="shared" si="0"/>
        <v>Начальная</v>
      </c>
    </row>
    <row r="13" spans="1:6" ht="15.75" x14ac:dyDescent="0.25">
      <c r="A13" s="57">
        <v>10</v>
      </c>
      <c r="B13" s="103" t="str">
        <f t="shared" si="0"/>
        <v>Средняя</v>
      </c>
    </row>
    <row r="14" spans="1:6" x14ac:dyDescent="0.2">
      <c r="A14" s="31"/>
      <c r="B14" s="18"/>
    </row>
    <row r="15" spans="1:6" x14ac:dyDescent="0.2">
      <c r="A15" s="151" t="s">
        <v>159</v>
      </c>
      <c r="B15" s="151"/>
      <c r="C15" s="151"/>
      <c r="D15" s="151"/>
      <c r="E15" s="151"/>
      <c r="F15" s="151"/>
    </row>
    <row r="16" spans="1:6" ht="36" customHeight="1" x14ac:dyDescent="0.2">
      <c r="A16" s="151"/>
      <c r="B16" s="151"/>
      <c r="C16" s="151"/>
      <c r="D16" s="151"/>
      <c r="E16" s="151"/>
      <c r="F16" s="151"/>
    </row>
    <row r="17" spans="1:6" ht="15" customHeight="1" thickBot="1" x14ac:dyDescent="0.25">
      <c r="A17" s="32" t="s">
        <v>61</v>
      </c>
      <c r="B17" s="32" t="s">
        <v>62</v>
      </c>
      <c r="C17" s="32" t="s">
        <v>5</v>
      </c>
      <c r="D17" s="22"/>
      <c r="E17" s="22"/>
      <c r="F17" s="22"/>
    </row>
    <row r="18" spans="1:6" ht="16.5" thickBot="1" x14ac:dyDescent="0.3">
      <c r="A18" s="104">
        <v>15</v>
      </c>
      <c r="B18" s="57">
        <v>1</v>
      </c>
      <c r="C18" s="103" t="b">
        <f>AND(A18&gt;0,B18&gt;0)</f>
        <v>1</v>
      </c>
    </row>
    <row r="19" spans="1:6" ht="18.75" customHeight="1" thickBot="1" x14ac:dyDescent="0.3">
      <c r="A19" s="104">
        <v>20</v>
      </c>
      <c r="B19" s="57">
        <v>-5</v>
      </c>
      <c r="C19" s="103" t="b">
        <f t="shared" ref="C19:C20" si="1">AND(A19&gt;0,B19&gt;0)</f>
        <v>0</v>
      </c>
    </row>
    <row r="20" spans="1:6" ht="18" customHeight="1" x14ac:dyDescent="0.25">
      <c r="A20" s="56">
        <v>0</v>
      </c>
      <c r="B20" s="57">
        <v>20</v>
      </c>
      <c r="C20" s="103" t="b">
        <f t="shared" si="1"/>
        <v>0</v>
      </c>
    </row>
    <row r="21" spans="1:6" x14ac:dyDescent="0.2">
      <c r="A21" s="27"/>
      <c r="B21" s="27"/>
      <c r="C21" s="33"/>
    </row>
    <row r="22" spans="1:6" x14ac:dyDescent="0.2">
      <c r="A22" s="149" t="s">
        <v>160</v>
      </c>
      <c r="B22" s="144"/>
      <c r="C22" s="144"/>
      <c r="D22" s="144"/>
      <c r="E22" s="144"/>
      <c r="F22" s="144"/>
    </row>
    <row r="23" spans="1:6" ht="49.5" customHeight="1" x14ac:dyDescent="0.2">
      <c r="A23" s="144"/>
      <c r="B23" s="144"/>
      <c r="C23" s="144"/>
      <c r="D23" s="144"/>
      <c r="E23" s="144"/>
      <c r="F23" s="144"/>
    </row>
    <row r="24" spans="1:6" ht="19.5" customHeight="1" thickBot="1" x14ac:dyDescent="0.25">
      <c r="A24" s="32" t="s">
        <v>61</v>
      </c>
      <c r="B24" s="32" t="s">
        <v>62</v>
      </c>
      <c r="C24" s="32" t="s">
        <v>5</v>
      </c>
      <c r="D24" s="26"/>
      <c r="E24" s="26"/>
      <c r="F24" s="26"/>
    </row>
    <row r="25" spans="1:6" ht="21.75" customHeight="1" thickBot="1" x14ac:dyDescent="0.25">
      <c r="A25" s="104">
        <v>2</v>
      </c>
      <c r="B25" s="76">
        <v>-10</v>
      </c>
      <c r="C25" s="105" t="b">
        <f>OR(A25&gt;0,B25&gt;0)</f>
        <v>1</v>
      </c>
    </row>
    <row r="26" spans="1:6" ht="20.25" customHeight="1" thickBot="1" x14ac:dyDescent="0.25">
      <c r="A26" s="104">
        <v>1</v>
      </c>
      <c r="B26" s="76">
        <v>4</v>
      </c>
      <c r="C26" s="105" t="b">
        <f t="shared" ref="C26:C28" si="2">OR(A26&gt;0,B26&gt;0)</f>
        <v>1</v>
      </c>
    </row>
    <row r="27" spans="1:6" ht="19.5" customHeight="1" thickBot="1" x14ac:dyDescent="0.25">
      <c r="A27" s="104">
        <v>-5</v>
      </c>
      <c r="B27" s="76">
        <v>-5</v>
      </c>
      <c r="C27" s="105" t="b">
        <f t="shared" si="2"/>
        <v>0</v>
      </c>
    </row>
    <row r="28" spans="1:6" ht="18.75" customHeight="1" x14ac:dyDescent="0.2">
      <c r="A28" s="104">
        <v>-18</v>
      </c>
      <c r="B28" s="76">
        <v>100</v>
      </c>
      <c r="C28" s="105" t="b">
        <f t="shared" si="2"/>
        <v>1</v>
      </c>
    </row>
    <row r="29" spans="1:6" x14ac:dyDescent="0.2">
      <c r="A29" s="30"/>
      <c r="B29" s="30"/>
    </row>
    <row r="30" spans="1:6" x14ac:dyDescent="0.2">
      <c r="A30" s="30"/>
      <c r="B30" s="30"/>
    </row>
  </sheetData>
  <mergeCells count="5">
    <mergeCell ref="A22:F23"/>
    <mergeCell ref="A1:F1"/>
    <mergeCell ref="A2:F2"/>
    <mergeCell ref="A8:F8"/>
    <mergeCell ref="A15:F16"/>
  </mergeCells>
  <phoneticPr fontId="0" type="noConversion"/>
  <pageMargins left="1.2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19" zoomScale="120" zoomScaleNormal="120" workbookViewId="0">
      <selection activeCell="C30" sqref="C30:D30"/>
    </sheetView>
  </sheetViews>
  <sheetFormatPr defaultRowHeight="12.75" x14ac:dyDescent="0.2"/>
  <cols>
    <col min="1" max="1" width="12.5703125" customWidth="1"/>
    <col min="2" max="2" width="12.7109375" customWidth="1"/>
    <col min="3" max="3" width="18.42578125" customWidth="1"/>
    <col min="4" max="4" width="12.5703125" customWidth="1"/>
    <col min="5" max="5" width="13.5703125" customWidth="1"/>
    <col min="6" max="6" width="8.28515625" customWidth="1"/>
    <col min="7" max="7" width="7.85546875" customWidth="1"/>
    <col min="8" max="8" width="11.28515625" customWidth="1"/>
  </cols>
  <sheetData>
    <row r="1" spans="1:10" ht="19.149999999999999" customHeight="1" x14ac:dyDescent="0.2">
      <c r="A1" s="175" t="s">
        <v>70</v>
      </c>
      <c r="B1" s="175"/>
      <c r="C1" s="175"/>
      <c r="D1" s="175"/>
      <c r="E1" s="175"/>
      <c r="F1" s="175"/>
      <c r="G1" s="175"/>
      <c r="H1" s="95"/>
    </row>
    <row r="2" spans="1:10" ht="30" customHeight="1" x14ac:dyDescent="0.2">
      <c r="A2" s="161" t="s">
        <v>161</v>
      </c>
      <c r="B2" s="161"/>
      <c r="C2" s="161"/>
      <c r="D2" s="161"/>
      <c r="E2" s="161"/>
      <c r="F2" s="161"/>
      <c r="G2" s="161"/>
      <c r="H2" s="163"/>
    </row>
    <row r="3" spans="1:10" ht="15" customHeight="1" thickBot="1" x14ac:dyDescent="0.25">
      <c r="A3" s="179" t="s">
        <v>12</v>
      </c>
      <c r="B3" s="179"/>
      <c r="C3" s="179"/>
      <c r="D3" s="179"/>
      <c r="E3" s="162" t="s">
        <v>5</v>
      </c>
      <c r="F3" s="162"/>
      <c r="G3" s="162"/>
      <c r="H3" s="162"/>
    </row>
    <row r="4" spans="1:10" ht="23.25" customHeight="1" thickBot="1" x14ac:dyDescent="0.25">
      <c r="A4" s="80" t="s">
        <v>11</v>
      </c>
      <c r="B4" s="80" t="s">
        <v>10</v>
      </c>
      <c r="C4" s="80" t="s">
        <v>8</v>
      </c>
      <c r="D4" s="81" t="s">
        <v>9</v>
      </c>
      <c r="E4" s="176" t="str">
        <f>_xlfn.CONCAT(B4,D4,A4,C4)</f>
        <v>жальчтоканикулызакончились</v>
      </c>
      <c r="F4" s="177"/>
      <c r="G4" s="177"/>
      <c r="H4" s="178"/>
    </row>
    <row r="5" spans="1:10" ht="47.25" customHeight="1" x14ac:dyDescent="0.2">
      <c r="A5" s="163" t="s">
        <v>164</v>
      </c>
      <c r="B5" s="163"/>
      <c r="C5" s="163"/>
      <c r="D5" s="163"/>
      <c r="E5" s="161"/>
      <c r="F5" s="161"/>
      <c r="G5" s="161"/>
      <c r="H5" s="161"/>
    </row>
    <row r="6" spans="1:10" ht="15.75" customHeight="1" thickBot="1" x14ac:dyDescent="0.25">
      <c r="A6" s="124" t="s">
        <v>13</v>
      </c>
      <c r="B6" s="124" t="s">
        <v>14</v>
      </c>
      <c r="C6" s="124" t="s">
        <v>15</v>
      </c>
      <c r="D6" s="124" t="s">
        <v>16</v>
      </c>
      <c r="E6" s="162" t="s">
        <v>5</v>
      </c>
      <c r="F6" s="162"/>
      <c r="G6" s="162"/>
      <c r="H6" s="162"/>
    </row>
    <row r="7" spans="1:10" ht="24" customHeight="1" thickBot="1" x14ac:dyDescent="0.25">
      <c r="A7" s="80" t="s">
        <v>17</v>
      </c>
      <c r="B7" s="80" t="s">
        <v>18</v>
      </c>
      <c r="C7" s="80" t="s">
        <v>19</v>
      </c>
      <c r="D7" s="81" t="s">
        <v>90</v>
      </c>
      <c r="E7" s="153" t="str">
        <f>_xlfn.CONCAT(C7,D7,B7,D7,A7,D7)</f>
        <v xml:space="preserve">Петров Алексей Иванович </v>
      </c>
      <c r="F7" s="154"/>
      <c r="G7" s="154"/>
      <c r="H7" s="155"/>
    </row>
    <row r="8" spans="1:10" ht="23.25" customHeight="1" x14ac:dyDescent="0.2">
      <c r="A8" s="123" t="s">
        <v>171</v>
      </c>
      <c r="B8" s="123" t="s">
        <v>172</v>
      </c>
      <c r="C8" s="123" t="s">
        <v>173</v>
      </c>
      <c r="D8" s="125" t="s">
        <v>90</v>
      </c>
      <c r="E8" s="153" t="str">
        <f>_xlfn.CONCAT(C8,D8,B8,D8,A8,D8)</f>
        <v xml:space="preserve">Дмитриенко Денис Алексеевич </v>
      </c>
      <c r="F8" s="154"/>
      <c r="G8" s="154"/>
      <c r="H8" s="155"/>
      <c r="I8" s="152"/>
      <c r="J8" s="152"/>
    </row>
    <row r="9" spans="1:10" ht="30" customHeight="1" thickBot="1" x14ac:dyDescent="0.25">
      <c r="A9" s="163" t="s">
        <v>93</v>
      </c>
      <c r="B9" s="160"/>
      <c r="C9" s="163"/>
      <c r="D9" s="163"/>
      <c r="E9" s="161"/>
      <c r="F9" s="161"/>
      <c r="G9" s="161"/>
      <c r="H9" s="161"/>
    </row>
    <row r="10" spans="1:10" ht="23.25" customHeight="1" thickBot="1" x14ac:dyDescent="0.25">
      <c r="A10" s="126" t="s">
        <v>20</v>
      </c>
      <c r="B10" s="127" t="str">
        <f>UPPER(A10)</f>
        <v>СЛОВА</v>
      </c>
      <c r="C10" s="95"/>
      <c r="D10" s="95"/>
      <c r="E10" s="95"/>
      <c r="F10" s="95"/>
      <c r="G10" s="95"/>
      <c r="H10" s="95"/>
    </row>
    <row r="11" spans="1:10" ht="24.75" customHeight="1" x14ac:dyDescent="0.2">
      <c r="A11" s="126" t="s">
        <v>21</v>
      </c>
      <c r="B11" s="127" t="str">
        <f>UPPER(A11)</f>
        <v>ГРАФИКА</v>
      </c>
      <c r="C11" s="95"/>
      <c r="D11" s="95"/>
      <c r="E11" s="95"/>
      <c r="F11" s="95"/>
      <c r="G11" s="95"/>
      <c r="H11" s="95"/>
    </row>
    <row r="12" spans="1:10" ht="29.25" customHeight="1" thickBot="1" x14ac:dyDescent="0.25">
      <c r="A12" s="163" t="s">
        <v>92</v>
      </c>
      <c r="B12" s="151"/>
      <c r="C12" s="163"/>
      <c r="D12" s="163"/>
      <c r="E12" s="163"/>
      <c r="F12" s="163"/>
      <c r="G12" s="163"/>
      <c r="H12" s="95"/>
    </row>
    <row r="13" spans="1:10" ht="22.5" customHeight="1" thickBot="1" x14ac:dyDescent="0.25">
      <c r="A13" s="126" t="s">
        <v>22</v>
      </c>
      <c r="B13" s="127" t="str">
        <f>LOWER(A13)</f>
        <v>дом</v>
      </c>
      <c r="C13" s="95"/>
      <c r="D13" s="95"/>
      <c r="E13" s="95"/>
      <c r="F13" s="95"/>
      <c r="G13" s="95"/>
      <c r="H13" s="95"/>
    </row>
    <row r="14" spans="1:10" ht="24.75" customHeight="1" x14ac:dyDescent="0.2">
      <c r="A14" s="126" t="s">
        <v>23</v>
      </c>
      <c r="B14" s="127" t="str">
        <f>LOWER(A14)</f>
        <v>семья</v>
      </c>
      <c r="C14" s="95"/>
      <c r="D14" s="95"/>
      <c r="E14" s="95"/>
      <c r="F14" s="95"/>
      <c r="G14" s="95"/>
      <c r="H14" s="95"/>
    </row>
    <row r="15" spans="1:10" ht="32.25" customHeight="1" x14ac:dyDescent="0.2">
      <c r="A15" s="163" t="s">
        <v>91</v>
      </c>
      <c r="B15" s="161"/>
      <c r="C15" s="163"/>
      <c r="D15" s="163"/>
      <c r="E15" s="163"/>
      <c r="F15" s="163"/>
      <c r="G15" s="163"/>
      <c r="H15" s="95"/>
    </row>
    <row r="16" spans="1:10" ht="13.5" thickBot="1" x14ac:dyDescent="0.25">
      <c r="A16" s="168" t="s">
        <v>25</v>
      </c>
      <c r="B16" s="168"/>
      <c r="C16" s="168" t="s">
        <v>26</v>
      </c>
      <c r="D16" s="168"/>
      <c r="E16" s="128" t="s">
        <v>5</v>
      </c>
      <c r="F16" s="95"/>
      <c r="G16" s="95"/>
      <c r="H16" s="95"/>
    </row>
    <row r="17" spans="1:8" ht="25.5" customHeight="1" thickBot="1" x14ac:dyDescent="0.25">
      <c r="A17" s="164" t="s">
        <v>24</v>
      </c>
      <c r="B17" s="164"/>
      <c r="C17" s="164" t="s">
        <v>24</v>
      </c>
      <c r="D17" s="165"/>
      <c r="E17" s="129" t="b">
        <f>EXACT(A17,C17)</f>
        <v>1</v>
      </c>
      <c r="F17" s="95"/>
      <c r="G17" s="95"/>
      <c r="H17" s="95"/>
    </row>
    <row r="18" spans="1:8" ht="20.25" customHeight="1" thickBot="1" x14ac:dyDescent="0.25">
      <c r="A18" s="164" t="s">
        <v>29</v>
      </c>
      <c r="B18" s="164"/>
      <c r="C18" s="164" t="s">
        <v>30</v>
      </c>
      <c r="D18" s="165"/>
      <c r="E18" s="129" t="b">
        <f t="shared" ref="E18:E19" si="0">EXACT(A18,C18)</f>
        <v>0</v>
      </c>
      <c r="F18" s="95"/>
      <c r="G18" s="95"/>
      <c r="H18" s="95"/>
    </row>
    <row r="19" spans="1:8" ht="19.5" customHeight="1" x14ac:dyDescent="0.2">
      <c r="A19" s="164" t="s">
        <v>27</v>
      </c>
      <c r="B19" s="164"/>
      <c r="C19" s="164" t="s">
        <v>28</v>
      </c>
      <c r="D19" s="165"/>
      <c r="E19" s="129" t="b">
        <f t="shared" si="0"/>
        <v>0</v>
      </c>
      <c r="F19" s="95"/>
      <c r="G19" s="95"/>
      <c r="H19" s="95"/>
    </row>
    <row r="21" spans="1:8" ht="10.9" customHeight="1" x14ac:dyDescent="0.2">
      <c r="A21" s="151" t="s">
        <v>162</v>
      </c>
      <c r="B21" s="151"/>
      <c r="C21" s="151"/>
      <c r="D21" s="151"/>
      <c r="E21" s="151"/>
      <c r="F21" s="151"/>
      <c r="G21" s="151"/>
    </row>
    <row r="22" spans="1:8" ht="15.75" customHeight="1" x14ac:dyDescent="0.2">
      <c r="A22" s="151"/>
      <c r="B22" s="151"/>
      <c r="C22" s="151"/>
      <c r="D22" s="151"/>
      <c r="E22" s="151"/>
      <c r="F22" s="151"/>
      <c r="G22" s="151"/>
    </row>
    <row r="23" spans="1:8" ht="17.25" customHeight="1" x14ac:dyDescent="0.2">
      <c r="A23" s="167" t="s">
        <v>40</v>
      </c>
      <c r="B23" s="167"/>
      <c r="C23" s="167"/>
      <c r="D23" s="59" t="s">
        <v>44</v>
      </c>
      <c r="E23" s="59"/>
      <c r="F23" s="60"/>
      <c r="G23" s="60"/>
    </row>
    <row r="24" spans="1:8" ht="21" customHeight="1" x14ac:dyDescent="0.2">
      <c r="A24" s="169" t="s">
        <v>37</v>
      </c>
      <c r="B24" s="170"/>
      <c r="C24" s="170"/>
      <c r="D24" s="118">
        <f>LEN(A24)</f>
        <v>15</v>
      </c>
    </row>
    <row r="25" spans="1:8" ht="21.75" customHeight="1" x14ac:dyDescent="0.2">
      <c r="A25" s="171" t="s">
        <v>38</v>
      </c>
      <c r="B25" s="171"/>
      <c r="C25" s="116"/>
      <c r="D25" s="118">
        <f t="shared" ref="D25:D26" si="1">LEN(A25)</f>
        <v>10</v>
      </c>
    </row>
    <row r="26" spans="1:8" ht="21.75" customHeight="1" x14ac:dyDescent="0.2">
      <c r="A26" s="117" t="s">
        <v>39</v>
      </c>
      <c r="B26" s="116"/>
      <c r="C26" s="116"/>
      <c r="D26" s="118">
        <f t="shared" si="1"/>
        <v>5</v>
      </c>
    </row>
    <row r="28" spans="1:8" x14ac:dyDescent="0.2">
      <c r="A28" s="160" t="s">
        <v>42</v>
      </c>
      <c r="B28" s="160"/>
      <c r="C28" s="160"/>
      <c r="D28" s="160"/>
      <c r="E28" s="160"/>
      <c r="F28" s="160"/>
      <c r="G28" s="160"/>
    </row>
    <row r="29" spans="1:8" ht="23.25" customHeight="1" thickBot="1" x14ac:dyDescent="0.25">
      <c r="A29" s="161"/>
      <c r="B29" s="161"/>
      <c r="C29" s="151"/>
      <c r="D29" s="151"/>
      <c r="E29" s="161"/>
      <c r="F29" s="161"/>
      <c r="G29" s="161"/>
    </row>
    <row r="30" spans="1:8" ht="23.25" customHeight="1" thickBot="1" x14ac:dyDescent="0.3">
      <c r="A30" s="156" t="s">
        <v>41</v>
      </c>
      <c r="B30" s="157"/>
      <c r="C30" s="158" t="str">
        <f>REPLACE(A30,1,LEN("Прощай"),"Здравствуй")</f>
        <v>Здравствуй, лето!</v>
      </c>
      <c r="D30" s="159"/>
    </row>
    <row r="31" spans="1:8" ht="27.75" customHeight="1" x14ac:dyDescent="0.25">
      <c r="A31" s="156" t="s">
        <v>43</v>
      </c>
      <c r="B31" s="157"/>
      <c r="C31" s="158" t="str">
        <f>REPLACE(A31,LEN("Зима, ")+1,LEN("здравствуй"),"прощай")</f>
        <v>Зима, прощай!</v>
      </c>
      <c r="D31" s="159"/>
    </row>
    <row r="33" spans="1:7" ht="6.75" customHeight="1" x14ac:dyDescent="0.2"/>
    <row r="34" spans="1:7" ht="35.25" customHeight="1" x14ac:dyDescent="0.2">
      <c r="A34" s="134" t="s">
        <v>163</v>
      </c>
      <c r="B34" s="134"/>
      <c r="C34" s="134"/>
      <c r="D34" s="134"/>
      <c r="E34" s="134"/>
      <c r="F34" s="134"/>
    </row>
    <row r="35" spans="1:7" ht="14.25" customHeight="1" thickBot="1" x14ac:dyDescent="0.25">
      <c r="A35" s="167" t="s">
        <v>64</v>
      </c>
      <c r="B35" s="167"/>
      <c r="C35" s="167"/>
      <c r="D35" s="167"/>
      <c r="E35" s="19" t="s">
        <v>65</v>
      </c>
      <c r="F35" s="13"/>
    </row>
    <row r="36" spans="1:7" ht="21" customHeight="1" thickBot="1" x14ac:dyDescent="0.3">
      <c r="A36" s="166" t="s">
        <v>67</v>
      </c>
      <c r="B36" s="166"/>
      <c r="C36" s="166"/>
      <c r="D36" s="166"/>
      <c r="E36" s="115">
        <f>FIND("принципы",A36)</f>
        <v>10</v>
      </c>
    </row>
    <row r="37" spans="1:7" ht="22.5" customHeight="1" x14ac:dyDescent="0.25">
      <c r="A37" s="166" t="s">
        <v>68</v>
      </c>
      <c r="B37" s="166"/>
      <c r="C37" s="166"/>
      <c r="D37" s="166"/>
      <c r="E37" s="115">
        <f>FIND("принципы",A37)</f>
        <v>5</v>
      </c>
    </row>
    <row r="38" spans="1:7" ht="25.5" customHeight="1" x14ac:dyDescent="0.2"/>
    <row r="39" spans="1:7" ht="12.75" customHeight="1" x14ac:dyDescent="0.2">
      <c r="A39" s="137" t="s">
        <v>94</v>
      </c>
      <c r="B39" s="137"/>
      <c r="C39" s="137"/>
      <c r="D39" s="137"/>
      <c r="E39" s="137"/>
      <c r="F39" s="137"/>
    </row>
    <row r="40" spans="1:7" ht="19.5" customHeight="1" thickBot="1" x14ac:dyDescent="0.25">
      <c r="A40" s="137"/>
      <c r="B40" s="137"/>
      <c r="C40" s="137"/>
      <c r="D40" s="137"/>
      <c r="E40" s="137"/>
      <c r="F40" s="137"/>
    </row>
    <row r="41" spans="1:7" ht="17.25" customHeight="1" thickBot="1" x14ac:dyDescent="0.3">
      <c r="A41" s="61">
        <v>65</v>
      </c>
      <c r="B41" s="114" t="str">
        <f>CHAR(A41)</f>
        <v>A</v>
      </c>
    </row>
    <row r="42" spans="1:7" ht="21" customHeight="1" thickBot="1" x14ac:dyDescent="0.3">
      <c r="A42" s="61">
        <v>64</v>
      </c>
      <c r="B42" s="114" t="str">
        <f t="shared" ref="B42:B45" si="2">CHAR(A42)</f>
        <v>@</v>
      </c>
    </row>
    <row r="43" spans="1:7" ht="17.25" customHeight="1" thickBot="1" x14ac:dyDescent="0.3">
      <c r="A43" s="61">
        <v>70</v>
      </c>
      <c r="B43" s="114" t="str">
        <f t="shared" si="2"/>
        <v>F</v>
      </c>
    </row>
    <row r="44" spans="1:7" ht="18.75" customHeight="1" thickBot="1" x14ac:dyDescent="0.3">
      <c r="A44" s="61">
        <v>88</v>
      </c>
      <c r="B44" s="114" t="str">
        <f t="shared" si="2"/>
        <v>X</v>
      </c>
    </row>
    <row r="45" spans="1:7" ht="21" customHeight="1" x14ac:dyDescent="0.25">
      <c r="A45" s="61">
        <v>115</v>
      </c>
      <c r="B45" s="114" t="str">
        <f t="shared" si="2"/>
        <v>s</v>
      </c>
    </row>
    <row r="46" spans="1:7" x14ac:dyDescent="0.2">
      <c r="B46" s="16"/>
    </row>
    <row r="47" spans="1:7" x14ac:dyDescent="0.2">
      <c r="A47" s="138" t="s">
        <v>71</v>
      </c>
      <c r="B47" s="138"/>
      <c r="C47" s="138"/>
      <c r="D47" s="138"/>
      <c r="E47" s="138"/>
      <c r="F47" s="138"/>
      <c r="G47" s="138"/>
    </row>
    <row r="48" spans="1:7" ht="10.5" customHeight="1" x14ac:dyDescent="0.2">
      <c r="A48" s="138"/>
      <c r="B48" s="138"/>
      <c r="C48" s="138"/>
      <c r="D48" s="138"/>
      <c r="E48" s="138"/>
      <c r="F48" s="138"/>
      <c r="G48" s="138"/>
    </row>
    <row r="49" spans="1:3" ht="13.5" thickBot="1" x14ac:dyDescent="0.25">
      <c r="A49" s="19" t="s">
        <v>66</v>
      </c>
      <c r="B49" s="174" t="s">
        <v>5</v>
      </c>
      <c r="C49" s="174"/>
    </row>
    <row r="50" spans="1:3" ht="15" customHeight="1" thickBot="1" x14ac:dyDescent="0.3">
      <c r="A50" s="57" t="s">
        <v>174</v>
      </c>
      <c r="B50" s="172" t="str">
        <f>REPT(A50,3)</f>
        <v xml:space="preserve">УРА! УРА! УРА! </v>
      </c>
      <c r="C50" s="173"/>
    </row>
    <row r="51" spans="1:3" ht="20.25" customHeight="1" x14ac:dyDescent="0.25">
      <c r="A51" s="57" t="s">
        <v>175</v>
      </c>
      <c r="B51" s="172" t="str">
        <f>REPT(A51,3)</f>
        <v xml:space="preserve">Спать! Спать! Спать! </v>
      </c>
      <c r="C51" s="173"/>
    </row>
  </sheetData>
  <mergeCells count="39">
    <mergeCell ref="A1:G1"/>
    <mergeCell ref="A5:H5"/>
    <mergeCell ref="E4:H4"/>
    <mergeCell ref="A3:D3"/>
    <mergeCell ref="E3:H3"/>
    <mergeCell ref="A39:F40"/>
    <mergeCell ref="A47:G48"/>
    <mergeCell ref="B50:C50"/>
    <mergeCell ref="B51:C51"/>
    <mergeCell ref="B49:C49"/>
    <mergeCell ref="A37:D37"/>
    <mergeCell ref="A36:D36"/>
    <mergeCell ref="A34:F34"/>
    <mergeCell ref="A35:D35"/>
    <mergeCell ref="A15:G15"/>
    <mergeCell ref="A17:B17"/>
    <mergeCell ref="C17:D17"/>
    <mergeCell ref="A16:B16"/>
    <mergeCell ref="C16:D16"/>
    <mergeCell ref="A21:G22"/>
    <mergeCell ref="A24:C24"/>
    <mergeCell ref="A23:C23"/>
    <mergeCell ref="A25:B25"/>
    <mergeCell ref="E6:H6"/>
    <mergeCell ref="A2:H2"/>
    <mergeCell ref="A18:B18"/>
    <mergeCell ref="A19:B19"/>
    <mergeCell ref="C18:D18"/>
    <mergeCell ref="C19:D19"/>
    <mergeCell ref="A9:H9"/>
    <mergeCell ref="A12:G12"/>
    <mergeCell ref="E7:H7"/>
    <mergeCell ref="I8:J8"/>
    <mergeCell ref="E8:H8"/>
    <mergeCell ref="A31:B31"/>
    <mergeCell ref="C31:D31"/>
    <mergeCell ref="A28:G29"/>
    <mergeCell ref="A30:B30"/>
    <mergeCell ref="C30:D30"/>
  </mergeCells>
  <phoneticPr fontId="0" type="noConversion"/>
  <pageMargins left="1.25" right="0.75" top="1" bottom="1" header="0.5" footer="0.5"/>
  <pageSetup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topLeftCell="A16" zoomScale="120" zoomScaleNormal="120" workbookViewId="0">
      <selection activeCell="B35" sqref="B35"/>
    </sheetView>
  </sheetViews>
  <sheetFormatPr defaultRowHeight="12.75" x14ac:dyDescent="0.2"/>
  <cols>
    <col min="1" max="1" width="11.85546875" customWidth="1"/>
    <col min="2" max="2" width="12" customWidth="1"/>
    <col min="3" max="3" width="11.28515625" customWidth="1"/>
    <col min="4" max="4" width="14" customWidth="1"/>
    <col min="7" max="7" width="11" customWidth="1"/>
  </cols>
  <sheetData>
    <row r="1" spans="1:7" ht="21" customHeight="1" x14ac:dyDescent="0.25">
      <c r="A1" s="181" t="s">
        <v>85</v>
      </c>
      <c r="B1" s="181"/>
      <c r="C1" s="181"/>
      <c r="D1" s="181"/>
      <c r="E1" s="181"/>
      <c r="F1" s="181"/>
      <c r="G1" s="181"/>
    </row>
    <row r="2" spans="1:7" ht="19.5" customHeight="1" x14ac:dyDescent="0.2">
      <c r="A2" s="138" t="s">
        <v>86</v>
      </c>
      <c r="B2" s="138"/>
      <c r="C2" s="138"/>
      <c r="D2" s="138"/>
      <c r="E2" s="138"/>
      <c r="F2" s="138"/>
      <c r="G2" s="138"/>
    </row>
    <row r="3" spans="1:7" ht="11.45" customHeight="1" x14ac:dyDescent="0.2">
      <c r="A3" s="138"/>
      <c r="B3" s="138"/>
      <c r="C3" s="138"/>
      <c r="D3" s="138"/>
      <c r="E3" s="138"/>
      <c r="F3" s="138"/>
      <c r="G3" s="138"/>
    </row>
    <row r="4" spans="1:7" ht="10.15" customHeight="1" thickBot="1" x14ac:dyDescent="0.25">
      <c r="A4" s="19" t="s">
        <v>72</v>
      </c>
      <c r="B4" s="35" t="s">
        <v>73</v>
      </c>
    </row>
    <row r="5" spans="1:7" ht="21.75" customHeight="1" thickBot="1" x14ac:dyDescent="0.3">
      <c r="A5" s="57">
        <v>15600</v>
      </c>
      <c r="B5" s="103">
        <f>YEAR(A5)</f>
        <v>1942</v>
      </c>
    </row>
    <row r="6" spans="1:7" ht="23.25" customHeight="1" x14ac:dyDescent="0.25">
      <c r="A6" s="57">
        <v>44200</v>
      </c>
      <c r="B6" s="103">
        <f>YEAR(A6)</f>
        <v>2021</v>
      </c>
    </row>
    <row r="7" spans="1:7" x14ac:dyDescent="0.2">
      <c r="A7" s="27"/>
      <c r="B7" s="30"/>
    </row>
    <row r="8" spans="1:7" x14ac:dyDescent="0.2">
      <c r="A8" s="138" t="s">
        <v>76</v>
      </c>
      <c r="B8" s="138"/>
      <c r="C8" s="138"/>
      <c r="D8" s="138"/>
      <c r="E8" s="138"/>
      <c r="F8" s="138"/>
      <c r="G8" s="138"/>
    </row>
    <row r="9" spans="1:7" x14ac:dyDescent="0.2">
      <c r="A9" s="138"/>
      <c r="B9" s="138"/>
      <c r="C9" s="138"/>
      <c r="D9" s="138"/>
      <c r="E9" s="138"/>
      <c r="F9" s="138"/>
      <c r="G9" s="138"/>
    </row>
    <row r="10" spans="1:7" ht="18.75" customHeight="1" thickBot="1" x14ac:dyDescent="0.25">
      <c r="A10" s="19" t="s">
        <v>72</v>
      </c>
      <c r="B10" s="19" t="s">
        <v>74</v>
      </c>
      <c r="C10" s="19" t="s">
        <v>73</v>
      </c>
      <c r="D10" s="19" t="s">
        <v>75</v>
      </c>
    </row>
    <row r="11" spans="1:7" ht="18" customHeight="1" thickBot="1" x14ac:dyDescent="0.3">
      <c r="A11" s="56">
        <v>15</v>
      </c>
      <c r="B11" s="56">
        <v>12</v>
      </c>
      <c r="C11" s="57">
        <v>2021</v>
      </c>
      <c r="D11" s="111">
        <f>DATE(C11,B11,A11)</f>
        <v>44545</v>
      </c>
    </row>
    <row r="12" spans="1:7" ht="21.75" customHeight="1" x14ac:dyDescent="0.25">
      <c r="A12" s="56">
        <v>5</v>
      </c>
      <c r="B12" s="56">
        <v>1</v>
      </c>
      <c r="C12" s="57">
        <v>1900</v>
      </c>
      <c r="D12" s="111">
        <f>DATE(C12,B12,A12)</f>
        <v>5</v>
      </c>
    </row>
    <row r="14" spans="1:7" x14ac:dyDescent="0.2">
      <c r="A14" s="138" t="s">
        <v>87</v>
      </c>
      <c r="B14" s="138"/>
      <c r="C14" s="138"/>
      <c r="D14" s="138"/>
      <c r="E14" s="138"/>
      <c r="F14" s="138"/>
      <c r="G14" s="138"/>
    </row>
    <row r="15" spans="1:7" x14ac:dyDescent="0.2">
      <c r="A15" s="138"/>
      <c r="B15" s="138"/>
      <c r="C15" s="138"/>
      <c r="D15" s="138"/>
      <c r="E15" s="138"/>
      <c r="F15" s="138"/>
      <c r="G15" s="138"/>
    </row>
    <row r="16" spans="1:7" ht="13.5" thickBot="1" x14ac:dyDescent="0.25">
      <c r="A16" s="37" t="s">
        <v>77</v>
      </c>
      <c r="B16" s="37" t="s">
        <v>78</v>
      </c>
      <c r="C16" s="37" t="s">
        <v>79</v>
      </c>
      <c r="D16" s="37" t="s">
        <v>80</v>
      </c>
      <c r="E16" s="12"/>
      <c r="F16" s="12"/>
      <c r="G16" s="12"/>
    </row>
    <row r="17" spans="1:7" ht="18.75" customHeight="1" thickBot="1" x14ac:dyDescent="0.3">
      <c r="A17" s="56">
        <v>12</v>
      </c>
      <c r="B17" s="56">
        <v>0</v>
      </c>
      <c r="C17" s="57">
        <v>0</v>
      </c>
      <c r="D17" s="130">
        <f>TIME(A17,B17,C17)</f>
        <v>0.5</v>
      </c>
    </row>
    <row r="18" spans="1:7" ht="19.5" customHeight="1" x14ac:dyDescent="0.25">
      <c r="A18" s="56">
        <v>16</v>
      </c>
      <c r="B18" s="56">
        <v>48</v>
      </c>
      <c r="C18" s="57">
        <v>10</v>
      </c>
      <c r="D18" s="130">
        <f>TIME(A18,B18,C18)</f>
        <v>0.70011574074074068</v>
      </c>
    </row>
    <row r="20" spans="1:7" ht="28.5" customHeight="1" x14ac:dyDescent="0.2">
      <c r="A20" s="182" t="s">
        <v>95</v>
      </c>
      <c r="B20" s="183"/>
      <c r="C20" s="183"/>
      <c r="D20" s="183"/>
      <c r="E20" s="183"/>
      <c r="F20" s="183"/>
      <c r="G20" s="183"/>
    </row>
    <row r="21" spans="1:7" ht="13.5" thickBot="1" x14ac:dyDescent="0.25">
      <c r="A21" s="39" t="s">
        <v>81</v>
      </c>
      <c r="B21" s="39" t="s">
        <v>82</v>
      </c>
      <c r="C21" s="38" t="s">
        <v>74</v>
      </c>
      <c r="D21" s="38"/>
      <c r="E21" s="38"/>
      <c r="F21" s="38"/>
      <c r="G21" s="38"/>
    </row>
    <row r="22" spans="1:7" ht="18" customHeight="1" thickBot="1" x14ac:dyDescent="0.3">
      <c r="A22" s="62">
        <v>40179</v>
      </c>
      <c r="B22" s="106">
        <f>DAY(A22)</f>
        <v>1</v>
      </c>
      <c r="C22" s="107">
        <f>MONTH(A22)</f>
        <v>1</v>
      </c>
      <c r="D22" s="36"/>
    </row>
    <row r="23" spans="1:7" ht="24.75" customHeight="1" thickBot="1" x14ac:dyDescent="0.3">
      <c r="A23" s="62">
        <v>39634</v>
      </c>
      <c r="B23" s="106">
        <f t="shared" ref="B23:B24" si="0">DAY(A23)</f>
        <v>5</v>
      </c>
      <c r="C23" s="107">
        <f t="shared" ref="C23:C24" si="1">MONTH(A23)</f>
        <v>7</v>
      </c>
      <c r="D23" s="36"/>
    </row>
    <row r="24" spans="1:7" ht="22.5" customHeight="1" x14ac:dyDescent="0.25">
      <c r="A24" s="63">
        <v>43544</v>
      </c>
      <c r="B24" s="106">
        <f t="shared" si="0"/>
        <v>20</v>
      </c>
      <c r="C24" s="107">
        <f t="shared" si="1"/>
        <v>3</v>
      </c>
    </row>
    <row r="26" spans="1:7" x14ac:dyDescent="0.2">
      <c r="A26" s="180" t="s">
        <v>101</v>
      </c>
      <c r="B26" s="180"/>
      <c r="C26" s="180"/>
      <c r="D26" s="180"/>
      <c r="E26" s="180"/>
      <c r="F26" s="180"/>
      <c r="G26" s="180"/>
    </row>
    <row r="27" spans="1:7" ht="26.25" customHeight="1" x14ac:dyDescent="0.2">
      <c r="A27" s="180"/>
      <c r="B27" s="180"/>
      <c r="C27" s="180"/>
      <c r="D27" s="180"/>
      <c r="E27" s="180"/>
      <c r="F27" s="180"/>
      <c r="G27" s="180"/>
    </row>
    <row r="28" spans="1:7" ht="13.5" thickBot="1" x14ac:dyDescent="0.25">
      <c r="A28" s="40" t="s">
        <v>80</v>
      </c>
      <c r="B28" s="19" t="s">
        <v>83</v>
      </c>
      <c r="C28" s="19" t="s">
        <v>84</v>
      </c>
    </row>
    <row r="29" spans="1:7" ht="17.25" customHeight="1" thickBot="1" x14ac:dyDescent="0.3">
      <c r="A29" s="64">
        <v>6.9444444444444447E-4</v>
      </c>
      <c r="B29" s="108">
        <f>MINUTE(A29)</f>
        <v>1</v>
      </c>
      <c r="C29" s="109">
        <f>SECOND(A29)</f>
        <v>0</v>
      </c>
    </row>
    <row r="30" spans="1:7" ht="18" customHeight="1" thickBot="1" x14ac:dyDescent="0.3">
      <c r="A30" s="64">
        <v>4.9016203703703708E-2</v>
      </c>
      <c r="B30" s="108">
        <f t="shared" ref="B30:B31" si="2">MINUTE(A30)</f>
        <v>10</v>
      </c>
      <c r="C30" s="109">
        <f t="shared" ref="C30:C31" si="3">SECOND(A30)</f>
        <v>35</v>
      </c>
    </row>
    <row r="31" spans="1:7" ht="21" customHeight="1" x14ac:dyDescent="0.25">
      <c r="A31" s="65">
        <v>0.65648148148148155</v>
      </c>
      <c r="B31" s="108">
        <f t="shared" si="2"/>
        <v>45</v>
      </c>
      <c r="C31" s="109">
        <f t="shared" si="3"/>
        <v>20</v>
      </c>
    </row>
    <row r="32" spans="1:7" ht="16.5" customHeight="1" x14ac:dyDescent="0.2"/>
    <row r="33" spans="1:7" ht="21.75" customHeight="1" thickBot="1" x14ac:dyDescent="0.25">
      <c r="A33" s="180" t="s">
        <v>88</v>
      </c>
      <c r="B33" s="180"/>
      <c r="C33" s="180"/>
      <c r="D33" s="180"/>
      <c r="E33" s="180"/>
      <c r="F33" s="180"/>
      <c r="G33" s="180"/>
    </row>
    <row r="34" spans="1:7" ht="22.5" customHeight="1" thickBot="1" x14ac:dyDescent="0.3">
      <c r="A34" s="34" t="s">
        <v>89</v>
      </c>
      <c r="B34" s="110">
        <f ca="1">TODAY()</f>
        <v>44548</v>
      </c>
    </row>
  </sheetData>
  <mergeCells count="7">
    <mergeCell ref="A26:G27"/>
    <mergeCell ref="A1:G1"/>
    <mergeCell ref="A33:G33"/>
    <mergeCell ref="A2:G3"/>
    <mergeCell ref="A8:G9"/>
    <mergeCell ref="A14:G15"/>
    <mergeCell ref="A20:G20"/>
  </mergeCells>
  <phoneticPr fontId="11" type="noConversion"/>
  <pageMargins left="1.2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"/>
  <sheetViews>
    <sheetView topLeftCell="A25" zoomScale="120" zoomScaleNormal="120" workbookViewId="0">
      <selection activeCell="E43" sqref="E43:G43"/>
    </sheetView>
  </sheetViews>
  <sheetFormatPr defaultRowHeight="12.75" x14ac:dyDescent="0.2"/>
  <cols>
    <col min="1" max="1" width="12.42578125" customWidth="1"/>
    <col min="2" max="2" width="12" customWidth="1"/>
    <col min="3" max="3" width="10.140625" customWidth="1"/>
    <col min="4" max="4" width="11.28515625" customWidth="1"/>
    <col min="5" max="5" width="15.140625" customWidth="1"/>
    <col min="6" max="6" width="17.42578125" customWidth="1"/>
  </cols>
  <sheetData>
    <row r="1" spans="1:8" ht="27" customHeight="1" x14ac:dyDescent="0.25">
      <c r="A1" s="184" t="s">
        <v>141</v>
      </c>
      <c r="B1" s="184"/>
      <c r="C1" s="184"/>
      <c r="D1" s="184"/>
      <c r="E1" s="184"/>
      <c r="F1" s="184"/>
      <c r="G1" s="184"/>
      <c r="H1" s="50"/>
    </row>
    <row r="2" spans="1:8" ht="31.5" customHeight="1" x14ac:dyDescent="0.2">
      <c r="A2" s="185" t="s">
        <v>107</v>
      </c>
      <c r="B2" s="185"/>
      <c r="C2" s="185"/>
      <c r="D2" s="185"/>
      <c r="E2" s="185"/>
      <c r="F2" s="185"/>
      <c r="G2" s="185"/>
      <c r="H2" s="185"/>
    </row>
    <row r="3" spans="1:8" ht="46.5" customHeight="1" x14ac:dyDescent="0.2">
      <c r="A3" s="185"/>
      <c r="B3" s="185"/>
      <c r="C3" s="185"/>
      <c r="D3" s="185"/>
      <c r="E3" s="185"/>
      <c r="F3" s="185"/>
      <c r="G3" s="185"/>
      <c r="H3" s="185"/>
    </row>
    <row r="4" spans="1:8" ht="27" customHeight="1" x14ac:dyDescent="0.2">
      <c r="A4" s="42" t="s">
        <v>102</v>
      </c>
      <c r="B4" s="42" t="s">
        <v>104</v>
      </c>
      <c r="C4" s="42" t="s">
        <v>103</v>
      </c>
      <c r="D4" s="12"/>
      <c r="E4" s="66">
        <f>VLOOKUP(104,A4:C8,3)</f>
        <v>700</v>
      </c>
      <c r="F4" s="67">
        <f>VLOOKUP(700,A4:C8,1)</f>
        <v>104</v>
      </c>
      <c r="G4" s="12"/>
      <c r="H4" s="12"/>
    </row>
    <row r="5" spans="1:8" ht="16.5" customHeight="1" x14ac:dyDescent="0.2">
      <c r="A5" s="58">
        <v>101</v>
      </c>
      <c r="B5" s="58">
        <v>2</v>
      </c>
      <c r="C5" s="58">
        <v>500</v>
      </c>
      <c r="E5" s="43" t="s">
        <v>105</v>
      </c>
      <c r="F5" s="43" t="s">
        <v>106</v>
      </c>
    </row>
    <row r="6" spans="1:8" ht="15.75" customHeight="1" x14ac:dyDescent="0.2">
      <c r="A6" s="58">
        <v>102</v>
      </c>
      <c r="B6" s="58">
        <v>1</v>
      </c>
      <c r="C6" s="58">
        <v>1000</v>
      </c>
    </row>
    <row r="7" spans="1:8" ht="16.5" customHeight="1" x14ac:dyDescent="0.2">
      <c r="A7" s="58">
        <v>103</v>
      </c>
      <c r="B7" s="58">
        <v>3</v>
      </c>
      <c r="C7" s="58">
        <v>300</v>
      </c>
      <c r="E7" s="66">
        <f>VLOOKUP(300, A4:C8, 2)</f>
        <v>2</v>
      </c>
      <c r="F7" s="67">
        <f>VLOOKUP(700, A4:C8, 1)</f>
        <v>104</v>
      </c>
    </row>
    <row r="8" spans="1:8" ht="18.75" customHeight="1" x14ac:dyDescent="0.2">
      <c r="A8" s="58">
        <v>104</v>
      </c>
      <c r="B8" s="58">
        <v>2</v>
      </c>
      <c r="C8" s="58">
        <v>700</v>
      </c>
      <c r="E8" s="43" t="s">
        <v>104</v>
      </c>
      <c r="F8" s="43" t="s">
        <v>106</v>
      </c>
    </row>
    <row r="9" spans="1:8" ht="9" customHeight="1" x14ac:dyDescent="0.2"/>
    <row r="10" spans="1:8" x14ac:dyDescent="0.2">
      <c r="A10" s="138" t="s">
        <v>120</v>
      </c>
      <c r="B10" s="138"/>
      <c r="C10" s="138"/>
      <c r="D10" s="138"/>
      <c r="E10" s="138"/>
      <c r="F10" s="138"/>
      <c r="G10" s="138"/>
      <c r="H10" s="138"/>
    </row>
    <row r="11" spans="1:8" x14ac:dyDescent="0.2">
      <c r="A11" s="138"/>
      <c r="B11" s="138"/>
      <c r="C11" s="138"/>
      <c r="D11" s="138"/>
      <c r="E11" s="138"/>
      <c r="F11" s="138"/>
      <c r="G11" s="138"/>
      <c r="H11" s="138"/>
    </row>
    <row r="12" spans="1:8" ht="9" customHeight="1" x14ac:dyDescent="0.2"/>
    <row r="13" spans="1:8" ht="24" x14ac:dyDescent="0.2">
      <c r="A13" s="45" t="s">
        <v>115</v>
      </c>
      <c r="B13" s="45" t="s">
        <v>108</v>
      </c>
      <c r="C13" s="45" t="s">
        <v>121</v>
      </c>
      <c r="E13" s="43" t="s">
        <v>119</v>
      </c>
      <c r="F13" s="43" t="s">
        <v>109</v>
      </c>
    </row>
    <row r="14" spans="1:8" ht="25.5" customHeight="1" x14ac:dyDescent="0.2">
      <c r="A14" s="58" t="s">
        <v>114</v>
      </c>
      <c r="B14" s="58" t="s">
        <v>110</v>
      </c>
      <c r="C14" s="58">
        <v>150</v>
      </c>
      <c r="E14" s="66" t="s">
        <v>114</v>
      </c>
      <c r="F14" s="66">
        <f>VLOOKUP(E14,A14:C17,3,0)</f>
        <v>150</v>
      </c>
    </row>
    <row r="15" spans="1:8" ht="24" customHeight="1" x14ac:dyDescent="0.2">
      <c r="A15" s="58" t="s">
        <v>116</v>
      </c>
      <c r="B15" s="58" t="s">
        <v>111</v>
      </c>
      <c r="C15" s="58">
        <v>100</v>
      </c>
    </row>
    <row r="16" spans="1:8" ht="19.5" customHeight="1" x14ac:dyDescent="0.2">
      <c r="A16" s="58" t="s">
        <v>117</v>
      </c>
      <c r="B16" s="58" t="s">
        <v>112</v>
      </c>
      <c r="C16" s="58">
        <v>75</v>
      </c>
      <c r="E16" s="66" t="s">
        <v>117</v>
      </c>
      <c r="F16" s="66">
        <f>VLOOKUP(E16,A14:C17,3)</f>
        <v>75</v>
      </c>
    </row>
    <row r="17" spans="1:8" ht="24" customHeight="1" x14ac:dyDescent="0.2">
      <c r="A17" s="58" t="s">
        <v>118</v>
      </c>
      <c r="B17" s="58" t="s">
        <v>113</v>
      </c>
      <c r="C17" s="58">
        <v>99</v>
      </c>
      <c r="E17" s="43" t="s">
        <v>122</v>
      </c>
      <c r="F17" s="43" t="s">
        <v>123</v>
      </c>
    </row>
    <row r="18" spans="1:8" ht="9.75" customHeight="1" x14ac:dyDescent="0.2">
      <c r="H18" s="43"/>
    </row>
    <row r="19" spans="1:8" x14ac:dyDescent="0.2">
      <c r="A19" s="185" t="s">
        <v>132</v>
      </c>
      <c r="B19" s="185"/>
      <c r="C19" s="185"/>
      <c r="D19" s="185"/>
      <c r="E19" s="185"/>
      <c r="F19" s="185"/>
      <c r="G19" s="185"/>
      <c r="H19" s="185"/>
    </row>
    <row r="20" spans="1:8" ht="17.25" customHeight="1" x14ac:dyDescent="0.2">
      <c r="A20" s="185"/>
      <c r="B20" s="185"/>
      <c r="C20" s="185"/>
      <c r="D20" s="185"/>
      <c r="E20" s="185"/>
      <c r="F20" s="185"/>
      <c r="G20" s="185"/>
      <c r="H20" s="185"/>
    </row>
    <row r="21" spans="1:8" ht="19.5" customHeight="1" x14ac:dyDescent="0.2"/>
    <row r="22" spans="1:8" x14ac:dyDescent="0.2">
      <c r="A22" s="46" t="s">
        <v>124</v>
      </c>
      <c r="B22" s="46" t="s">
        <v>125</v>
      </c>
      <c r="C22" s="46" t="s">
        <v>126</v>
      </c>
      <c r="D22" s="46" t="s">
        <v>127</v>
      </c>
      <c r="E22" s="46" t="s">
        <v>129</v>
      </c>
      <c r="F22" s="46" t="s">
        <v>128</v>
      </c>
    </row>
    <row r="23" spans="1:8" ht="18.75" customHeight="1" x14ac:dyDescent="0.2">
      <c r="A23" s="58">
        <v>10</v>
      </c>
      <c r="B23" s="58">
        <v>5</v>
      </c>
      <c r="C23" s="58">
        <v>3</v>
      </c>
      <c r="D23" s="58">
        <v>2</v>
      </c>
      <c r="E23" s="58">
        <v>1</v>
      </c>
      <c r="F23" s="58">
        <v>1</v>
      </c>
    </row>
    <row r="24" spans="1:8" ht="15" customHeight="1" x14ac:dyDescent="0.2"/>
    <row r="25" spans="1:8" ht="27.75" customHeight="1" x14ac:dyDescent="0.25">
      <c r="A25" s="68">
        <f>HLOOKUP("Охранник",A22:F23,2,0)</f>
        <v>2</v>
      </c>
      <c r="B25" s="68">
        <f>HLOOKUP("Директор",A22:F23,2,0)</f>
        <v>1</v>
      </c>
    </row>
    <row r="26" spans="1:8" ht="24" customHeight="1" x14ac:dyDescent="0.2">
      <c r="A26" s="37" t="s">
        <v>130</v>
      </c>
      <c r="B26" s="37" t="s">
        <v>131</v>
      </c>
    </row>
    <row r="27" spans="1:8" ht="27" customHeight="1" x14ac:dyDescent="0.2">
      <c r="A27" s="185" t="s">
        <v>140</v>
      </c>
      <c r="B27" s="185"/>
      <c r="C27" s="185"/>
      <c r="D27" s="185"/>
      <c r="E27" s="185"/>
      <c r="F27" s="185"/>
      <c r="G27" s="185"/>
    </row>
    <row r="28" spans="1:8" x14ac:dyDescent="0.2">
      <c r="A28" s="185"/>
      <c r="B28" s="185"/>
      <c r="C28" s="185"/>
      <c r="D28" s="185"/>
      <c r="E28" s="185"/>
      <c r="F28" s="185"/>
      <c r="G28" s="185"/>
    </row>
    <row r="30" spans="1:8" ht="27" customHeight="1" x14ac:dyDescent="0.2">
      <c r="A30" s="131" t="s">
        <v>176</v>
      </c>
      <c r="B30" s="131" t="s">
        <v>177</v>
      </c>
    </row>
    <row r="31" spans="1:8" x14ac:dyDescent="0.2">
      <c r="A31" s="49" t="s">
        <v>133</v>
      </c>
      <c r="B31" s="49" t="s">
        <v>134</v>
      </c>
    </row>
    <row r="32" spans="1:8" ht="22.5" customHeight="1" x14ac:dyDescent="0.2">
      <c r="A32" s="185" t="s">
        <v>135</v>
      </c>
      <c r="B32" s="185"/>
      <c r="C32" s="185"/>
      <c r="D32" s="185"/>
      <c r="E32" s="185"/>
      <c r="F32" s="185"/>
      <c r="G32" s="185"/>
      <c r="H32" s="185"/>
    </row>
    <row r="33" spans="1:8" ht="25.5" customHeight="1" x14ac:dyDescent="0.2">
      <c r="A33" s="185"/>
      <c r="B33" s="185"/>
      <c r="C33" s="185"/>
      <c r="D33" s="185"/>
      <c r="E33" s="185"/>
      <c r="F33" s="185"/>
      <c r="G33" s="185"/>
      <c r="H33" s="185"/>
    </row>
    <row r="34" spans="1:8" x14ac:dyDescent="0.2">
      <c r="A34" s="47" t="s">
        <v>136</v>
      </c>
    </row>
    <row r="35" spans="1:8" ht="18" customHeight="1" x14ac:dyDescent="0.25">
      <c r="A35" s="58">
        <v>11</v>
      </c>
      <c r="B35" s="58">
        <v>12</v>
      </c>
      <c r="C35" s="58">
        <v>13</v>
      </c>
      <c r="D35" s="58">
        <v>14</v>
      </c>
      <c r="F35" s="68">
        <f>INDEX(A$35:D$37,2,2)</f>
        <v>22</v>
      </c>
    </row>
    <row r="36" spans="1:8" ht="18" customHeight="1" x14ac:dyDescent="0.2">
      <c r="A36" s="58">
        <v>21</v>
      </c>
      <c r="B36" s="58">
        <v>22</v>
      </c>
      <c r="C36" s="58">
        <v>23</v>
      </c>
      <c r="D36" s="58">
        <v>24</v>
      </c>
      <c r="E36" s="188" t="s">
        <v>179</v>
      </c>
      <c r="F36" s="186"/>
      <c r="G36" s="186"/>
    </row>
    <row r="37" spans="1:8" ht="18.75" customHeight="1" x14ac:dyDescent="0.25">
      <c r="A37" s="58">
        <v>31</v>
      </c>
      <c r="B37" s="58">
        <v>32</v>
      </c>
      <c r="C37" s="58">
        <v>33</v>
      </c>
      <c r="D37" s="58">
        <v>34</v>
      </c>
      <c r="F37" s="68">
        <f>INDEX(A$35:D$37,3,4)</f>
        <v>34</v>
      </c>
    </row>
    <row r="38" spans="1:8" x14ac:dyDescent="0.2">
      <c r="E38" s="186" t="s">
        <v>178</v>
      </c>
      <c r="F38" s="186"/>
      <c r="G38" s="186"/>
    </row>
    <row r="39" spans="1:8" ht="15.75" customHeight="1" x14ac:dyDescent="0.2">
      <c r="A39" s="185" t="s">
        <v>180</v>
      </c>
      <c r="B39" s="185"/>
      <c r="C39" s="185"/>
      <c r="D39" s="185"/>
      <c r="E39" s="185"/>
      <c r="F39" s="185"/>
      <c r="G39" s="185"/>
      <c r="H39" s="185"/>
    </row>
    <row r="40" spans="1:8" ht="26.25" customHeight="1" x14ac:dyDescent="0.2">
      <c r="A40" s="185"/>
      <c r="B40" s="185"/>
      <c r="C40" s="185"/>
      <c r="D40" s="185"/>
      <c r="E40" s="185"/>
      <c r="F40" s="185"/>
      <c r="G40" s="185"/>
      <c r="H40" s="185"/>
    </row>
    <row r="41" spans="1:8" ht="18" customHeight="1" x14ac:dyDescent="0.2">
      <c r="A41" s="47" t="s">
        <v>137</v>
      </c>
      <c r="B41" s="44"/>
      <c r="C41" s="44"/>
      <c r="D41" s="44"/>
      <c r="E41" s="44"/>
      <c r="F41" s="44"/>
    </row>
    <row r="42" spans="1:8" ht="17.25" customHeight="1" x14ac:dyDescent="0.25">
      <c r="A42" s="58">
        <f>B36</f>
        <v>22</v>
      </c>
      <c r="B42" s="58">
        <f>C37</f>
        <v>33</v>
      </c>
      <c r="C42" s="47"/>
      <c r="F42" s="69">
        <f>INDEX(A$42:B$43,2,2)</f>
        <v>31</v>
      </c>
    </row>
    <row r="43" spans="1:8" ht="20.25" customHeight="1" x14ac:dyDescent="0.2">
      <c r="A43" s="58">
        <f>A36</f>
        <v>21</v>
      </c>
      <c r="B43" s="58">
        <f>A37</f>
        <v>31</v>
      </c>
      <c r="C43" s="48"/>
      <c r="D43" s="48"/>
      <c r="E43" s="187" t="s">
        <v>138</v>
      </c>
      <c r="F43" s="186"/>
      <c r="G43" s="186"/>
    </row>
    <row r="44" spans="1:8" ht="15.75" x14ac:dyDescent="0.25">
      <c r="D44" s="48"/>
      <c r="F44" s="69">
        <f>INDEX(A$42:B$43,2,1)</f>
        <v>21</v>
      </c>
    </row>
    <row r="45" spans="1:8" x14ac:dyDescent="0.2">
      <c r="D45" s="48"/>
      <c r="E45" s="187" t="s">
        <v>139</v>
      </c>
      <c r="F45" s="186"/>
      <c r="G45" s="186"/>
    </row>
    <row r="47" spans="1:8" x14ac:dyDescent="0.2">
      <c r="A47" s="185"/>
      <c r="B47" s="185"/>
      <c r="C47" s="185"/>
      <c r="D47" s="185"/>
      <c r="E47" s="185"/>
      <c r="F47" s="185"/>
    </row>
    <row r="48" spans="1:8" x14ac:dyDescent="0.2">
      <c r="A48" s="185"/>
      <c r="B48" s="185"/>
      <c r="C48" s="185"/>
      <c r="D48" s="185"/>
      <c r="E48" s="185"/>
      <c r="F48" s="185"/>
    </row>
    <row r="49" spans="1:6" x14ac:dyDescent="0.2">
      <c r="A49" s="185"/>
      <c r="B49" s="185"/>
      <c r="C49" s="185"/>
      <c r="D49" s="185"/>
      <c r="E49" s="185"/>
      <c r="F49" s="185"/>
    </row>
  </sheetData>
  <mergeCells count="13">
    <mergeCell ref="A1:G1"/>
    <mergeCell ref="A47:F48"/>
    <mergeCell ref="A49:F49"/>
    <mergeCell ref="E38:G38"/>
    <mergeCell ref="E43:G43"/>
    <mergeCell ref="E45:G45"/>
    <mergeCell ref="A39:H40"/>
    <mergeCell ref="E36:G36"/>
    <mergeCell ref="A2:H3"/>
    <mergeCell ref="A10:H11"/>
    <mergeCell ref="A19:H20"/>
    <mergeCell ref="A27:G28"/>
    <mergeCell ref="A32:H3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zoomScale="120" zoomScaleNormal="120" workbookViewId="0">
      <selection activeCell="I23" sqref="I23:J23"/>
    </sheetView>
  </sheetViews>
  <sheetFormatPr defaultRowHeight="12.75" x14ac:dyDescent="0.2"/>
  <cols>
    <col min="7" max="7" width="12.140625" customWidth="1"/>
    <col min="8" max="8" width="15.140625" customWidth="1"/>
    <col min="10" max="10" width="11.7109375" customWidth="1"/>
  </cols>
  <sheetData>
    <row r="1" spans="1:10" ht="39.75" customHeight="1" x14ac:dyDescent="0.2">
      <c r="A1" s="191" t="s">
        <v>4</v>
      </c>
      <c r="B1" s="191"/>
      <c r="C1" s="191"/>
      <c r="D1" s="191"/>
      <c r="E1" s="191"/>
      <c r="F1" s="191"/>
      <c r="G1" s="191"/>
      <c r="H1" s="191"/>
    </row>
    <row r="2" spans="1:10" ht="35.25" customHeight="1" x14ac:dyDescent="0.2">
      <c r="A2" s="192" t="s">
        <v>165</v>
      </c>
      <c r="B2" s="192"/>
      <c r="C2" s="192"/>
      <c r="D2" s="192"/>
      <c r="E2" s="192"/>
      <c r="F2" s="192"/>
      <c r="G2" s="192"/>
      <c r="H2" s="192"/>
      <c r="I2" s="192"/>
      <c r="J2" s="192"/>
    </row>
    <row r="3" spans="1:10" ht="12.75" customHeight="1" x14ac:dyDescent="0.2">
      <c r="A3" s="192"/>
      <c r="B3" s="192"/>
      <c r="C3" s="192"/>
      <c r="D3" s="192"/>
      <c r="E3" s="192"/>
      <c r="F3" s="192"/>
      <c r="G3" s="192"/>
      <c r="H3" s="192"/>
      <c r="I3" s="192"/>
      <c r="J3" s="192"/>
    </row>
    <row r="4" spans="1:10" ht="12.75" customHeight="1" x14ac:dyDescent="0.2">
      <c r="A4" s="192"/>
      <c r="B4" s="192"/>
      <c r="C4" s="192"/>
      <c r="D4" s="192"/>
      <c r="E4" s="192"/>
      <c r="F4" s="192"/>
      <c r="G4" s="192"/>
      <c r="H4" s="192"/>
      <c r="I4" s="192"/>
      <c r="J4" s="192"/>
    </row>
    <row r="5" spans="1:10" ht="12.75" customHeight="1" x14ac:dyDescent="0.2">
      <c r="A5" s="192"/>
      <c r="B5" s="192"/>
      <c r="C5" s="192"/>
      <c r="D5" s="192"/>
      <c r="E5" s="192"/>
      <c r="F5" s="192"/>
      <c r="G5" s="192"/>
      <c r="H5" s="192"/>
      <c r="I5" s="192"/>
      <c r="J5" s="192"/>
    </row>
    <row r="6" spans="1:10" ht="12.75" customHeight="1" x14ac:dyDescent="0.2">
      <c r="A6" s="192"/>
      <c r="B6" s="192"/>
      <c r="C6" s="192"/>
      <c r="D6" s="192"/>
      <c r="E6" s="192"/>
      <c r="F6" s="192"/>
      <c r="G6" s="192"/>
      <c r="H6" s="192"/>
      <c r="I6" s="192"/>
      <c r="J6" s="192"/>
    </row>
    <row r="7" spans="1:10" ht="6.75" customHeight="1" x14ac:dyDescent="0.2">
      <c r="A7" s="192"/>
      <c r="B7" s="192"/>
      <c r="C7" s="192"/>
      <c r="D7" s="192"/>
      <c r="E7" s="192"/>
      <c r="F7" s="192"/>
      <c r="G7" s="192"/>
      <c r="H7" s="192"/>
      <c r="I7" s="192"/>
      <c r="J7" s="192"/>
    </row>
    <row r="8" spans="1:10" ht="26.25" customHeight="1" thickBot="1" x14ac:dyDescent="0.25">
      <c r="A8" s="139" t="s">
        <v>47</v>
      </c>
      <c r="B8" s="139"/>
      <c r="C8" s="139"/>
      <c r="D8" s="139"/>
      <c r="E8" s="139"/>
      <c r="F8" s="139"/>
      <c r="G8" s="139"/>
      <c r="H8" s="139"/>
    </row>
    <row r="9" spans="1:10" ht="25.5" customHeight="1" thickBot="1" x14ac:dyDescent="0.25">
      <c r="A9" s="70">
        <v>4.5</v>
      </c>
      <c r="B9" s="70">
        <v>3</v>
      </c>
      <c r="C9" s="70">
        <v>1.77</v>
      </c>
      <c r="D9" s="70">
        <v>-5.4</v>
      </c>
      <c r="E9" s="70">
        <v>-10.220000000000001</v>
      </c>
      <c r="F9" s="70">
        <v>40</v>
      </c>
      <c r="G9" s="70">
        <v>-50</v>
      </c>
      <c r="H9" s="112">
        <f>ABS(MAX(A9:G9))</f>
        <v>40</v>
      </c>
    </row>
    <row r="10" spans="1:10" ht="11.25" customHeight="1" x14ac:dyDescent="0.2">
      <c r="A10" s="6"/>
      <c r="B10" s="6"/>
      <c r="C10" s="6"/>
      <c r="D10" s="6"/>
      <c r="E10" s="6"/>
      <c r="F10" s="6"/>
      <c r="G10" s="6"/>
      <c r="H10" s="6"/>
    </row>
    <row r="11" spans="1:10" x14ac:dyDescent="0.2">
      <c r="A11" s="180" t="s">
        <v>69</v>
      </c>
      <c r="B11" s="180"/>
      <c r="C11" s="180"/>
      <c r="D11" s="180"/>
      <c r="E11" s="180"/>
      <c r="F11" s="180"/>
      <c r="G11" s="180"/>
      <c r="H11" s="180"/>
    </row>
    <row r="12" spans="1:10" ht="13.5" thickBot="1" x14ac:dyDescent="0.25">
      <c r="A12" s="180"/>
      <c r="B12" s="180"/>
      <c r="C12" s="180"/>
      <c r="D12" s="180"/>
      <c r="E12" s="180"/>
      <c r="F12" s="180"/>
      <c r="G12" s="180"/>
      <c r="H12" s="180"/>
    </row>
    <row r="13" spans="1:10" ht="24" customHeight="1" thickBot="1" x14ac:dyDescent="0.25">
      <c r="A13" s="56">
        <v>10</v>
      </c>
      <c r="B13" s="56">
        <v>-12</v>
      </c>
      <c r="C13" s="56">
        <v>-5</v>
      </c>
      <c r="D13" s="56">
        <v>-5</v>
      </c>
      <c r="E13" s="56">
        <v>3</v>
      </c>
      <c r="F13" s="56">
        <v>-10</v>
      </c>
      <c r="G13" s="57">
        <v>2</v>
      </c>
      <c r="H13" s="112">
        <f>ABS(SUM(A13:G13))</f>
        <v>17</v>
      </c>
    </row>
    <row r="15" spans="1:10" x14ac:dyDescent="0.2">
      <c r="A15" s="138" t="s">
        <v>46</v>
      </c>
      <c r="B15" s="138"/>
      <c r="C15" s="138"/>
      <c r="D15" s="138"/>
      <c r="E15" s="138"/>
      <c r="F15" s="138"/>
      <c r="G15" s="138"/>
      <c r="H15" s="138"/>
    </row>
    <row r="16" spans="1:10" ht="22.5" customHeight="1" thickBot="1" x14ac:dyDescent="0.25">
      <c r="A16" s="138"/>
      <c r="B16" s="138"/>
      <c r="C16" s="138"/>
      <c r="D16" s="138"/>
      <c r="E16" s="138"/>
      <c r="F16" s="138"/>
      <c r="G16" s="138"/>
      <c r="H16" s="138"/>
    </row>
    <row r="17" spans="1:10" ht="29.25" customHeight="1" thickBot="1" x14ac:dyDescent="0.3">
      <c r="A17" s="56">
        <v>5.5</v>
      </c>
      <c r="B17" s="56">
        <v>8.1199999999999992</v>
      </c>
      <c r="C17" s="56">
        <v>0.33</v>
      </c>
      <c r="D17" s="56">
        <v>6.89</v>
      </c>
      <c r="E17" s="56">
        <v>5.01</v>
      </c>
      <c r="F17" s="56">
        <v>5.23</v>
      </c>
      <c r="G17" s="57">
        <v>5.13</v>
      </c>
      <c r="H17" s="78">
        <f>ODD(MIN(A17:G17))</f>
        <v>1</v>
      </c>
    </row>
    <row r="19" spans="1:10" x14ac:dyDescent="0.2">
      <c r="A19" s="138" t="s">
        <v>45</v>
      </c>
      <c r="B19" s="138"/>
      <c r="C19" s="138"/>
      <c r="D19" s="138"/>
      <c r="E19" s="138"/>
      <c r="F19" s="138"/>
      <c r="G19" s="138"/>
      <c r="H19" s="138"/>
    </row>
    <row r="20" spans="1:10" ht="21.75" customHeight="1" thickBot="1" x14ac:dyDescent="0.25">
      <c r="A20" s="138"/>
      <c r="B20" s="138"/>
      <c r="C20" s="138"/>
      <c r="D20" s="138"/>
      <c r="E20" s="138"/>
      <c r="F20" s="138"/>
      <c r="G20" s="138"/>
      <c r="H20" s="138"/>
    </row>
    <row r="21" spans="1:10" ht="33.75" customHeight="1" thickBot="1" x14ac:dyDescent="0.3">
      <c r="A21" s="56">
        <v>7</v>
      </c>
      <c r="B21" s="56">
        <v>2</v>
      </c>
      <c r="C21" s="56">
        <v>2</v>
      </c>
      <c r="D21" s="56">
        <v>5</v>
      </c>
      <c r="E21" s="56">
        <v>45</v>
      </c>
      <c r="F21" s="56">
        <v>3</v>
      </c>
      <c r="G21" s="56">
        <v>8</v>
      </c>
      <c r="H21" s="113">
        <f>POWER(SUM(A21:G21),3)</f>
        <v>373248</v>
      </c>
    </row>
    <row r="22" spans="1:10" ht="13.5" thickBot="1" x14ac:dyDescent="0.25"/>
    <row r="23" spans="1:10" ht="27" customHeight="1" thickBot="1" x14ac:dyDescent="0.3">
      <c r="G23" s="71">
        <f>SUM(A21:G21)</f>
        <v>72</v>
      </c>
      <c r="H23" s="72">
        <f>POWER(G23,3)</f>
        <v>373248</v>
      </c>
      <c r="I23" s="189" t="s">
        <v>166</v>
      </c>
      <c r="J23" s="190"/>
    </row>
    <row r="24" spans="1:10" x14ac:dyDescent="0.2">
      <c r="G24" s="19" t="s">
        <v>97</v>
      </c>
      <c r="H24" s="19" t="s">
        <v>98</v>
      </c>
    </row>
  </sheetData>
  <mergeCells count="7">
    <mergeCell ref="I23:J23"/>
    <mergeCell ref="A15:H16"/>
    <mergeCell ref="A19:H20"/>
    <mergeCell ref="A1:H1"/>
    <mergeCell ref="A8:H8"/>
    <mergeCell ref="A11:H12"/>
    <mergeCell ref="A2:J7"/>
  </mergeCells>
  <phoneticPr fontId="0" type="noConversion"/>
  <pageMargins left="1.2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"/>
  <sheetViews>
    <sheetView tabSelected="1" workbookViewId="0">
      <selection activeCell="M15" sqref="M15"/>
    </sheetView>
  </sheetViews>
  <sheetFormatPr defaultRowHeight="12.75" x14ac:dyDescent="0.2"/>
  <cols>
    <col min="3" max="3" width="9.5703125" customWidth="1"/>
    <col min="4" max="4" width="6.42578125" customWidth="1"/>
    <col min="5" max="5" width="6.140625" customWidth="1"/>
    <col min="6" max="6" width="8.42578125" customWidth="1"/>
    <col min="7" max="7" width="9.85546875" customWidth="1"/>
    <col min="8" max="8" width="9" customWidth="1"/>
    <col min="9" max="9" width="7.42578125" customWidth="1"/>
    <col min="10" max="11" width="6.7109375" customWidth="1"/>
    <col min="13" max="13" width="28.85546875" customWidth="1"/>
  </cols>
  <sheetData>
    <row r="1" spans="1:13" ht="33.75" customHeight="1" x14ac:dyDescent="0.2">
      <c r="A1" s="135" t="s">
        <v>142</v>
      </c>
      <c r="B1" s="135"/>
      <c r="C1" s="135"/>
      <c r="D1" s="135"/>
      <c r="E1" s="135"/>
      <c r="F1" s="135"/>
      <c r="G1" s="135"/>
      <c r="H1" s="135"/>
      <c r="I1" t="s">
        <v>90</v>
      </c>
    </row>
    <row r="2" spans="1:13" ht="12.75" customHeight="1" x14ac:dyDescent="0.2"/>
    <row r="3" spans="1:13" ht="12.75" customHeight="1" x14ac:dyDescent="0.2"/>
    <row r="4" spans="1:13" ht="13.5" thickBot="1" x14ac:dyDescent="0.25"/>
    <row r="5" spans="1:13" x14ac:dyDescent="0.2">
      <c r="A5" s="207" t="s">
        <v>99</v>
      </c>
      <c r="B5" s="138"/>
      <c r="C5" s="138"/>
      <c r="D5" s="198" t="s">
        <v>181</v>
      </c>
      <c r="E5" s="199"/>
      <c r="F5" s="199"/>
      <c r="G5" s="199"/>
      <c r="H5" s="199"/>
      <c r="I5" s="199"/>
      <c r="J5" s="199"/>
      <c r="K5" s="200"/>
    </row>
    <row r="6" spans="1:13" x14ac:dyDescent="0.2">
      <c r="A6" s="138"/>
      <c r="B6" s="138"/>
      <c r="C6" s="138"/>
      <c r="D6" s="201"/>
      <c r="E6" s="202"/>
      <c r="F6" s="202"/>
      <c r="G6" s="202"/>
      <c r="H6" s="202"/>
      <c r="I6" s="202"/>
      <c r="J6" s="202"/>
      <c r="K6" s="203"/>
    </row>
    <row r="7" spans="1:13" ht="13.5" customHeight="1" x14ac:dyDescent="0.2">
      <c r="A7" s="138"/>
      <c r="B7" s="138"/>
      <c r="C7" s="138"/>
      <c r="D7" s="201"/>
      <c r="E7" s="202"/>
      <c r="F7" s="202"/>
      <c r="G7" s="202"/>
      <c r="H7" s="202"/>
      <c r="I7" s="202"/>
      <c r="J7" s="202"/>
      <c r="K7" s="203"/>
    </row>
    <row r="8" spans="1:13" x14ac:dyDescent="0.2">
      <c r="A8" s="138"/>
      <c r="B8" s="138"/>
      <c r="C8" s="138"/>
      <c r="D8" s="201"/>
      <c r="E8" s="202"/>
      <c r="F8" s="202"/>
      <c r="G8" s="202"/>
      <c r="H8" s="202"/>
      <c r="I8" s="202"/>
      <c r="J8" s="202"/>
      <c r="K8" s="203"/>
    </row>
    <row r="9" spans="1:13" ht="13.5" thickBot="1" x14ac:dyDescent="0.25">
      <c r="A9" s="138"/>
      <c r="B9" s="138"/>
      <c r="C9" s="138"/>
      <c r="D9" s="204"/>
      <c r="E9" s="205"/>
      <c r="F9" s="205"/>
      <c r="G9" s="205"/>
      <c r="H9" s="205"/>
      <c r="I9" s="205"/>
      <c r="J9" s="205"/>
      <c r="K9" s="206"/>
    </row>
    <row r="12" spans="1:13" ht="13.5" thickBot="1" x14ac:dyDescent="0.25"/>
    <row r="13" spans="1:13" x14ac:dyDescent="0.2">
      <c r="A13" s="138" t="s">
        <v>143</v>
      </c>
      <c r="B13" s="138"/>
      <c r="C13" s="138"/>
      <c r="D13" s="208" t="s">
        <v>182</v>
      </c>
      <c r="E13" s="209"/>
      <c r="F13" s="209"/>
      <c r="G13" s="209"/>
      <c r="H13" s="209"/>
      <c r="I13" s="209"/>
      <c r="J13" s="209"/>
      <c r="K13" s="210"/>
      <c r="M13" t="s">
        <v>183</v>
      </c>
    </row>
    <row r="14" spans="1:13" x14ac:dyDescent="0.2">
      <c r="A14" s="138"/>
      <c r="B14" s="138"/>
      <c r="C14" s="138"/>
      <c r="D14" s="211"/>
      <c r="E14" s="212"/>
      <c r="F14" s="212"/>
      <c r="G14" s="212"/>
      <c r="H14" s="212"/>
      <c r="I14" s="212"/>
      <c r="J14" s="212"/>
      <c r="K14" s="213"/>
    </row>
    <row r="15" spans="1:13" x14ac:dyDescent="0.2">
      <c r="A15" s="138"/>
      <c r="B15" s="138"/>
      <c r="C15" s="138"/>
      <c r="D15" s="211"/>
      <c r="E15" s="212"/>
      <c r="F15" s="212"/>
      <c r="G15" s="212"/>
      <c r="H15" s="212"/>
      <c r="I15" s="212"/>
      <c r="J15" s="212"/>
      <c r="K15" s="213"/>
      <c r="M15" s="132" t="str">
        <f>REPLACE(M13,3,4,"чащах")</f>
        <v>В чащах юга жил бы цитрус?</v>
      </c>
    </row>
    <row r="16" spans="1:13" ht="28.5" customHeight="1" thickBot="1" x14ac:dyDescent="0.25">
      <c r="A16" s="138"/>
      <c r="B16" s="138"/>
      <c r="C16" s="138"/>
      <c r="D16" s="214"/>
      <c r="E16" s="215"/>
      <c r="F16" s="215"/>
      <c r="G16" s="215"/>
      <c r="H16" s="215"/>
      <c r="I16" s="215"/>
      <c r="J16" s="215"/>
      <c r="K16" s="216"/>
    </row>
    <row r="17" spans="1:12" ht="18.75" customHeight="1" thickBot="1" x14ac:dyDescent="0.25">
      <c r="A17" s="12"/>
      <c r="B17" s="12"/>
      <c r="C17" s="12"/>
      <c r="D17" s="13"/>
      <c r="E17" s="13"/>
      <c r="F17" s="13"/>
      <c r="G17" s="13"/>
      <c r="H17" s="13"/>
      <c r="I17" s="13"/>
      <c r="J17" s="13"/>
    </row>
    <row r="18" spans="1:12" ht="67.5" customHeight="1" thickBot="1" x14ac:dyDescent="0.25">
      <c r="A18" s="196" t="s">
        <v>100</v>
      </c>
      <c r="B18" s="138"/>
      <c r="C18" s="197"/>
      <c r="D18" s="193" t="s">
        <v>144</v>
      </c>
      <c r="E18" s="194"/>
      <c r="F18" s="194"/>
      <c r="G18" s="194"/>
      <c r="H18" s="194"/>
      <c r="I18" s="194"/>
      <c r="J18" s="194"/>
      <c r="K18" s="195"/>
      <c r="L18" s="41"/>
    </row>
    <row r="19" spans="1:12" x14ac:dyDescent="0.2">
      <c r="A19" s="12"/>
      <c r="B19" s="12"/>
      <c r="C19" s="12"/>
      <c r="D19" s="13"/>
      <c r="E19" s="13"/>
      <c r="F19" s="13"/>
      <c r="G19" s="13"/>
      <c r="H19" s="13"/>
      <c r="I19" s="13"/>
      <c r="J19" s="13"/>
    </row>
    <row r="21" spans="1:12" ht="21" customHeight="1" x14ac:dyDescent="0.2">
      <c r="A21" s="16">
        <v>1</v>
      </c>
      <c r="B21" s="16">
        <v>8</v>
      </c>
      <c r="C21" s="16">
        <v>30</v>
      </c>
      <c r="D21" s="16">
        <v>10</v>
      </c>
      <c r="E21" s="16">
        <v>5</v>
      </c>
      <c r="F21" s="73">
        <f>SUM(A21:E21)</f>
        <v>54</v>
      </c>
    </row>
  </sheetData>
  <mergeCells count="7">
    <mergeCell ref="A1:H1"/>
    <mergeCell ref="D18:K18"/>
    <mergeCell ref="A18:C18"/>
    <mergeCell ref="D5:K9"/>
    <mergeCell ref="A5:C9"/>
    <mergeCell ref="A13:C16"/>
    <mergeCell ref="D13:K16"/>
  </mergeCells>
  <phoneticPr fontId="0" type="noConversion"/>
  <pageMargins left="1.2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Статистические</vt:lpstr>
      <vt:lpstr>Математические</vt:lpstr>
      <vt:lpstr>Логические</vt:lpstr>
      <vt:lpstr>Текстовые</vt:lpstr>
      <vt:lpstr>Дата и время</vt:lpstr>
      <vt:lpstr>Ссылки и массивы</vt:lpstr>
      <vt:lpstr>Вложенные</vt:lpstr>
      <vt:lpstr>Функции</vt:lpstr>
    </vt:vector>
  </TitlesOfParts>
  <Company>ВСИЭП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145u1</cp:lastModifiedBy>
  <cp:lastPrinted>2010-09-02T07:15:03Z</cp:lastPrinted>
  <dcterms:created xsi:type="dcterms:W3CDTF">2003-03-25T17:29:38Z</dcterms:created>
  <dcterms:modified xsi:type="dcterms:W3CDTF">2021-12-18T06:56:46Z</dcterms:modified>
</cp:coreProperties>
</file>