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men" sheetId="1" state="visible" r:id="rId2"/>
    <sheet name="Men " sheetId="2" state="visible" r:id="rId3"/>
    <sheet name="Women - Data" sheetId="3" state="visible" r:id="rId4"/>
    <sheet name="Men -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<sst xmlns="http://schemas.openxmlformats.org/spreadsheetml/2006/main" count="1785" uniqueCount="320">
  <si>
    <t xml:space="preserve">Event</t>
  </si>
  <si>
    <t xml:space="preserve">Person</t>
  </si>
  <si>
    <t xml:space="preserve">School</t>
  </si>
  <si>
    <t xml:space="preserve">Time</t>
  </si>
  <si>
    <t xml:space="preserve">Points</t>
  </si>
  <si>
    <t xml:space="preserve">100M</t>
  </si>
  <si>
    <t xml:space="preserve">1)</t>
  </si>
  <si>
    <t xml:space="preserve">Loren Winters</t>
  </si>
  <si>
    <t xml:space="preserve">Miss. Unvi. For Women</t>
  </si>
  <si>
    <t xml:space="preserve">2)</t>
  </si>
  <si>
    <t xml:space="preserve">Michaiah Adams</t>
  </si>
  <si>
    <t xml:space="preserve">3)</t>
  </si>
  <si>
    <t xml:space="preserve">Casey Veilleux</t>
  </si>
  <si>
    <t xml:space="preserve">Maine-Fort Kent</t>
  </si>
  <si>
    <t xml:space="preserve">4)</t>
  </si>
  <si>
    <t xml:space="preserve">Vinnete Blake</t>
  </si>
  <si>
    <t xml:space="preserve">Maine-Fort Kent </t>
  </si>
  <si>
    <t xml:space="preserve">5)</t>
  </si>
  <si>
    <t xml:space="preserve">Erica Scholl</t>
  </si>
  <si>
    <t xml:space="preserve">ACPHS</t>
  </si>
  <si>
    <t xml:space="preserve">6)</t>
  </si>
  <si>
    <t xml:space="preserve">Oluwandara Olugboji</t>
  </si>
  <si>
    <t xml:space="preserve">7)</t>
  </si>
  <si>
    <t xml:space="preserve">Gillian Pineau</t>
  </si>
  <si>
    <t xml:space="preserve">SUNY-ESF</t>
  </si>
  <si>
    <t xml:space="preserve">8)</t>
  </si>
  <si>
    <t xml:space="preserve">Ayobamidele Momoh</t>
  </si>
  <si>
    <t xml:space="preserve">9)</t>
  </si>
  <si>
    <t xml:space="preserve">Hannah Harris</t>
  </si>
  <si>
    <t xml:space="preserve">Maine-Augusta</t>
  </si>
  <si>
    <t xml:space="preserve">10)</t>
  </si>
  <si>
    <t xml:space="preserve">11)</t>
  </si>
  <si>
    <t xml:space="preserve">12)</t>
  </si>
  <si>
    <t xml:space="preserve">13)</t>
  </si>
  <si>
    <t xml:space="preserve">Bryant Stratton (Buffalo)</t>
  </si>
  <si>
    <t xml:space="preserve">PSU-Fayette</t>
  </si>
  <si>
    <t xml:space="preserve">200M</t>
  </si>
  <si>
    <t xml:space="preserve">Nackera Allen</t>
  </si>
  <si>
    <t xml:space="preserve">Bryant-Stratton (Buffalo)</t>
  </si>
  <si>
    <t xml:space="preserve">Vonisha Towns</t>
  </si>
  <si>
    <t xml:space="preserve">4) </t>
  </si>
  <si>
    <t xml:space="preserve">Aubrianna DeLario-Brown</t>
  </si>
  <si>
    <t xml:space="preserve">Kaitlyn McRee</t>
  </si>
  <si>
    <t xml:space="preserve">Erin Jones</t>
  </si>
  <si>
    <t xml:space="preserve">Dhatri Sangasani</t>
  </si>
  <si>
    <t xml:space="preserve">14)</t>
  </si>
  <si>
    <t xml:space="preserve">400M</t>
  </si>
  <si>
    <t xml:space="preserve">1:03.19s</t>
  </si>
  <si>
    <t xml:space="preserve">1:05.26s</t>
  </si>
  <si>
    <t xml:space="preserve">Rosemary Marci</t>
  </si>
  <si>
    <t xml:space="preserve">1:17.16s</t>
  </si>
  <si>
    <t xml:space="preserve">800M</t>
  </si>
  <si>
    <t xml:space="preserve">Aine Haugh</t>
  </si>
  <si>
    <t xml:space="preserve">2:34.92s</t>
  </si>
  <si>
    <t xml:space="preserve">Marjorie Johnson</t>
  </si>
  <si>
    <t xml:space="preserve">2:52.79s</t>
  </si>
  <si>
    <t xml:space="preserve">Nicole Walker</t>
  </si>
  <si>
    <t xml:space="preserve">PSU-Fayette </t>
  </si>
  <si>
    <t xml:space="preserve">2:54.14s</t>
  </si>
  <si>
    <t xml:space="preserve">Mercy Tanui</t>
  </si>
  <si>
    <t xml:space="preserve">2:56.83s</t>
  </si>
  <si>
    <t xml:space="preserve">Julie Seliga</t>
  </si>
  <si>
    <t xml:space="preserve">2:58.05s</t>
  </si>
  <si>
    <t xml:space="preserve">Kalee Sanders</t>
  </si>
  <si>
    <t xml:space="preserve">2:59.39s</t>
  </si>
  <si>
    <t xml:space="preserve">Shania Camardello</t>
  </si>
  <si>
    <t xml:space="preserve">3:00.99s</t>
  </si>
  <si>
    <t xml:space="preserve">Amber Cina</t>
  </si>
  <si>
    <t xml:space="preserve">3:14.21s</t>
  </si>
  <si>
    <t xml:space="preserve">Morgan Muller</t>
  </si>
  <si>
    <t xml:space="preserve">3:14.24s</t>
  </si>
  <si>
    <t xml:space="preserve">1500M</t>
  </si>
  <si>
    <t xml:space="preserve">Chloe Kalp</t>
  </si>
  <si>
    <t xml:space="preserve">5:38.26s</t>
  </si>
  <si>
    <t xml:space="preserve">Cassidy Engleson</t>
  </si>
  <si>
    <t xml:space="preserve">5:51.78s</t>
  </si>
  <si>
    <t xml:space="preserve">6:11.64s</t>
  </si>
  <si>
    <t xml:space="preserve">6:20.72s</t>
  </si>
  <si>
    <t xml:space="preserve">Amalia Nunes</t>
  </si>
  <si>
    <t xml:space="preserve">6:21.74s</t>
  </si>
  <si>
    <t xml:space="preserve">6:30.18s</t>
  </si>
  <si>
    <t xml:space="preserve">Morgan Muller </t>
  </si>
  <si>
    <t xml:space="preserve">6:48.41s</t>
  </si>
  <si>
    <t xml:space="preserve">100M Hurdles</t>
  </si>
  <si>
    <t xml:space="preserve">400M Hurdles</t>
  </si>
  <si>
    <t xml:space="preserve">Tracey Riley</t>
  </si>
  <si>
    <t xml:space="preserve">1:07.54s</t>
  </si>
  <si>
    <t xml:space="preserve">2) </t>
  </si>
  <si>
    <t xml:space="preserve">Haley Miller</t>
  </si>
  <si>
    <t xml:space="preserve">1:29.62s</t>
  </si>
  <si>
    <t xml:space="preserve">3000M Steeplechase</t>
  </si>
  <si>
    <t xml:space="preserve">5k</t>
  </si>
  <si>
    <t xml:space="preserve">Chloe Kalp </t>
  </si>
  <si>
    <t xml:space="preserve">20:16.20s</t>
  </si>
  <si>
    <t xml:space="preserve">Kaleigh Spellman </t>
  </si>
  <si>
    <t xml:space="preserve">24:10.97s</t>
  </si>
  <si>
    <t xml:space="preserve">Long Jump</t>
  </si>
  <si>
    <t xml:space="preserve">Miss. Univ. For Women</t>
  </si>
  <si>
    <t xml:space="preserve">4.45m</t>
  </si>
  <si>
    <t xml:space="preserve">4.24m</t>
  </si>
  <si>
    <t xml:space="preserve">Vinette Blake</t>
  </si>
  <si>
    <t xml:space="preserve">4.09m</t>
  </si>
  <si>
    <t xml:space="preserve">Triple Jump</t>
  </si>
  <si>
    <t xml:space="preserve">9.68m</t>
  </si>
  <si>
    <t xml:space="preserve">9.32m</t>
  </si>
  <si>
    <t xml:space="preserve">Shot Put</t>
  </si>
  <si>
    <t xml:space="preserve">Abbi Thompson</t>
  </si>
  <si>
    <t xml:space="preserve">8.97m</t>
  </si>
  <si>
    <t xml:space="preserve">Olivia Picard</t>
  </si>
  <si>
    <t xml:space="preserve">8.33m</t>
  </si>
  <si>
    <t xml:space="preserve">Marquitta Flowers</t>
  </si>
  <si>
    <t xml:space="preserve">8.01m</t>
  </si>
  <si>
    <t xml:space="preserve">Selina Elbouktourani</t>
  </si>
  <si>
    <t xml:space="preserve">7.76m</t>
  </si>
  <si>
    <t xml:space="preserve">7.06m</t>
  </si>
  <si>
    <t xml:space="preserve">Madison Martin</t>
  </si>
  <si>
    <t xml:space="preserve">6.85m</t>
  </si>
  <si>
    <t xml:space="preserve">Audrey DeGraw</t>
  </si>
  <si>
    <t xml:space="preserve">6.47m</t>
  </si>
  <si>
    <t xml:space="preserve">Jessica Hill</t>
  </si>
  <si>
    <t xml:space="preserve">5.87m</t>
  </si>
  <si>
    <t xml:space="preserve">Amyah Kahey</t>
  </si>
  <si>
    <t xml:space="preserve">5.10m</t>
  </si>
  <si>
    <t xml:space="preserve">Discus </t>
  </si>
  <si>
    <t xml:space="preserve">27.09m</t>
  </si>
  <si>
    <t xml:space="preserve">21.12m</t>
  </si>
  <si>
    <t xml:space="preserve">3) </t>
  </si>
  <si>
    <t xml:space="preserve">Jessica Combs</t>
  </si>
  <si>
    <t xml:space="preserve">19.46m</t>
  </si>
  <si>
    <t xml:space="preserve">19.07m</t>
  </si>
  <si>
    <t xml:space="preserve">18.62m</t>
  </si>
  <si>
    <t xml:space="preserve">Mykayla Brodzinski</t>
  </si>
  <si>
    <t xml:space="preserve">17.42m</t>
  </si>
  <si>
    <t xml:space="preserve">17.05m</t>
  </si>
  <si>
    <t xml:space="preserve">16.29m</t>
  </si>
  <si>
    <t xml:space="preserve">15.68m</t>
  </si>
  <si>
    <t xml:space="preserve">Hammer Throw</t>
  </si>
  <si>
    <t xml:space="preserve">27.24m</t>
  </si>
  <si>
    <t xml:space="preserve">23.65m</t>
  </si>
  <si>
    <t xml:space="preserve">21.42m</t>
  </si>
  <si>
    <t xml:space="preserve">19.23m</t>
  </si>
  <si>
    <t xml:space="preserve">Jav</t>
  </si>
  <si>
    <t xml:space="preserve">24.50m</t>
  </si>
  <si>
    <t xml:space="preserve">23.81m</t>
  </si>
  <si>
    <t xml:space="preserve">23.11m</t>
  </si>
  <si>
    <t xml:space="preserve">21.85m</t>
  </si>
  <si>
    <t xml:space="preserve">21.60m</t>
  </si>
  <si>
    <t xml:space="preserve">21.17m</t>
  </si>
  <si>
    <t xml:space="preserve">Jennifer Zelenick</t>
  </si>
  <si>
    <t xml:space="preserve">19.67m</t>
  </si>
  <si>
    <t xml:space="preserve">19.24m</t>
  </si>
  <si>
    <t xml:space="preserve">16.59m</t>
  </si>
  <si>
    <t xml:space="preserve">8.83m</t>
  </si>
  <si>
    <t xml:space="preserve">8.37m</t>
  </si>
  <si>
    <t xml:space="preserve">Pole Vault </t>
  </si>
  <si>
    <t xml:space="preserve">4x4 Relay</t>
  </si>
  <si>
    <t xml:space="preserve">PSU-Fayette A </t>
  </si>
  <si>
    <t xml:space="preserve">5:15.59s</t>
  </si>
  <si>
    <t xml:space="preserve">ACPHS A </t>
  </si>
  <si>
    <t xml:space="preserve">5:38.89s</t>
  </si>
  <si>
    <t xml:space="preserve">High Jump</t>
  </si>
  <si>
    <t xml:space="preserve">4x1 Relay </t>
  </si>
  <si>
    <t xml:space="preserve">1:00.28s</t>
  </si>
  <si>
    <t xml:space="preserve">Ryan Haak</t>
  </si>
  <si>
    <t xml:space="preserve">Raheem Thompson</t>
  </si>
  <si>
    <t xml:space="preserve">Brian Wright</t>
  </si>
  <si>
    <t xml:space="preserve">Younes Iggoute</t>
  </si>
  <si>
    <t xml:space="preserve">PSU-Brandywine</t>
  </si>
  <si>
    <t xml:space="preserve">Nathan Reed</t>
  </si>
  <si>
    <t xml:space="preserve">James Plez</t>
  </si>
  <si>
    <t xml:space="preserve">Hampshire</t>
  </si>
  <si>
    <t xml:space="preserve">Jalin Haskins</t>
  </si>
  <si>
    <t xml:space="preserve">Josh Carguello</t>
  </si>
  <si>
    <t xml:space="preserve">Nicholas Gaither</t>
  </si>
  <si>
    <t xml:space="preserve">Ethan Harper</t>
  </si>
  <si>
    <t xml:space="preserve">Maurice Hodge</t>
  </si>
  <si>
    <t xml:space="preserve">George Zacharia</t>
  </si>
  <si>
    <t xml:space="preserve">Jonah Coit</t>
  </si>
  <si>
    <t xml:space="preserve">Angel Betancourt</t>
  </si>
  <si>
    <t xml:space="preserve">Het Shah</t>
  </si>
  <si>
    <t xml:space="preserve">Ddallen Bailey</t>
  </si>
  <si>
    <t xml:space="preserve">Tavonta Macon</t>
  </si>
  <si>
    <t xml:space="preserve">Brandon Brown</t>
  </si>
  <si>
    <t xml:space="preserve">Blake Porter</t>
  </si>
  <si>
    <t xml:space="preserve">Daton Beasley</t>
  </si>
  <si>
    <t xml:space="preserve">Jacob Noel</t>
  </si>
  <si>
    <t xml:space="preserve">Scott Wood</t>
  </si>
  <si>
    <t xml:space="preserve">Logan Miller</t>
  </si>
  <si>
    <t xml:space="preserve">Gavin Postletwaite</t>
  </si>
  <si>
    <t xml:space="preserve">Christian Zita</t>
  </si>
  <si>
    <t xml:space="preserve">1:00.86s</t>
  </si>
  <si>
    <t xml:space="preserve">1:09.07s</t>
  </si>
  <si>
    <t xml:space="preserve">Rafael Le</t>
  </si>
  <si>
    <t xml:space="preserve">1:19.95s</t>
  </si>
  <si>
    <t xml:space="preserve">Matthew Tripp</t>
  </si>
  <si>
    <t xml:space="preserve">2:00.31s</t>
  </si>
  <si>
    <t xml:space="preserve">Tyler Anderson</t>
  </si>
  <si>
    <t xml:space="preserve">2:05.11s</t>
  </si>
  <si>
    <t xml:space="preserve">Sean Dristle</t>
  </si>
  <si>
    <t xml:space="preserve">2:06.37s</t>
  </si>
  <si>
    <t xml:space="preserve">Josh Land</t>
  </si>
  <si>
    <t xml:space="preserve">2:09.39s</t>
  </si>
  <si>
    <t xml:space="preserve">Dan DeGloria</t>
  </si>
  <si>
    <t xml:space="preserve">2:14.59s</t>
  </si>
  <si>
    <t xml:space="preserve">Ethan Winter</t>
  </si>
  <si>
    <t xml:space="preserve">2:15.50s</t>
  </si>
  <si>
    <t xml:space="preserve">Kevin Le</t>
  </si>
  <si>
    <t xml:space="preserve">2:15.79s</t>
  </si>
  <si>
    <t xml:space="preserve">Colin Flannery</t>
  </si>
  <si>
    <t xml:space="preserve">2:18.72s</t>
  </si>
  <si>
    <t xml:space="preserve">Joshua Gonsalves</t>
  </si>
  <si>
    <t xml:space="preserve">2:22.73s</t>
  </si>
  <si>
    <t xml:space="preserve">Alex Gostev</t>
  </si>
  <si>
    <t xml:space="preserve">2:23.48s</t>
  </si>
  <si>
    <t xml:space="preserve">Ethan Mates</t>
  </si>
  <si>
    <t xml:space="preserve">2:25.68s</t>
  </si>
  <si>
    <t xml:space="preserve">Sean Tan</t>
  </si>
  <si>
    <t xml:space="preserve">2:29.52s</t>
  </si>
  <si>
    <t xml:space="preserve">Matt Harrington</t>
  </si>
  <si>
    <t xml:space="preserve">2:34.78s</t>
  </si>
  <si>
    <t xml:space="preserve">Alex Pillete</t>
  </si>
  <si>
    <t xml:space="preserve">2:50.08s</t>
  </si>
  <si>
    <t xml:space="preserve">Nick Maliszewski</t>
  </si>
  <si>
    <t xml:space="preserve">3:07.70s</t>
  </si>
  <si>
    <t xml:space="preserve">David Martin</t>
  </si>
  <si>
    <t xml:space="preserve">3:19.21s</t>
  </si>
  <si>
    <t xml:space="preserve">4:14.14s</t>
  </si>
  <si>
    <t xml:space="preserve">Sam Auria</t>
  </si>
  <si>
    <t xml:space="preserve">4:26.61s</t>
  </si>
  <si>
    <t xml:space="preserve">Korben Anderson</t>
  </si>
  <si>
    <t xml:space="preserve">4:26.76s</t>
  </si>
  <si>
    <t xml:space="preserve">4:34.71s</t>
  </si>
  <si>
    <t xml:space="preserve">4:36.25s</t>
  </si>
  <si>
    <t xml:space="preserve">4:37.48s</t>
  </si>
  <si>
    <t xml:space="preserve">Mitchell Minda</t>
  </si>
  <si>
    <t xml:space="preserve">4:38.51s</t>
  </si>
  <si>
    <t xml:space="preserve">4:59.69s</t>
  </si>
  <si>
    <t xml:space="preserve">Christian Dzema</t>
  </si>
  <si>
    <t xml:space="preserve">5:06.88s</t>
  </si>
  <si>
    <t xml:space="preserve">Drew Erdman</t>
  </si>
  <si>
    <t xml:space="preserve">5:09.69s</t>
  </si>
  <si>
    <t xml:space="preserve">5:12.43s</t>
  </si>
  <si>
    <t xml:space="preserve">5:19.04S</t>
  </si>
  <si>
    <t xml:space="preserve">6:35.47s</t>
  </si>
  <si>
    <t xml:space="preserve">6:36.70s</t>
  </si>
  <si>
    <t xml:space="preserve">110M Hurdles</t>
  </si>
  <si>
    <t xml:space="preserve">Ethan Nigro</t>
  </si>
  <si>
    <t xml:space="preserve">18.66s</t>
  </si>
  <si>
    <t xml:space="preserve">1:05.37s</t>
  </si>
  <si>
    <t xml:space="preserve">1:11.60s</t>
  </si>
  <si>
    <t xml:space="preserve">12:09.16s</t>
  </si>
  <si>
    <t xml:space="preserve">Daten Beasley</t>
  </si>
  <si>
    <t xml:space="preserve">14:01.16s</t>
  </si>
  <si>
    <t xml:space="preserve">17:13.27s</t>
  </si>
  <si>
    <t xml:space="preserve">Will Maines</t>
  </si>
  <si>
    <t xml:space="preserve">18:23.01s</t>
  </si>
  <si>
    <t xml:space="preserve">Ibra Mbacke</t>
  </si>
  <si>
    <t xml:space="preserve">19:41.49s</t>
  </si>
  <si>
    <t xml:space="preserve">5.94m</t>
  </si>
  <si>
    <t xml:space="preserve">5.81m</t>
  </si>
  <si>
    <t xml:space="preserve">5.33m</t>
  </si>
  <si>
    <t xml:space="preserve">5.31m</t>
  </si>
  <si>
    <t xml:space="preserve">4.65m</t>
  </si>
  <si>
    <t xml:space="preserve">Jacob Vickers</t>
  </si>
  <si>
    <t xml:space="preserve">12.36m</t>
  </si>
  <si>
    <t xml:space="preserve">11.05m</t>
  </si>
  <si>
    <t xml:space="preserve">Max Rohl</t>
  </si>
  <si>
    <t xml:space="preserve">12.37m</t>
  </si>
  <si>
    <t xml:space="preserve">Thomas Wright</t>
  </si>
  <si>
    <t xml:space="preserve">10.86m</t>
  </si>
  <si>
    <t xml:space="preserve">Jacob Walling</t>
  </si>
  <si>
    <t xml:space="preserve">10.37m</t>
  </si>
  <si>
    <t xml:space="preserve">Tanner Collins</t>
  </si>
  <si>
    <t xml:space="preserve">9.88m</t>
  </si>
  <si>
    <t xml:space="preserve">9.11m</t>
  </si>
  <si>
    <t xml:space="preserve">Andrew Pierce</t>
  </si>
  <si>
    <t xml:space="preserve">8.39m</t>
  </si>
  <si>
    <t xml:space="preserve">Xavier Denis</t>
  </si>
  <si>
    <t xml:space="preserve">7.70m</t>
  </si>
  <si>
    <t xml:space="preserve">7.40m</t>
  </si>
  <si>
    <t xml:space="preserve">Timothy Hudson Jr.</t>
  </si>
  <si>
    <t xml:space="preserve">37.20m</t>
  </si>
  <si>
    <t xml:space="preserve">34.70m</t>
  </si>
  <si>
    <t xml:space="preserve">26.58m</t>
  </si>
  <si>
    <t xml:space="preserve">21.70m</t>
  </si>
  <si>
    <t xml:space="preserve">15.78m</t>
  </si>
  <si>
    <t xml:space="preserve">41.20m</t>
  </si>
  <si>
    <t xml:space="preserve">30.55m</t>
  </si>
  <si>
    <t xml:space="preserve">26.95m</t>
  </si>
  <si>
    <t xml:space="preserve">25.54m</t>
  </si>
  <si>
    <t xml:space="preserve">18.03m</t>
  </si>
  <si>
    <t xml:space="preserve">16.11m</t>
  </si>
  <si>
    <t xml:space="preserve">Gabe Roig</t>
  </si>
  <si>
    <t xml:space="preserve">46.80m</t>
  </si>
  <si>
    <t xml:space="preserve">37.47m</t>
  </si>
  <si>
    <t xml:space="preserve">36.87m</t>
  </si>
  <si>
    <t xml:space="preserve">32.64m</t>
  </si>
  <si>
    <t xml:space="preserve">30.43m</t>
  </si>
  <si>
    <t xml:space="preserve">27.19m</t>
  </si>
  <si>
    <t xml:space="preserve">Cole Martin</t>
  </si>
  <si>
    <t xml:space="preserve">3.35m</t>
  </si>
  <si>
    <t xml:space="preserve">2.43m</t>
  </si>
  <si>
    <t xml:space="preserve">PSU-Fayette A</t>
  </si>
  <si>
    <t xml:space="preserve">3:54.77s</t>
  </si>
  <si>
    <t xml:space="preserve">PSU-Brandywine A</t>
  </si>
  <si>
    <t xml:space="preserve">3:56.50s</t>
  </si>
  <si>
    <t xml:space="preserve">PSU-Brandywine B</t>
  </si>
  <si>
    <t xml:space="preserve">4:04.22s</t>
  </si>
  <si>
    <t xml:space="preserve">4:14.43s</t>
  </si>
  <si>
    <t xml:space="preserve">1.82m</t>
  </si>
  <si>
    <t xml:space="preserve">1.75m</t>
  </si>
  <si>
    <t xml:space="preserve">Name</t>
  </si>
  <si>
    <t xml:space="preserve">Measured</t>
  </si>
  <si>
    <t xml:space="preserve">Unit</t>
  </si>
  <si>
    <t xml:space="preserve">Seconds</t>
  </si>
  <si>
    <t xml:space="preserve">5K</t>
  </si>
  <si>
    <t xml:space="preserve">Meters</t>
  </si>
  <si>
    <t xml:space="preserve">Discus</t>
  </si>
  <si>
    <t xml:space="preserve">4x1 Relay</t>
  </si>
  <si>
    <t xml:space="preserve">Pole Vault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</si>
</sst>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mm:ss.0"/>
    <numFmt numFmtId="167" formatCode="h:mm:ss"/>
    <numFmt numFmtId="168" formatCode="@"/>
    <numFmt numFmtId="169" formatCode="0.00"/>
    <numFmt numFmtId="170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5"/>
  <sheetViews>
    <sheetView showFormulas="false" showGridLines="true" showRowColHeaders="true" showZeros="true" rightToLeft="false" tabSelected="false" showOutlineSymbols="true" defaultGridColor="true" view="normal" topLeftCell="A180" colorId="64" zoomScale="100" zoomScaleNormal="100" zoomScalePageLayoutView="100" workbookViewId="0">
      <selection pane="topLeft" activeCell="B204" activeCellId="0" sqref="B20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23.01"/>
    <col collapsed="false" customWidth="true" hidden="false" outlineLevel="0" max="3" min="3" style="0" width="22.86"/>
    <col collapsed="false" customWidth="true" hidden="false" outlineLevel="0" max="4" min="4" style="0" width="12.86"/>
    <col collapsed="false" customWidth="true" hidden="false" outlineLevel="0" max="5" min="5" style="0" width="11.71"/>
    <col collapsed="false" customWidth="true" hidden="false" outlineLevel="0" max="7" min="7" style="0" width="21.71"/>
    <col collapsed="false" customWidth="true" hidden="false" outlineLevel="0" max="9" min="9" style="0" width="20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8</v>
      </c>
      <c r="D3" s="0" t="n">
        <v>12.68</v>
      </c>
      <c r="E3" s="0" t="n">
        <v>10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8</v>
      </c>
      <c r="D4" s="0" t="n">
        <v>12.84</v>
      </c>
      <c r="E4" s="0" t="n">
        <v>8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13</v>
      </c>
      <c r="D5" s="0" t="n">
        <v>13.41</v>
      </c>
      <c r="E5" s="0" t="n">
        <v>6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s">
        <v>16</v>
      </c>
      <c r="D6" s="0" t="n">
        <v>14.1</v>
      </c>
      <c r="E6" s="0" t="n">
        <v>5</v>
      </c>
    </row>
    <row r="7" customFormat="false" ht="15" hidden="false" customHeight="false" outlineLevel="0" collapsed="false">
      <c r="A7" s="0" t="s">
        <v>17</v>
      </c>
      <c r="B7" s="0" t="s">
        <v>18</v>
      </c>
      <c r="C7" s="0" t="s">
        <v>19</v>
      </c>
      <c r="D7" s="0" t="n">
        <v>14.33</v>
      </c>
      <c r="E7" s="0" t="n">
        <v>4</v>
      </c>
    </row>
    <row r="8" customFormat="false" ht="15" hidden="false" customHeight="false" outlineLevel="0" collapsed="false">
      <c r="A8" s="0" t="s">
        <v>20</v>
      </c>
      <c r="B8" s="0" t="s">
        <v>21</v>
      </c>
      <c r="C8" s="0" t="s">
        <v>19</v>
      </c>
      <c r="D8" s="0" t="n">
        <v>15.34</v>
      </c>
      <c r="E8" s="0" t="n">
        <v>3</v>
      </c>
    </row>
    <row r="9" customFormat="false" ht="15" hidden="false" customHeight="false" outlineLevel="0" collapsed="false">
      <c r="A9" s="0" t="s">
        <v>22</v>
      </c>
      <c r="B9" s="0" t="s">
        <v>23</v>
      </c>
      <c r="C9" s="0" t="s">
        <v>24</v>
      </c>
      <c r="D9" s="0" t="n">
        <v>15.85</v>
      </c>
      <c r="E9" s="0" t="n">
        <v>2</v>
      </c>
    </row>
    <row r="10" customFormat="false" ht="15" hidden="false" customHeight="false" outlineLevel="0" collapsed="false">
      <c r="A10" s="0" t="s">
        <v>25</v>
      </c>
      <c r="B10" s="0" t="s">
        <v>26</v>
      </c>
      <c r="C10" s="0" t="s">
        <v>19</v>
      </c>
      <c r="D10" s="0" t="n">
        <v>15.87</v>
      </c>
      <c r="E10" s="0" t="n">
        <v>1</v>
      </c>
    </row>
    <row r="11" customFormat="false" ht="15" hidden="false" customHeight="false" outlineLevel="0" collapsed="false">
      <c r="A11" s="0" t="s">
        <v>27</v>
      </c>
      <c r="B11" s="0" t="s">
        <v>28</v>
      </c>
      <c r="C11" s="0" t="s">
        <v>29</v>
      </c>
      <c r="D11" s="0" t="n">
        <v>15.96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31</v>
      </c>
    </row>
    <row r="14" customFormat="false" ht="15" hidden="false" customHeight="false" outlineLevel="0" collapsed="false">
      <c r="A14" s="0" t="s">
        <v>32</v>
      </c>
      <c r="I14" s="0" t="s">
        <v>19</v>
      </c>
      <c r="J14" s="0" t="n">
        <f aca="false">4+3+1+5+2+1+5+4+3+2+10+8+10+2+4+3+1+8+8</f>
        <v>84</v>
      </c>
    </row>
    <row r="15" customFormat="false" ht="15" hidden="false" customHeight="false" outlineLevel="0" collapsed="false">
      <c r="A15" s="0" t="s">
        <v>33</v>
      </c>
      <c r="I15" s="0" t="s">
        <v>8</v>
      </c>
      <c r="J15" s="0" t="n">
        <f aca="false">10+8+8+6+5+2+6+3+10+8+8+6+5+4+1+2+1+10+8+5+10</f>
        <v>126</v>
      </c>
    </row>
    <row r="16" customFormat="false" ht="15" hidden="false" customHeight="false" outlineLevel="0" collapsed="false">
      <c r="I16" s="0" t="s">
        <v>16</v>
      </c>
      <c r="J16" s="0" t="n">
        <f aca="false">6+5+3+1+8+5+6+6+10+8+3+10+8+6+5+8+6+5+10+6+4+3</f>
        <v>132</v>
      </c>
    </row>
    <row r="17" customFormat="false" ht="15" hidden="false" customHeight="false" outlineLevel="0" collapsed="false">
      <c r="I17" s="0" t="s">
        <v>24</v>
      </c>
      <c r="J17" s="0" t="n">
        <f aca="false">2+4+8+10+8</f>
        <v>32</v>
      </c>
    </row>
    <row r="18" customFormat="false" ht="15" hidden="false" customHeight="false" outlineLevel="0" collapsed="false">
      <c r="I18" s="0" t="s">
        <v>29</v>
      </c>
    </row>
    <row r="19" customFormat="false" ht="15" hidden="false" customHeight="false" outlineLevel="0" collapsed="false">
      <c r="I19" s="0" t="s">
        <v>34</v>
      </c>
      <c r="J19" s="0" t="n">
        <f aca="false">10+10+10</f>
        <v>30</v>
      </c>
    </row>
    <row r="20" customFormat="false" ht="15" hidden="false" customHeight="false" outlineLevel="0" collapsed="false">
      <c r="I20" s="0" t="s">
        <v>35</v>
      </c>
      <c r="J20" s="0" t="n">
        <f aca="false">6+4+10+8+10+2+10</f>
        <v>50</v>
      </c>
    </row>
    <row r="27" customFormat="false" ht="15" hidden="false" customHeight="false" outlineLevel="0" collapsed="false">
      <c r="A27" s="2" t="s">
        <v>36</v>
      </c>
    </row>
    <row r="28" customFormat="false" ht="15" hidden="false" customHeight="false" outlineLevel="0" collapsed="false">
      <c r="A28" s="0" t="s">
        <v>6</v>
      </c>
      <c r="B28" s="0" t="s">
        <v>37</v>
      </c>
      <c r="C28" s="0" t="s">
        <v>38</v>
      </c>
      <c r="D28" s="0" t="n">
        <v>24.97</v>
      </c>
      <c r="E28" s="0" t="n">
        <v>10</v>
      </c>
    </row>
    <row r="29" customFormat="false" ht="15" hidden="false" customHeight="false" outlineLevel="0" collapsed="false">
      <c r="A29" s="0" t="s">
        <v>9</v>
      </c>
      <c r="B29" s="0" t="s">
        <v>7</v>
      </c>
      <c r="C29" s="0" t="s">
        <v>8</v>
      </c>
      <c r="D29" s="0" t="n">
        <v>26.5</v>
      </c>
      <c r="E29" s="0" t="n">
        <v>8</v>
      </c>
    </row>
    <row r="30" customFormat="false" ht="15" hidden="false" customHeight="false" outlineLevel="0" collapsed="false">
      <c r="A30" s="0" t="s">
        <v>11</v>
      </c>
      <c r="B30" s="0" t="s">
        <v>39</v>
      </c>
      <c r="C30" s="0" t="s">
        <v>8</v>
      </c>
      <c r="D30" s="0" t="n">
        <v>26.84</v>
      </c>
      <c r="E30" s="0" t="n">
        <v>6</v>
      </c>
    </row>
    <row r="31" customFormat="false" ht="15" hidden="false" customHeight="false" outlineLevel="0" collapsed="false">
      <c r="A31" s="0" t="s">
        <v>40</v>
      </c>
      <c r="B31" s="0" t="s">
        <v>10</v>
      </c>
      <c r="C31" s="0" t="s">
        <v>8</v>
      </c>
      <c r="D31" s="0" t="n">
        <v>27.07</v>
      </c>
      <c r="E31" s="0" t="n">
        <v>5</v>
      </c>
    </row>
    <row r="32" customFormat="false" ht="15" hidden="false" customHeight="false" outlineLevel="0" collapsed="false">
      <c r="A32" s="0" t="s">
        <v>17</v>
      </c>
      <c r="B32" s="0" t="s">
        <v>41</v>
      </c>
      <c r="C32" s="0" t="s">
        <v>24</v>
      </c>
      <c r="D32" s="0" t="n">
        <v>27.7</v>
      </c>
      <c r="E32" s="0" t="n">
        <v>4</v>
      </c>
    </row>
    <row r="33" customFormat="false" ht="15" hidden="false" customHeight="false" outlineLevel="0" collapsed="false">
      <c r="A33" s="0" t="s">
        <v>20</v>
      </c>
      <c r="B33" s="0" t="s">
        <v>12</v>
      </c>
      <c r="C33" s="0" t="s">
        <v>13</v>
      </c>
      <c r="D33" s="0" t="n">
        <v>28.4</v>
      </c>
      <c r="E33" s="0" t="n">
        <v>3</v>
      </c>
    </row>
    <row r="34" customFormat="false" ht="15" hidden="false" customHeight="false" outlineLevel="0" collapsed="false">
      <c r="A34" s="0" t="s">
        <v>22</v>
      </c>
      <c r="B34" s="0" t="s">
        <v>42</v>
      </c>
      <c r="C34" s="0" t="s">
        <v>8</v>
      </c>
      <c r="D34" s="0" t="n">
        <v>28.45</v>
      </c>
      <c r="E34" s="0" t="n">
        <v>2</v>
      </c>
    </row>
    <row r="35" customFormat="false" ht="15" hidden="false" customHeight="false" outlineLevel="0" collapsed="false">
      <c r="A35" s="0" t="s">
        <v>25</v>
      </c>
      <c r="B35" s="0" t="s">
        <v>15</v>
      </c>
      <c r="C35" s="0" t="s">
        <v>13</v>
      </c>
      <c r="D35" s="0" t="n">
        <v>28.72</v>
      </c>
      <c r="E35" s="0" t="n">
        <v>1</v>
      </c>
    </row>
    <row r="36" customFormat="false" ht="15" hidden="false" customHeight="false" outlineLevel="0" collapsed="false">
      <c r="A36" s="0" t="s">
        <v>27</v>
      </c>
      <c r="B36" s="0" t="s">
        <v>43</v>
      </c>
      <c r="C36" s="0" t="s">
        <v>8</v>
      </c>
      <c r="D36" s="0" t="n">
        <v>28.8</v>
      </c>
    </row>
    <row r="37" customFormat="false" ht="15" hidden="false" customHeight="false" outlineLevel="0" collapsed="false">
      <c r="A37" s="0" t="s">
        <v>30</v>
      </c>
      <c r="B37" s="0" t="s">
        <v>18</v>
      </c>
      <c r="C37" s="0" t="s">
        <v>19</v>
      </c>
      <c r="D37" s="0" t="n">
        <v>30.63</v>
      </c>
    </row>
    <row r="38" customFormat="false" ht="15" hidden="false" customHeight="false" outlineLevel="0" collapsed="false">
      <c r="A38" s="0" t="s">
        <v>31</v>
      </c>
      <c r="B38" s="0" t="s">
        <v>21</v>
      </c>
      <c r="C38" s="0" t="s">
        <v>19</v>
      </c>
      <c r="D38" s="0" t="n">
        <v>31.86</v>
      </c>
    </row>
    <row r="39" customFormat="false" ht="15" hidden="false" customHeight="false" outlineLevel="0" collapsed="false">
      <c r="A39" s="0" t="s">
        <v>32</v>
      </c>
      <c r="B39" s="0" t="s">
        <v>44</v>
      </c>
      <c r="C39" s="0" t="s">
        <v>19</v>
      </c>
      <c r="D39" s="0" t="n">
        <v>32.2</v>
      </c>
    </row>
    <row r="40" customFormat="false" ht="15" hidden="false" customHeight="false" outlineLevel="0" collapsed="false">
      <c r="A40" s="0" t="s">
        <v>33</v>
      </c>
      <c r="B40" s="0" t="s">
        <v>23</v>
      </c>
      <c r="C40" s="0" t="s">
        <v>24</v>
      </c>
      <c r="D40" s="0" t="n">
        <v>33.32</v>
      </c>
    </row>
    <row r="41" customFormat="false" ht="15" hidden="false" customHeight="false" outlineLevel="0" collapsed="false">
      <c r="A41" s="0" t="s">
        <v>45</v>
      </c>
      <c r="B41" s="0" t="s">
        <v>28</v>
      </c>
      <c r="C41" s="0" t="s">
        <v>29</v>
      </c>
      <c r="D41" s="0" t="n">
        <v>33.87</v>
      </c>
    </row>
    <row r="42" customFormat="false" ht="15" hidden="false" customHeight="false" outlineLevel="0" collapsed="false">
      <c r="B42" s="0" t="s">
        <v>26</v>
      </c>
      <c r="C42" s="0" t="s">
        <v>19</v>
      </c>
      <c r="D42" s="0" t="n">
        <v>35.8</v>
      </c>
    </row>
    <row r="49" customFormat="false" ht="15" hidden="false" customHeight="false" outlineLevel="0" collapsed="false">
      <c r="A49" s="2" t="s">
        <v>46</v>
      </c>
    </row>
    <row r="50" customFormat="false" ht="15" hidden="false" customHeight="false" outlineLevel="0" collapsed="false">
      <c r="A50" s="0" t="s">
        <v>6</v>
      </c>
      <c r="B50" s="0" t="s">
        <v>37</v>
      </c>
      <c r="C50" s="0" t="s">
        <v>38</v>
      </c>
      <c r="D50" s="0" t="n">
        <v>59.45</v>
      </c>
      <c r="E50" s="0" t="n">
        <v>10</v>
      </c>
    </row>
    <row r="51" customFormat="false" ht="15" hidden="false" customHeight="false" outlineLevel="0" collapsed="false">
      <c r="A51" s="0" t="s">
        <v>9</v>
      </c>
      <c r="B51" s="0" t="s">
        <v>41</v>
      </c>
      <c r="C51" s="0" t="s">
        <v>24</v>
      </c>
      <c r="D51" s="0" t="s">
        <v>47</v>
      </c>
      <c r="E51" s="0" t="n">
        <v>8</v>
      </c>
    </row>
    <row r="52" customFormat="false" ht="15" hidden="false" customHeight="false" outlineLevel="0" collapsed="false">
      <c r="A52" s="0" t="s">
        <v>11</v>
      </c>
      <c r="B52" s="0" t="s">
        <v>39</v>
      </c>
      <c r="C52" s="0" t="s">
        <v>8</v>
      </c>
      <c r="D52" s="0" t="s">
        <v>48</v>
      </c>
      <c r="E52" s="0" t="n">
        <v>6</v>
      </c>
    </row>
    <row r="53" customFormat="false" ht="15" hidden="false" customHeight="false" outlineLevel="0" collapsed="false">
      <c r="A53" s="0" t="s">
        <v>14</v>
      </c>
      <c r="B53" s="0" t="s">
        <v>49</v>
      </c>
      <c r="C53" s="0" t="s">
        <v>19</v>
      </c>
      <c r="D53" s="3" t="s">
        <v>50</v>
      </c>
      <c r="E53" s="0" t="n">
        <v>5</v>
      </c>
    </row>
    <row r="54" customFormat="false" ht="15" hidden="false" customHeight="false" outlineLevel="0" collapsed="false">
      <c r="A54" s="0" t="s">
        <v>17</v>
      </c>
    </row>
    <row r="64" customFormat="false" ht="15" hidden="false" customHeight="false" outlineLevel="0" collapsed="false">
      <c r="A64" s="2" t="s">
        <v>51</v>
      </c>
    </row>
    <row r="65" customFormat="false" ht="15" hidden="false" customHeight="false" outlineLevel="0" collapsed="false">
      <c r="A65" s="0" t="s">
        <v>6</v>
      </c>
      <c r="B65" s="0" t="s">
        <v>52</v>
      </c>
      <c r="C65" s="0" t="s">
        <v>24</v>
      </c>
      <c r="D65" s="0" t="s">
        <v>53</v>
      </c>
      <c r="E65" s="0" t="n">
        <v>10</v>
      </c>
    </row>
    <row r="66" customFormat="false" ht="15" hidden="false" customHeight="false" outlineLevel="0" collapsed="false">
      <c r="A66" s="0" t="s">
        <v>9</v>
      </c>
      <c r="B66" s="0" t="s">
        <v>54</v>
      </c>
      <c r="C66" s="0" t="s">
        <v>13</v>
      </c>
      <c r="D66" s="0" t="s">
        <v>55</v>
      </c>
      <c r="E66" s="0" t="n">
        <v>8</v>
      </c>
    </row>
    <row r="67" customFormat="false" ht="15" hidden="false" customHeight="false" outlineLevel="0" collapsed="false">
      <c r="A67" s="0" t="s">
        <v>11</v>
      </c>
      <c r="B67" s="0" t="s">
        <v>56</v>
      </c>
      <c r="C67" s="0" t="s">
        <v>57</v>
      </c>
      <c r="D67" s="3" t="s">
        <v>58</v>
      </c>
      <c r="E67" s="0" t="n">
        <v>6</v>
      </c>
    </row>
    <row r="68" customFormat="false" ht="15" hidden="false" customHeight="false" outlineLevel="0" collapsed="false">
      <c r="A68" s="0" t="s">
        <v>40</v>
      </c>
      <c r="B68" s="0" t="s">
        <v>59</v>
      </c>
      <c r="C68" s="0" t="s">
        <v>13</v>
      </c>
      <c r="D68" s="0" t="s">
        <v>60</v>
      </c>
      <c r="E68" s="0" t="n">
        <v>5</v>
      </c>
    </row>
    <row r="69" customFormat="false" ht="15" hidden="false" customHeight="false" outlineLevel="0" collapsed="false">
      <c r="A69" s="0" t="s">
        <v>17</v>
      </c>
      <c r="B69" s="0" t="s">
        <v>61</v>
      </c>
      <c r="C69" s="0" t="s">
        <v>57</v>
      </c>
      <c r="D69" s="0" t="s">
        <v>62</v>
      </c>
      <c r="E69" s="0" t="n">
        <v>4</v>
      </c>
    </row>
    <row r="70" customFormat="false" ht="15" hidden="false" customHeight="false" outlineLevel="0" collapsed="false">
      <c r="A70" s="0" t="s">
        <v>20</v>
      </c>
      <c r="B70" s="0" t="s">
        <v>63</v>
      </c>
      <c r="C70" s="0" t="s">
        <v>8</v>
      </c>
      <c r="D70" s="0" t="s">
        <v>64</v>
      </c>
      <c r="E70" s="0" t="n">
        <v>3</v>
      </c>
    </row>
    <row r="71" customFormat="false" ht="15" hidden="false" customHeight="false" outlineLevel="0" collapsed="false">
      <c r="B71" s="0" t="s">
        <v>65</v>
      </c>
      <c r="C71" s="0" t="s">
        <v>19</v>
      </c>
      <c r="D71" s="0" t="s">
        <v>66</v>
      </c>
      <c r="E71" s="0" t="n">
        <v>2</v>
      </c>
    </row>
    <row r="72" customFormat="false" ht="15" hidden="false" customHeight="false" outlineLevel="0" collapsed="false">
      <c r="B72" s="0" t="s">
        <v>67</v>
      </c>
      <c r="C72" s="0" t="s">
        <v>19</v>
      </c>
      <c r="D72" s="0" t="s">
        <v>68</v>
      </c>
      <c r="E72" s="0" t="n">
        <v>1</v>
      </c>
    </row>
    <row r="73" customFormat="false" ht="15" hidden="false" customHeight="false" outlineLevel="0" collapsed="false">
      <c r="B73" s="0" t="s">
        <v>69</v>
      </c>
      <c r="C73" s="0" t="s">
        <v>19</v>
      </c>
      <c r="D73" s="0" t="s">
        <v>70</v>
      </c>
    </row>
    <row r="81" customFormat="false" ht="15" hidden="false" customHeight="false" outlineLevel="0" collapsed="false">
      <c r="A81" s="2" t="s">
        <v>71</v>
      </c>
    </row>
    <row r="82" customFormat="false" ht="15" hidden="false" customHeight="false" outlineLevel="0" collapsed="false">
      <c r="A82" s="0" t="s">
        <v>6</v>
      </c>
      <c r="B82" s="0" t="s">
        <v>72</v>
      </c>
      <c r="C82" s="0" t="s">
        <v>57</v>
      </c>
      <c r="D82" s="3" t="s">
        <v>73</v>
      </c>
      <c r="E82" s="0" t="n">
        <v>10</v>
      </c>
    </row>
    <row r="83" customFormat="false" ht="15" hidden="false" customHeight="false" outlineLevel="0" collapsed="false">
      <c r="A83" s="0" t="s">
        <v>9</v>
      </c>
      <c r="B83" s="0" t="s">
        <v>74</v>
      </c>
      <c r="C83" s="0" t="s">
        <v>24</v>
      </c>
      <c r="D83" s="0" t="s">
        <v>75</v>
      </c>
      <c r="E83" s="0" t="n">
        <v>8</v>
      </c>
    </row>
    <row r="84" customFormat="false" ht="15" hidden="false" customHeight="false" outlineLevel="0" collapsed="false">
      <c r="A84" s="0" t="s">
        <v>11</v>
      </c>
      <c r="B84" s="0" t="s">
        <v>59</v>
      </c>
      <c r="C84" s="0" t="s">
        <v>13</v>
      </c>
      <c r="D84" s="4" t="s">
        <v>76</v>
      </c>
      <c r="E84" s="0" t="n">
        <v>6</v>
      </c>
    </row>
    <row r="85" customFormat="false" ht="15" hidden="false" customHeight="false" outlineLevel="0" collapsed="false">
      <c r="A85" s="0" t="s">
        <v>14</v>
      </c>
      <c r="B85" s="0" t="s">
        <v>65</v>
      </c>
      <c r="C85" s="0" t="s">
        <v>19</v>
      </c>
      <c r="D85" s="3" t="s">
        <v>77</v>
      </c>
      <c r="E85" s="0" t="n">
        <v>5</v>
      </c>
    </row>
    <row r="86" customFormat="false" ht="15" hidden="false" customHeight="false" outlineLevel="0" collapsed="false">
      <c r="A86" s="0" t="s">
        <v>17</v>
      </c>
      <c r="B86" s="0" t="s">
        <v>78</v>
      </c>
      <c r="C86" s="0" t="s">
        <v>19</v>
      </c>
      <c r="D86" s="3" t="s">
        <v>79</v>
      </c>
      <c r="E86" s="0" t="n">
        <v>4</v>
      </c>
    </row>
    <row r="87" customFormat="false" ht="15" hidden="false" customHeight="false" outlineLevel="0" collapsed="false">
      <c r="A87" s="0" t="s">
        <v>20</v>
      </c>
      <c r="B87" s="0" t="s">
        <v>67</v>
      </c>
      <c r="C87" s="0" t="s">
        <v>19</v>
      </c>
      <c r="D87" s="0" t="s">
        <v>80</v>
      </c>
      <c r="E87" s="0" t="n">
        <v>3</v>
      </c>
    </row>
    <row r="88" customFormat="false" ht="15" hidden="false" customHeight="false" outlineLevel="0" collapsed="false">
      <c r="A88" s="0" t="s">
        <v>22</v>
      </c>
      <c r="B88" s="0" t="s">
        <v>81</v>
      </c>
      <c r="C88" s="0" t="s">
        <v>19</v>
      </c>
      <c r="D88" s="0" t="s">
        <v>82</v>
      </c>
      <c r="E88" s="0" t="n">
        <v>2</v>
      </c>
    </row>
    <row r="89" customFormat="false" ht="15" hidden="false" customHeight="false" outlineLevel="0" collapsed="false">
      <c r="A89" s="0" t="s">
        <v>25</v>
      </c>
    </row>
    <row r="90" customFormat="false" ht="15" hidden="false" customHeight="false" outlineLevel="0" collapsed="false">
      <c r="A90" s="0" t="s">
        <v>27</v>
      </c>
    </row>
    <row r="107" customFormat="false" ht="15" hidden="false" customHeight="false" outlineLevel="0" collapsed="false">
      <c r="A107" s="2" t="s">
        <v>83</v>
      </c>
    </row>
    <row r="108" customFormat="false" ht="15" hidden="false" customHeight="false" outlineLevel="0" collapsed="false">
      <c r="A108" s="0" t="s">
        <v>6</v>
      </c>
      <c r="B108" s="0" t="s">
        <v>44</v>
      </c>
      <c r="C108" s="0" t="s">
        <v>19</v>
      </c>
      <c r="D108" s="0" t="n">
        <v>19.69</v>
      </c>
      <c r="E108" s="0" t="n">
        <v>10</v>
      </c>
    </row>
    <row r="114" customFormat="false" ht="15" hidden="false" customHeight="false" outlineLevel="0" collapsed="false">
      <c r="A114" s="2" t="s">
        <v>84</v>
      </c>
    </row>
    <row r="115" customFormat="false" ht="15" hidden="false" customHeight="false" outlineLevel="0" collapsed="false">
      <c r="A115" s="0" t="s">
        <v>6</v>
      </c>
      <c r="B115" s="0" t="s">
        <v>85</v>
      </c>
      <c r="C115" s="0" t="s">
        <v>34</v>
      </c>
      <c r="D115" s="3" t="s">
        <v>86</v>
      </c>
      <c r="E115" s="0" t="n">
        <v>10</v>
      </c>
    </row>
    <row r="116" customFormat="false" ht="15" hidden="false" customHeight="false" outlineLevel="0" collapsed="false">
      <c r="A116" s="0" t="s">
        <v>87</v>
      </c>
      <c r="B116" s="0" t="s">
        <v>88</v>
      </c>
      <c r="C116" s="0" t="s">
        <v>35</v>
      </c>
      <c r="D116" s="0" t="s">
        <v>89</v>
      </c>
      <c r="E116" s="0" t="n">
        <v>8</v>
      </c>
    </row>
    <row r="119" customFormat="false" ht="15" hidden="false" customHeight="false" outlineLevel="0" collapsed="false">
      <c r="A119" s="2" t="s">
        <v>90</v>
      </c>
    </row>
    <row r="120" customFormat="false" ht="15" hidden="false" customHeight="false" outlineLevel="0" collapsed="false">
      <c r="A120" s="0" t="s">
        <v>6</v>
      </c>
    </row>
    <row r="123" customFormat="false" ht="15" hidden="false" customHeight="false" outlineLevel="0" collapsed="false">
      <c r="A123" s="2" t="s">
        <v>91</v>
      </c>
    </row>
    <row r="124" customFormat="false" ht="15" hidden="false" customHeight="false" outlineLevel="0" collapsed="false">
      <c r="A124" s="0" t="s">
        <v>6</v>
      </c>
      <c r="B124" s="0" t="s">
        <v>92</v>
      </c>
      <c r="C124" s="0" t="s">
        <v>35</v>
      </c>
      <c r="D124" s="3" t="s">
        <v>93</v>
      </c>
      <c r="E124" s="0" t="n">
        <v>10</v>
      </c>
    </row>
    <row r="125" customFormat="false" ht="15" hidden="false" customHeight="false" outlineLevel="0" collapsed="false">
      <c r="A125" s="0" t="s">
        <v>9</v>
      </c>
      <c r="B125" s="0" t="s">
        <v>94</v>
      </c>
      <c r="C125" s="0" t="s">
        <v>19</v>
      </c>
      <c r="D125" s="0" t="s">
        <v>95</v>
      </c>
      <c r="E125" s="0" t="n">
        <v>8</v>
      </c>
    </row>
    <row r="132" customFormat="false" ht="15" hidden="false" customHeight="false" outlineLevel="0" collapsed="false">
      <c r="A132" s="2" t="s">
        <v>96</v>
      </c>
    </row>
    <row r="133" customFormat="false" ht="15" hidden="false" customHeight="false" outlineLevel="0" collapsed="false">
      <c r="A133" s="0" t="s">
        <v>6</v>
      </c>
      <c r="B133" s="0" t="s">
        <v>42</v>
      </c>
      <c r="C133" s="0" t="s">
        <v>97</v>
      </c>
      <c r="D133" s="0" t="s">
        <v>98</v>
      </c>
      <c r="E133" s="0" t="n">
        <v>10</v>
      </c>
    </row>
    <row r="134" customFormat="false" ht="15" hidden="false" customHeight="false" outlineLevel="0" collapsed="false">
      <c r="B134" s="0" t="s">
        <v>43</v>
      </c>
      <c r="C134" s="0" t="s">
        <v>97</v>
      </c>
      <c r="D134" s="0" t="s">
        <v>99</v>
      </c>
      <c r="E134" s="0" t="n">
        <v>8</v>
      </c>
    </row>
    <row r="135" customFormat="false" ht="15" hidden="false" customHeight="false" outlineLevel="0" collapsed="false">
      <c r="B135" s="0" t="s">
        <v>100</v>
      </c>
      <c r="C135" s="0" t="s">
        <v>13</v>
      </c>
      <c r="D135" s="0" t="s">
        <v>101</v>
      </c>
      <c r="E135" s="0" t="n">
        <v>6</v>
      </c>
    </row>
    <row r="143" customFormat="false" ht="15" hidden="false" customHeight="false" outlineLevel="0" collapsed="false">
      <c r="A143" s="2" t="s">
        <v>102</v>
      </c>
    </row>
    <row r="144" customFormat="false" ht="15" hidden="false" customHeight="false" outlineLevel="0" collapsed="false">
      <c r="A144" s="0" t="s">
        <v>6</v>
      </c>
      <c r="B144" s="0" t="s">
        <v>44</v>
      </c>
      <c r="C144" s="0" t="s">
        <v>19</v>
      </c>
      <c r="D144" s="0" t="s">
        <v>103</v>
      </c>
      <c r="E144" s="0" t="n">
        <v>10</v>
      </c>
    </row>
    <row r="145" customFormat="false" ht="15" hidden="false" customHeight="false" outlineLevel="0" collapsed="false">
      <c r="B145" s="0" t="s">
        <v>43</v>
      </c>
      <c r="C145" s="0" t="s">
        <v>97</v>
      </c>
      <c r="D145" s="0" t="s">
        <v>104</v>
      </c>
      <c r="E145" s="0" t="n">
        <v>8</v>
      </c>
    </row>
    <row r="148" customFormat="false" ht="15" hidden="false" customHeight="false" outlineLevel="0" collapsed="false">
      <c r="A148" s="2" t="s">
        <v>105</v>
      </c>
    </row>
    <row r="149" customFormat="false" ht="15" hidden="false" customHeight="false" outlineLevel="0" collapsed="false">
      <c r="A149" s="0" t="s">
        <v>6</v>
      </c>
      <c r="B149" s="0" t="s">
        <v>106</v>
      </c>
      <c r="C149" s="0" t="s">
        <v>13</v>
      </c>
      <c r="D149" s="0" t="s">
        <v>107</v>
      </c>
      <c r="E149" s="0" t="n">
        <v>10</v>
      </c>
    </row>
    <row r="150" customFormat="false" ht="15" hidden="false" customHeight="false" outlineLevel="0" collapsed="false">
      <c r="A150" s="0" t="s">
        <v>87</v>
      </c>
      <c r="B150" s="0" t="s">
        <v>108</v>
      </c>
      <c r="C150" s="0" t="s">
        <v>13</v>
      </c>
      <c r="D150" s="0" t="s">
        <v>109</v>
      </c>
      <c r="E150" s="0" t="n">
        <v>8</v>
      </c>
    </row>
    <row r="151" customFormat="false" ht="15" hidden="false" customHeight="false" outlineLevel="0" collapsed="false">
      <c r="A151" s="0" t="s">
        <v>11</v>
      </c>
      <c r="B151" s="0" t="s">
        <v>110</v>
      </c>
      <c r="C151" s="0" t="s">
        <v>97</v>
      </c>
      <c r="D151" s="0" t="s">
        <v>111</v>
      </c>
      <c r="E151" s="0" t="n">
        <v>6</v>
      </c>
    </row>
    <row r="152" customFormat="false" ht="15" hidden="false" customHeight="false" outlineLevel="0" collapsed="false">
      <c r="A152" s="0" t="s">
        <v>14</v>
      </c>
      <c r="B152" s="0" t="s">
        <v>112</v>
      </c>
      <c r="C152" s="0" t="s">
        <v>97</v>
      </c>
      <c r="D152" s="0" t="s">
        <v>113</v>
      </c>
      <c r="E152" s="0" t="n">
        <v>5</v>
      </c>
    </row>
    <row r="153" customFormat="false" ht="15" hidden="false" customHeight="false" outlineLevel="0" collapsed="false">
      <c r="B153" s="0" t="s">
        <v>42</v>
      </c>
      <c r="C153" s="0" t="s">
        <v>97</v>
      </c>
      <c r="D153" s="0" t="s">
        <v>114</v>
      </c>
      <c r="E153" s="0" t="n">
        <v>4</v>
      </c>
    </row>
    <row r="154" customFormat="false" ht="15" hidden="false" customHeight="false" outlineLevel="0" collapsed="false">
      <c r="B154" s="0" t="s">
        <v>115</v>
      </c>
      <c r="C154" s="0" t="s">
        <v>13</v>
      </c>
      <c r="D154" s="0" t="s">
        <v>116</v>
      </c>
      <c r="E154" s="0" t="n">
        <v>3</v>
      </c>
    </row>
    <row r="155" customFormat="false" ht="15" hidden="false" customHeight="false" outlineLevel="0" collapsed="false">
      <c r="B155" s="0" t="s">
        <v>117</v>
      </c>
      <c r="C155" s="0" t="s">
        <v>19</v>
      </c>
      <c r="D155" s="0" t="s">
        <v>118</v>
      </c>
      <c r="E155" s="0" t="n">
        <v>2</v>
      </c>
    </row>
    <row r="156" customFormat="false" ht="15" hidden="false" customHeight="false" outlineLevel="0" collapsed="false">
      <c r="B156" s="0" t="s">
        <v>119</v>
      </c>
      <c r="C156" s="0" t="s">
        <v>97</v>
      </c>
      <c r="D156" s="0" t="s">
        <v>120</v>
      </c>
      <c r="E156" s="0" t="n">
        <v>1</v>
      </c>
    </row>
    <row r="157" customFormat="false" ht="15" hidden="false" customHeight="false" outlineLevel="0" collapsed="false">
      <c r="B157" s="0" t="s">
        <v>121</v>
      </c>
      <c r="C157" s="0" t="s">
        <v>97</v>
      </c>
      <c r="D157" s="0" t="s">
        <v>122</v>
      </c>
    </row>
    <row r="158" customFormat="false" ht="15" hidden="false" customHeight="false" outlineLevel="0" collapsed="false">
      <c r="A158" s="2" t="s">
        <v>123</v>
      </c>
    </row>
    <row r="159" customFormat="false" ht="15" hidden="false" customHeight="false" outlineLevel="0" collapsed="false">
      <c r="A159" s="0" t="s">
        <v>6</v>
      </c>
      <c r="B159" s="0" t="s">
        <v>106</v>
      </c>
      <c r="C159" s="0" t="s">
        <v>13</v>
      </c>
      <c r="D159" s="0" t="s">
        <v>124</v>
      </c>
      <c r="E159" s="0" t="n">
        <v>10</v>
      </c>
    </row>
    <row r="160" customFormat="false" ht="15" hidden="false" customHeight="false" outlineLevel="0" collapsed="false">
      <c r="A160" s="0" t="s">
        <v>9</v>
      </c>
      <c r="B160" s="0" t="s">
        <v>108</v>
      </c>
      <c r="C160" s="0" t="s">
        <v>13</v>
      </c>
      <c r="D160" s="0" t="s">
        <v>125</v>
      </c>
      <c r="E160" s="0" t="n">
        <v>8</v>
      </c>
    </row>
    <row r="161" customFormat="false" ht="15" hidden="false" customHeight="false" outlineLevel="0" collapsed="false">
      <c r="A161" s="0" t="s">
        <v>126</v>
      </c>
      <c r="B161" s="0" t="s">
        <v>127</v>
      </c>
      <c r="C161" s="0" t="s">
        <v>13</v>
      </c>
      <c r="D161" s="0" t="s">
        <v>128</v>
      </c>
      <c r="E161" s="0" t="n">
        <v>6</v>
      </c>
    </row>
    <row r="162" customFormat="false" ht="15" hidden="false" customHeight="false" outlineLevel="0" collapsed="false">
      <c r="A162" s="0" t="s">
        <v>14</v>
      </c>
      <c r="B162" s="0" t="s">
        <v>115</v>
      </c>
      <c r="C162" s="0" t="s">
        <v>13</v>
      </c>
      <c r="D162" s="0" t="s">
        <v>129</v>
      </c>
      <c r="E162" s="0" t="n">
        <v>5</v>
      </c>
    </row>
    <row r="163" customFormat="false" ht="15" hidden="false" customHeight="false" outlineLevel="0" collapsed="false">
      <c r="B163" s="0" t="s">
        <v>117</v>
      </c>
      <c r="C163" s="0" t="s">
        <v>19</v>
      </c>
      <c r="D163" s="0" t="s">
        <v>130</v>
      </c>
      <c r="E163" s="0" t="n">
        <v>4</v>
      </c>
    </row>
    <row r="164" customFormat="false" ht="15" hidden="false" customHeight="false" outlineLevel="0" collapsed="false">
      <c r="B164" s="0" t="s">
        <v>131</v>
      </c>
      <c r="C164" s="0" t="s">
        <v>19</v>
      </c>
      <c r="D164" s="0" t="s">
        <v>132</v>
      </c>
      <c r="E164" s="0" t="n">
        <v>3</v>
      </c>
    </row>
    <row r="165" customFormat="false" ht="15" hidden="false" customHeight="false" outlineLevel="0" collapsed="false">
      <c r="B165" s="0" t="s">
        <v>110</v>
      </c>
      <c r="C165" s="0" t="s">
        <v>97</v>
      </c>
      <c r="D165" s="0" t="s">
        <v>133</v>
      </c>
      <c r="E165" s="0" t="n">
        <v>2</v>
      </c>
    </row>
    <row r="166" customFormat="false" ht="15" hidden="false" customHeight="false" outlineLevel="0" collapsed="false">
      <c r="B166" s="0" t="s">
        <v>63</v>
      </c>
      <c r="C166" s="0" t="s">
        <v>97</v>
      </c>
      <c r="D166" s="0" t="s">
        <v>134</v>
      </c>
      <c r="E166" s="0" t="n">
        <v>1</v>
      </c>
    </row>
    <row r="167" customFormat="false" ht="15" hidden="false" customHeight="false" outlineLevel="0" collapsed="false">
      <c r="B167" s="0" t="s">
        <v>119</v>
      </c>
      <c r="C167" s="0" t="s">
        <v>97</v>
      </c>
      <c r="D167" s="0" t="s">
        <v>135</v>
      </c>
    </row>
    <row r="169" customFormat="false" ht="15" hidden="false" customHeight="false" outlineLevel="0" collapsed="false">
      <c r="A169" s="2" t="s">
        <v>136</v>
      </c>
    </row>
    <row r="170" customFormat="false" ht="15" hidden="false" customHeight="false" outlineLevel="0" collapsed="false">
      <c r="A170" s="0" t="s">
        <v>6</v>
      </c>
      <c r="B170" s="0" t="s">
        <v>110</v>
      </c>
      <c r="C170" s="0" t="s">
        <v>97</v>
      </c>
      <c r="D170" s="0" t="s">
        <v>137</v>
      </c>
      <c r="E170" s="0" t="n">
        <v>10</v>
      </c>
    </row>
    <row r="171" customFormat="false" ht="15" hidden="false" customHeight="false" outlineLevel="0" collapsed="false">
      <c r="A171" s="0" t="s">
        <v>9</v>
      </c>
      <c r="B171" s="0" t="s">
        <v>106</v>
      </c>
      <c r="C171" s="0" t="s">
        <v>13</v>
      </c>
      <c r="D171" s="0" t="s">
        <v>138</v>
      </c>
      <c r="E171" s="0" t="n">
        <v>8</v>
      </c>
    </row>
    <row r="172" customFormat="false" ht="15" hidden="false" customHeight="false" outlineLevel="0" collapsed="false">
      <c r="A172" s="0" t="s">
        <v>11</v>
      </c>
      <c r="B172" s="0" t="s">
        <v>108</v>
      </c>
      <c r="C172" s="0" t="s">
        <v>13</v>
      </c>
      <c r="D172" s="0" t="s">
        <v>139</v>
      </c>
      <c r="E172" s="0" t="n">
        <v>6</v>
      </c>
    </row>
    <row r="173" customFormat="false" ht="15" hidden="false" customHeight="false" outlineLevel="0" collapsed="false">
      <c r="A173" s="0" t="s">
        <v>14</v>
      </c>
      <c r="B173" s="0" t="s">
        <v>115</v>
      </c>
      <c r="C173" s="0" t="s">
        <v>13</v>
      </c>
      <c r="D173" s="0" t="s">
        <v>140</v>
      </c>
      <c r="E173" s="0" t="n">
        <v>5</v>
      </c>
    </row>
    <row r="176" customFormat="false" ht="15" hidden="false" customHeight="false" outlineLevel="0" collapsed="false">
      <c r="A176" s="2" t="s">
        <v>141</v>
      </c>
    </row>
    <row r="177" customFormat="false" ht="15" hidden="false" customHeight="false" outlineLevel="0" collapsed="false">
      <c r="A177" s="0" t="s">
        <v>6</v>
      </c>
      <c r="B177" s="0" t="s">
        <v>127</v>
      </c>
      <c r="C177" s="0" t="s">
        <v>13</v>
      </c>
      <c r="D177" s="0" t="s">
        <v>142</v>
      </c>
      <c r="E177" s="0" t="n">
        <v>10</v>
      </c>
    </row>
    <row r="178" customFormat="false" ht="15" hidden="false" customHeight="false" outlineLevel="0" collapsed="false">
      <c r="A178" s="0" t="s">
        <v>9</v>
      </c>
      <c r="B178" s="0" t="s">
        <v>112</v>
      </c>
      <c r="C178" s="0" t="s">
        <v>97</v>
      </c>
      <c r="D178" s="0" t="s">
        <v>143</v>
      </c>
      <c r="E178" s="0" t="n">
        <v>8</v>
      </c>
    </row>
    <row r="179" customFormat="false" ht="15" hidden="false" customHeight="false" outlineLevel="0" collapsed="false">
      <c r="A179" s="0" t="s">
        <v>11</v>
      </c>
      <c r="B179" s="0" t="s">
        <v>106</v>
      </c>
      <c r="C179" s="0" t="s">
        <v>13</v>
      </c>
      <c r="D179" s="0" t="s">
        <v>144</v>
      </c>
      <c r="E179" s="0" t="n">
        <v>6</v>
      </c>
    </row>
    <row r="180" customFormat="false" ht="15" hidden="false" customHeight="false" outlineLevel="0" collapsed="false">
      <c r="A180" s="0" t="s">
        <v>14</v>
      </c>
      <c r="B180" s="0" t="s">
        <v>42</v>
      </c>
      <c r="C180" s="0" t="s">
        <v>97</v>
      </c>
      <c r="D180" s="0" t="s">
        <v>145</v>
      </c>
      <c r="E180" s="0" t="n">
        <v>5</v>
      </c>
    </row>
    <row r="181" customFormat="false" ht="15" hidden="false" customHeight="false" outlineLevel="0" collapsed="false">
      <c r="A181" s="0" t="s">
        <v>17</v>
      </c>
      <c r="B181" s="0" t="s">
        <v>108</v>
      </c>
      <c r="C181" s="0" t="s">
        <v>13</v>
      </c>
      <c r="D181" s="0" t="s">
        <v>146</v>
      </c>
      <c r="E181" s="0" t="n">
        <v>4</v>
      </c>
    </row>
    <row r="182" customFormat="false" ht="15" hidden="false" customHeight="false" outlineLevel="0" collapsed="false">
      <c r="B182" s="0" t="s">
        <v>115</v>
      </c>
      <c r="C182" s="0" t="s">
        <v>13</v>
      </c>
      <c r="D182" s="0" t="s">
        <v>147</v>
      </c>
      <c r="E182" s="0" t="n">
        <v>3</v>
      </c>
    </row>
    <row r="183" customFormat="false" ht="15" hidden="false" customHeight="false" outlineLevel="0" collapsed="false">
      <c r="B183" s="0" t="s">
        <v>148</v>
      </c>
      <c r="C183" s="0" t="s">
        <v>35</v>
      </c>
      <c r="D183" s="0" t="s">
        <v>149</v>
      </c>
      <c r="E183" s="0" t="n">
        <v>2</v>
      </c>
    </row>
    <row r="184" customFormat="false" ht="15" hidden="false" customHeight="false" outlineLevel="0" collapsed="false">
      <c r="B184" s="0" t="s">
        <v>131</v>
      </c>
      <c r="C184" s="0" t="s">
        <v>19</v>
      </c>
      <c r="D184" s="0" t="s">
        <v>150</v>
      </c>
      <c r="E184" s="0" t="n">
        <v>1</v>
      </c>
    </row>
    <row r="185" customFormat="false" ht="15" hidden="false" customHeight="false" outlineLevel="0" collapsed="false">
      <c r="B185" s="0" t="s">
        <v>110</v>
      </c>
      <c r="C185" s="0" t="s">
        <v>97</v>
      </c>
      <c r="D185" s="0" t="s">
        <v>151</v>
      </c>
    </row>
    <row r="186" customFormat="false" ht="15" hidden="false" customHeight="false" outlineLevel="0" collapsed="false">
      <c r="B186" s="0" t="s">
        <v>117</v>
      </c>
      <c r="C186" s="0" t="s">
        <v>19</v>
      </c>
      <c r="D186" s="0" t="s">
        <v>152</v>
      </c>
    </row>
    <row r="187" customFormat="false" ht="15" hidden="false" customHeight="false" outlineLevel="0" collapsed="false">
      <c r="B187" s="0" t="s">
        <v>121</v>
      </c>
      <c r="C187" s="0" t="s">
        <v>97</v>
      </c>
      <c r="D187" s="0" t="s">
        <v>153</v>
      </c>
    </row>
    <row r="189" customFormat="false" ht="15" hidden="false" customHeight="false" outlineLevel="0" collapsed="false">
      <c r="A189" s="2" t="s">
        <v>154</v>
      </c>
    </row>
    <row r="190" customFormat="false" ht="15" hidden="false" customHeight="false" outlineLevel="0" collapsed="false">
      <c r="A190" s="0" t="s">
        <v>6</v>
      </c>
    </row>
    <row r="191" customFormat="false" ht="15" hidden="false" customHeight="false" outlineLevel="0" collapsed="false">
      <c r="A191" s="0" t="s">
        <v>9</v>
      </c>
    </row>
    <row r="193" customFormat="false" ht="15" hidden="false" customHeight="false" outlineLevel="0" collapsed="false">
      <c r="A193" s="2" t="s">
        <v>155</v>
      </c>
    </row>
    <row r="194" customFormat="false" ht="15" hidden="false" customHeight="false" outlineLevel="0" collapsed="false">
      <c r="A194" s="0" t="s">
        <v>6</v>
      </c>
      <c r="B194" s="0" t="s">
        <v>156</v>
      </c>
      <c r="C194" s="0" t="s">
        <v>35</v>
      </c>
      <c r="D194" s="0" t="s">
        <v>157</v>
      </c>
      <c r="E194" s="0" t="n">
        <v>10</v>
      </c>
    </row>
    <row r="195" customFormat="false" ht="15" hidden="false" customHeight="false" outlineLevel="0" collapsed="false">
      <c r="A195" s="0" t="s">
        <v>9</v>
      </c>
      <c r="B195" s="0" t="s">
        <v>158</v>
      </c>
      <c r="C195" s="0" t="s">
        <v>19</v>
      </c>
      <c r="D195" s="0" t="s">
        <v>159</v>
      </c>
      <c r="E195" s="0" t="n">
        <v>8</v>
      </c>
    </row>
    <row r="199" customFormat="false" ht="15" hidden="false" customHeight="false" outlineLevel="0" collapsed="false">
      <c r="A199" s="2" t="s">
        <v>160</v>
      </c>
    </row>
    <row r="200" customFormat="false" ht="15" hidden="false" customHeight="false" outlineLevel="0" collapsed="false">
      <c r="A200" s="0" t="s">
        <v>6</v>
      </c>
    </row>
    <row r="203" customFormat="false" ht="15" hidden="false" customHeight="false" outlineLevel="0" collapsed="false">
      <c r="A203" s="2" t="s">
        <v>161</v>
      </c>
    </row>
    <row r="204" customFormat="false" ht="15" hidden="false" customHeight="false" outlineLevel="0" collapsed="false">
      <c r="B204" s="0" t="s">
        <v>97</v>
      </c>
      <c r="C204" s="0" t="s">
        <v>97</v>
      </c>
      <c r="D204" s="0" t="n">
        <v>50.19</v>
      </c>
      <c r="E204" s="0" t="n">
        <v>10</v>
      </c>
    </row>
    <row r="205" customFormat="false" ht="15" hidden="false" customHeight="false" outlineLevel="0" collapsed="false">
      <c r="B205" s="0" t="s">
        <v>158</v>
      </c>
      <c r="C205" s="0" t="s">
        <v>19</v>
      </c>
      <c r="D205" s="3" t="s">
        <v>162</v>
      </c>
      <c r="E205" s="0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8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B198" activeCellId="0" sqref="B19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21.71"/>
    <col collapsed="false" customWidth="true" hidden="false" outlineLevel="0" max="3" min="3" style="0" width="22.01"/>
    <col collapsed="false" customWidth="true" hidden="false" outlineLevel="0" max="7" min="7" style="0" width="21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G2" s="0" t="s">
        <v>19</v>
      </c>
      <c r="H2" s="0" t="n">
        <f aca="false">10+10+4+2+2+4+10+10+8+5+8+6+10+8+8+6+4+3+5+10</f>
        <v>133</v>
      </c>
    </row>
    <row r="3" customFormat="false" ht="15" hidden="false" customHeight="false" outlineLevel="0" collapsed="false">
      <c r="A3" s="0" t="s">
        <v>6</v>
      </c>
      <c r="B3" s="0" t="s">
        <v>163</v>
      </c>
      <c r="C3" s="0" t="s">
        <v>19</v>
      </c>
      <c r="D3" s="0" t="n">
        <v>11.16</v>
      </c>
      <c r="E3" s="0" t="n">
        <v>10</v>
      </c>
      <c r="G3" s="0" t="s">
        <v>13</v>
      </c>
      <c r="H3" s="0" t="n">
        <f aca="false">8+6+5+8+8+6+4+3+2+6+5+5+3+8+5</f>
        <v>82</v>
      </c>
    </row>
    <row r="4" customFormat="false" ht="15" hidden="false" customHeight="false" outlineLevel="0" collapsed="false">
      <c r="A4" s="0" t="s">
        <v>9</v>
      </c>
      <c r="B4" s="0" t="s">
        <v>164</v>
      </c>
      <c r="C4" s="0" t="s">
        <v>13</v>
      </c>
      <c r="D4" s="0" t="n">
        <v>11.19</v>
      </c>
      <c r="E4" s="0" t="n">
        <v>8</v>
      </c>
      <c r="G4" s="0" t="s">
        <v>97</v>
      </c>
      <c r="H4" s="0" t="n">
        <f aca="false">4+6+2+1+10+5+6+4+10+8+5+6+10</f>
        <v>77</v>
      </c>
    </row>
    <row r="5" customFormat="false" ht="15" hidden="false" customHeight="false" outlineLevel="0" collapsed="false">
      <c r="A5" s="0" t="s">
        <v>11</v>
      </c>
      <c r="B5" s="0" t="s">
        <v>165</v>
      </c>
      <c r="C5" s="0" t="s">
        <v>13</v>
      </c>
      <c r="D5" s="0" t="n">
        <v>11.31</v>
      </c>
      <c r="E5" s="0" t="n">
        <v>6</v>
      </c>
      <c r="G5" s="0" t="s">
        <v>35</v>
      </c>
      <c r="H5" s="0" t="n">
        <f aca="false">3+3+8+2+1+10+10+8+1+4+4+8+10+8</f>
        <v>80</v>
      </c>
    </row>
    <row r="6" customFormat="false" ht="15" hidden="false" customHeight="false" outlineLevel="0" collapsed="false">
      <c r="A6" s="0" t="s">
        <v>14</v>
      </c>
      <c r="B6" s="0" t="s">
        <v>166</v>
      </c>
      <c r="C6" s="0" t="s">
        <v>13</v>
      </c>
      <c r="D6" s="0" t="n">
        <v>11.67</v>
      </c>
      <c r="E6" s="0" t="n">
        <v>5</v>
      </c>
      <c r="G6" s="0" t="s">
        <v>167</v>
      </c>
      <c r="H6" s="0" t="n">
        <f aca="false">2+5+3+5+10+10+8+6</f>
        <v>49</v>
      </c>
    </row>
    <row r="7" customFormat="false" ht="15" hidden="false" customHeight="false" outlineLevel="0" collapsed="false">
      <c r="A7" s="0" t="s">
        <v>17</v>
      </c>
      <c r="B7" s="0" t="s">
        <v>168</v>
      </c>
      <c r="C7" s="0" t="s">
        <v>97</v>
      </c>
      <c r="D7" s="0" t="n">
        <v>12.02</v>
      </c>
      <c r="E7" s="0" t="n">
        <v>4</v>
      </c>
      <c r="G7" s="0" t="s">
        <v>24</v>
      </c>
      <c r="H7" s="0" t="n">
        <f aca="false">1+6+10+8+6+4+3+1+10+8+6+5+3</f>
        <v>71</v>
      </c>
    </row>
    <row r="8" customFormat="false" ht="15" hidden="false" customHeight="false" outlineLevel="0" collapsed="false">
      <c r="A8" s="0" t="s">
        <v>20</v>
      </c>
      <c r="B8" s="0" t="s">
        <v>169</v>
      </c>
      <c r="C8" s="0" t="s">
        <v>35</v>
      </c>
      <c r="D8" s="0" t="n">
        <v>12.06</v>
      </c>
      <c r="E8" s="0" t="n">
        <v>3</v>
      </c>
      <c r="G8" s="0" t="s">
        <v>170</v>
      </c>
      <c r="H8" s="0" t="n">
        <f aca="false">1+8</f>
        <v>9</v>
      </c>
    </row>
    <row r="9" customFormat="false" ht="15" hidden="false" customHeight="false" outlineLevel="0" collapsed="false">
      <c r="A9" s="0" t="s">
        <v>22</v>
      </c>
      <c r="B9" s="0" t="s">
        <v>171</v>
      </c>
      <c r="C9" s="0" t="s">
        <v>167</v>
      </c>
      <c r="D9" s="0" t="n">
        <v>12.21</v>
      </c>
      <c r="E9" s="0" t="n">
        <v>2</v>
      </c>
      <c r="G9" s="0" t="s">
        <v>29</v>
      </c>
      <c r="H9" s="0" t="n">
        <f aca="false">4+10+10+10</f>
        <v>34</v>
      </c>
    </row>
    <row r="10" customFormat="false" ht="15" hidden="false" customHeight="false" outlineLevel="0" collapsed="false">
      <c r="A10" s="0" t="s">
        <v>25</v>
      </c>
      <c r="B10" s="0" t="s">
        <v>172</v>
      </c>
      <c r="C10" s="0" t="s">
        <v>24</v>
      </c>
      <c r="D10" s="0" t="n">
        <v>12.41</v>
      </c>
      <c r="E10" s="0" t="n">
        <v>1</v>
      </c>
    </row>
    <row r="11" customFormat="false" ht="15" hidden="false" customHeight="false" outlineLevel="0" collapsed="false">
      <c r="A11" s="0" t="s">
        <v>27</v>
      </c>
      <c r="B11" s="0" t="s">
        <v>173</v>
      </c>
      <c r="C11" s="0" t="s">
        <v>167</v>
      </c>
      <c r="D11" s="0" t="n">
        <v>12.42</v>
      </c>
    </row>
    <row r="12" customFormat="false" ht="15" hidden="false" customHeight="false" outlineLevel="0" collapsed="false">
      <c r="A12" s="0" t="s">
        <v>30</v>
      </c>
      <c r="B12" s="0" t="s">
        <v>174</v>
      </c>
      <c r="C12" s="0" t="s">
        <v>167</v>
      </c>
      <c r="D12" s="0" t="n">
        <v>12.95</v>
      </c>
    </row>
    <row r="13" customFormat="false" ht="15" hidden="false" customHeight="false" outlineLevel="0" collapsed="false">
      <c r="A13" s="0" t="s">
        <v>31</v>
      </c>
      <c r="B13" s="0" t="s">
        <v>175</v>
      </c>
      <c r="C13" s="0" t="s">
        <v>29</v>
      </c>
      <c r="D13" s="0" t="n">
        <v>12.84</v>
      </c>
    </row>
    <row r="14" customFormat="false" ht="15" hidden="false" customHeight="false" outlineLevel="0" collapsed="false">
      <c r="A14" s="0" t="s">
        <v>32</v>
      </c>
      <c r="B14" s="0" t="s">
        <v>176</v>
      </c>
      <c r="C14" s="0" t="s">
        <v>170</v>
      </c>
      <c r="D14" s="0" t="n">
        <v>12.93</v>
      </c>
    </row>
    <row r="15" customFormat="false" ht="15" hidden="false" customHeight="false" outlineLevel="0" collapsed="false">
      <c r="A15" s="0" t="s">
        <v>33</v>
      </c>
      <c r="B15" s="0" t="s">
        <v>177</v>
      </c>
      <c r="C15" s="0" t="s">
        <v>167</v>
      </c>
      <c r="D15" s="0" t="n">
        <v>13.12</v>
      </c>
    </row>
    <row r="16" customFormat="false" ht="15" hidden="false" customHeight="false" outlineLevel="0" collapsed="false">
      <c r="B16" s="0" t="s">
        <v>178</v>
      </c>
      <c r="C16" s="0" t="s">
        <v>167</v>
      </c>
      <c r="D16" s="0" t="n">
        <v>13.53</v>
      </c>
    </row>
    <row r="17" customFormat="false" ht="15" hidden="false" customHeight="false" outlineLevel="0" collapsed="false">
      <c r="B17" s="0" t="s">
        <v>179</v>
      </c>
      <c r="C17" s="0" t="s">
        <v>167</v>
      </c>
      <c r="D17" s="0" t="n">
        <v>13.7</v>
      </c>
    </row>
    <row r="18" customFormat="false" ht="15" hidden="false" customHeight="false" outlineLevel="0" collapsed="false">
      <c r="B18" s="0" t="s">
        <v>180</v>
      </c>
      <c r="C18" s="0" t="s">
        <v>97</v>
      </c>
      <c r="D18" s="0" t="n">
        <v>13.79</v>
      </c>
    </row>
    <row r="27" customFormat="false" ht="15" hidden="false" customHeight="false" outlineLevel="0" collapsed="false">
      <c r="A27" s="2" t="s">
        <v>36</v>
      </c>
    </row>
    <row r="28" customFormat="false" ht="15" hidden="false" customHeight="false" outlineLevel="0" collapsed="false">
      <c r="A28" s="0" t="s">
        <v>6</v>
      </c>
      <c r="B28" s="0" t="s">
        <v>163</v>
      </c>
      <c r="C28" s="0" t="s">
        <v>19</v>
      </c>
      <c r="D28" s="0" t="n">
        <v>22.83</v>
      </c>
      <c r="E28" s="0" t="n">
        <v>10</v>
      </c>
    </row>
    <row r="29" customFormat="false" ht="15" hidden="false" customHeight="false" outlineLevel="0" collapsed="false">
      <c r="A29" s="0" t="s">
        <v>9</v>
      </c>
      <c r="B29" s="0" t="s">
        <v>165</v>
      </c>
      <c r="C29" s="0" t="s">
        <v>13</v>
      </c>
      <c r="D29" s="0" t="n">
        <v>23.31</v>
      </c>
      <c r="E29" s="0" t="n">
        <v>8</v>
      </c>
    </row>
    <row r="30" customFormat="false" ht="15" hidden="false" customHeight="false" outlineLevel="0" collapsed="false">
      <c r="A30" s="0" t="s">
        <v>11</v>
      </c>
      <c r="B30" s="0" t="s">
        <v>181</v>
      </c>
      <c r="C30" s="0" t="s">
        <v>97</v>
      </c>
      <c r="D30" s="0" t="n">
        <v>24.38</v>
      </c>
      <c r="E30" s="0" t="n">
        <v>6</v>
      </c>
    </row>
    <row r="31" customFormat="false" ht="15" hidden="false" customHeight="false" outlineLevel="0" collapsed="false">
      <c r="A31" s="0" t="s">
        <v>40</v>
      </c>
      <c r="B31" s="0" t="s">
        <v>171</v>
      </c>
      <c r="C31" s="0" t="s">
        <v>167</v>
      </c>
      <c r="D31" s="0" t="n">
        <v>24.75</v>
      </c>
      <c r="E31" s="0" t="n">
        <v>5</v>
      </c>
    </row>
    <row r="32" customFormat="false" ht="15" hidden="false" customHeight="false" outlineLevel="0" collapsed="false">
      <c r="A32" s="0" t="s">
        <v>17</v>
      </c>
      <c r="B32" s="0" t="s">
        <v>175</v>
      </c>
      <c r="C32" s="0" t="s">
        <v>29</v>
      </c>
      <c r="D32" s="0" t="n">
        <v>25.05</v>
      </c>
      <c r="E32" s="0" t="n">
        <v>4</v>
      </c>
    </row>
    <row r="33" customFormat="false" ht="15" hidden="false" customHeight="false" outlineLevel="0" collapsed="false">
      <c r="A33" s="0" t="s">
        <v>20</v>
      </c>
      <c r="B33" s="0" t="s">
        <v>169</v>
      </c>
      <c r="C33" s="0" t="s">
        <v>35</v>
      </c>
      <c r="D33" s="0" t="n">
        <v>25.08</v>
      </c>
      <c r="E33" s="0" t="n">
        <v>3</v>
      </c>
    </row>
    <row r="34" customFormat="false" ht="15" hidden="false" customHeight="false" outlineLevel="0" collapsed="false">
      <c r="A34" s="0" t="s">
        <v>22</v>
      </c>
      <c r="B34" s="0" t="s">
        <v>182</v>
      </c>
      <c r="C34" s="0" t="s">
        <v>97</v>
      </c>
      <c r="D34" s="0" t="n">
        <v>25.36</v>
      </c>
      <c r="E34" s="0" t="n">
        <v>2</v>
      </c>
    </row>
    <row r="35" customFormat="false" ht="15" hidden="false" customHeight="false" outlineLevel="0" collapsed="false">
      <c r="A35" s="0" t="s">
        <v>25</v>
      </c>
      <c r="B35" s="0" t="s">
        <v>168</v>
      </c>
      <c r="C35" s="0" t="s">
        <v>97</v>
      </c>
      <c r="D35" s="0" t="n">
        <v>25.51</v>
      </c>
      <c r="E35" s="0" t="n">
        <v>1</v>
      </c>
    </row>
    <row r="36" customFormat="false" ht="15" hidden="false" customHeight="false" outlineLevel="0" collapsed="false">
      <c r="A36" s="0" t="s">
        <v>27</v>
      </c>
      <c r="B36" s="0" t="s">
        <v>173</v>
      </c>
      <c r="C36" s="0" t="s">
        <v>167</v>
      </c>
      <c r="D36" s="0" t="n">
        <v>25.61</v>
      </c>
    </row>
    <row r="37" customFormat="false" ht="15" hidden="false" customHeight="false" outlineLevel="0" collapsed="false">
      <c r="A37" s="0" t="s">
        <v>30</v>
      </c>
      <c r="B37" s="0" t="s">
        <v>183</v>
      </c>
      <c r="C37" s="0" t="s">
        <v>19</v>
      </c>
      <c r="D37" s="0" t="n">
        <v>26</v>
      </c>
    </row>
    <row r="38" customFormat="false" ht="15" hidden="false" customHeight="false" outlineLevel="0" collapsed="false">
      <c r="A38" s="0" t="s">
        <v>31</v>
      </c>
      <c r="B38" s="0" t="s">
        <v>177</v>
      </c>
      <c r="C38" s="0" t="s">
        <v>167</v>
      </c>
      <c r="D38" s="0" t="n">
        <v>26.2</v>
      </c>
    </row>
    <row r="39" customFormat="false" ht="15" hidden="false" customHeight="false" outlineLevel="0" collapsed="false">
      <c r="A39" s="0" t="s">
        <v>32</v>
      </c>
      <c r="B39" s="0" t="s">
        <v>174</v>
      </c>
      <c r="C39" s="0" t="s">
        <v>167</v>
      </c>
      <c r="D39" s="0" t="n">
        <v>26.5</v>
      </c>
    </row>
    <row r="40" customFormat="false" ht="15" hidden="false" customHeight="false" outlineLevel="0" collapsed="false">
      <c r="A40" s="0" t="s">
        <v>33</v>
      </c>
      <c r="B40" s="0" t="s">
        <v>184</v>
      </c>
      <c r="C40" s="0" t="s">
        <v>19</v>
      </c>
      <c r="D40" s="0" t="n">
        <v>26.86</v>
      </c>
    </row>
    <row r="41" customFormat="false" ht="15" hidden="false" customHeight="false" outlineLevel="0" collapsed="false">
      <c r="A41" s="0" t="s">
        <v>45</v>
      </c>
      <c r="B41" s="0" t="s">
        <v>178</v>
      </c>
      <c r="C41" s="0" t="s">
        <v>167</v>
      </c>
      <c r="D41" s="0" t="n">
        <v>28.43</v>
      </c>
    </row>
    <row r="42" customFormat="false" ht="15" hidden="false" customHeight="false" outlineLevel="0" collapsed="false">
      <c r="B42" s="0" t="s">
        <v>185</v>
      </c>
      <c r="C42" s="0" t="s">
        <v>35</v>
      </c>
      <c r="D42" s="0" t="n">
        <v>28.76</v>
      </c>
    </row>
    <row r="43" customFormat="false" ht="15" hidden="false" customHeight="false" outlineLevel="0" collapsed="false">
      <c r="B43" s="0" t="s">
        <v>186</v>
      </c>
      <c r="C43" s="0" t="s">
        <v>19</v>
      </c>
      <c r="D43" s="0" t="n">
        <v>29.66</v>
      </c>
    </row>
    <row r="44" customFormat="false" ht="15" hidden="false" customHeight="false" outlineLevel="0" collapsed="false">
      <c r="B44" s="0" t="s">
        <v>187</v>
      </c>
      <c r="C44" s="0" t="s">
        <v>35</v>
      </c>
      <c r="D44" s="0" t="n">
        <v>30.62</v>
      </c>
    </row>
    <row r="49" customFormat="false" ht="15" hidden="false" customHeight="false" outlineLevel="0" collapsed="false">
      <c r="A49" s="2" t="s">
        <v>46</v>
      </c>
    </row>
    <row r="50" customFormat="false" ht="15" hidden="false" customHeight="false" outlineLevel="0" collapsed="false">
      <c r="A50" s="0" t="s">
        <v>6</v>
      </c>
      <c r="B50" s="0" t="s">
        <v>181</v>
      </c>
      <c r="C50" s="0" t="s">
        <v>97</v>
      </c>
      <c r="D50" s="0" t="n">
        <v>53.95</v>
      </c>
      <c r="E50" s="0" t="n">
        <v>10</v>
      </c>
    </row>
    <row r="51" customFormat="false" ht="15" hidden="false" customHeight="false" outlineLevel="0" collapsed="false">
      <c r="A51" s="0" t="s">
        <v>9</v>
      </c>
      <c r="B51" s="0" t="s">
        <v>188</v>
      </c>
      <c r="C51" s="0" t="s">
        <v>35</v>
      </c>
      <c r="D51" s="0" t="n">
        <v>55.39</v>
      </c>
      <c r="E51" s="0" t="n">
        <v>8</v>
      </c>
    </row>
    <row r="52" customFormat="false" ht="15" hidden="false" customHeight="false" outlineLevel="0" collapsed="false">
      <c r="A52" s="0" t="s">
        <v>11</v>
      </c>
      <c r="B52" s="0" t="s">
        <v>172</v>
      </c>
      <c r="C52" s="0" t="s">
        <v>24</v>
      </c>
      <c r="D52" s="0" t="n">
        <v>55.98</v>
      </c>
      <c r="E52" s="0" t="n">
        <v>6</v>
      </c>
    </row>
    <row r="53" customFormat="false" ht="15" hidden="false" customHeight="false" outlineLevel="0" collapsed="false">
      <c r="A53" s="0" t="s">
        <v>14</v>
      </c>
      <c r="B53" s="0" t="s">
        <v>182</v>
      </c>
      <c r="C53" s="0" t="s">
        <v>97</v>
      </c>
      <c r="D53" s="0" t="n">
        <v>57.89</v>
      </c>
      <c r="E53" s="0" t="n">
        <v>5</v>
      </c>
    </row>
    <row r="54" customFormat="false" ht="15" hidden="false" customHeight="false" outlineLevel="0" collapsed="false">
      <c r="A54" s="0" t="s">
        <v>17</v>
      </c>
      <c r="B54" s="0" t="s">
        <v>183</v>
      </c>
      <c r="C54" s="0" t="s">
        <v>19</v>
      </c>
      <c r="D54" s="0" t="n">
        <v>59.43</v>
      </c>
      <c r="E54" s="0" t="n">
        <v>4</v>
      </c>
    </row>
    <row r="55" customFormat="false" ht="15" hidden="false" customHeight="false" outlineLevel="0" collapsed="false">
      <c r="B55" s="0" t="s">
        <v>189</v>
      </c>
      <c r="C55" s="0" t="s">
        <v>167</v>
      </c>
      <c r="D55" s="3" t="s">
        <v>190</v>
      </c>
      <c r="E55" s="0" t="n">
        <v>3</v>
      </c>
    </row>
    <row r="56" customFormat="false" ht="15" hidden="false" customHeight="false" outlineLevel="0" collapsed="false">
      <c r="B56" s="0" t="s">
        <v>186</v>
      </c>
      <c r="C56" s="0" t="s">
        <v>19</v>
      </c>
      <c r="D56" s="0" t="s">
        <v>191</v>
      </c>
      <c r="E56" s="0" t="n">
        <v>2</v>
      </c>
    </row>
    <row r="57" customFormat="false" ht="15" hidden="false" customHeight="false" outlineLevel="0" collapsed="false">
      <c r="B57" s="0" t="s">
        <v>192</v>
      </c>
      <c r="C57" s="0" t="s">
        <v>170</v>
      </c>
      <c r="D57" s="0" t="s">
        <v>193</v>
      </c>
      <c r="E57" s="0" t="n">
        <v>1</v>
      </c>
    </row>
    <row r="64" customFormat="false" ht="15" hidden="false" customHeight="false" outlineLevel="0" collapsed="false">
      <c r="A64" s="2" t="s">
        <v>51</v>
      </c>
    </row>
    <row r="65" customFormat="false" ht="15" hidden="false" customHeight="false" outlineLevel="0" collapsed="false">
      <c r="A65" s="0" t="s">
        <v>6</v>
      </c>
      <c r="B65" s="0" t="s">
        <v>194</v>
      </c>
      <c r="C65" s="0" t="s">
        <v>24</v>
      </c>
      <c r="D65" s="3" t="s">
        <v>195</v>
      </c>
      <c r="E65" s="0" t="n">
        <v>10</v>
      </c>
    </row>
    <row r="66" customFormat="false" ht="15" hidden="false" customHeight="false" outlineLevel="0" collapsed="false">
      <c r="A66" s="0" t="s">
        <v>9</v>
      </c>
      <c r="B66" s="0" t="s">
        <v>196</v>
      </c>
      <c r="C66" s="0" t="s">
        <v>24</v>
      </c>
      <c r="D66" s="0" t="s">
        <v>197</v>
      </c>
      <c r="E66" s="0" t="n">
        <v>8</v>
      </c>
    </row>
    <row r="67" customFormat="false" ht="15" hidden="false" customHeight="false" outlineLevel="0" collapsed="false">
      <c r="A67" s="0" t="s">
        <v>11</v>
      </c>
      <c r="B67" s="0" t="s">
        <v>198</v>
      </c>
      <c r="C67" s="0" t="s">
        <v>24</v>
      </c>
      <c r="D67" s="3" t="s">
        <v>199</v>
      </c>
      <c r="E67" s="0" t="n">
        <v>6</v>
      </c>
    </row>
    <row r="68" customFormat="false" ht="15" hidden="false" customHeight="false" outlineLevel="0" collapsed="false">
      <c r="A68" s="0" t="s">
        <v>40</v>
      </c>
      <c r="B68" s="0" t="s">
        <v>200</v>
      </c>
      <c r="C68" s="0" t="s">
        <v>167</v>
      </c>
      <c r="D68" s="3" t="s">
        <v>201</v>
      </c>
      <c r="E68" s="0" t="n">
        <v>5</v>
      </c>
    </row>
    <row r="69" customFormat="false" ht="15" hidden="false" customHeight="false" outlineLevel="0" collapsed="false">
      <c r="A69" s="0" t="s">
        <v>17</v>
      </c>
      <c r="B69" s="0" t="s">
        <v>202</v>
      </c>
      <c r="C69" s="0" t="s">
        <v>24</v>
      </c>
      <c r="D69" s="0" t="s">
        <v>203</v>
      </c>
      <c r="E69" s="0" t="n">
        <v>4</v>
      </c>
    </row>
    <row r="70" customFormat="false" ht="15" hidden="false" customHeight="false" outlineLevel="0" collapsed="false">
      <c r="A70" s="0" t="s">
        <v>20</v>
      </c>
      <c r="B70" s="0" t="s">
        <v>204</v>
      </c>
      <c r="C70" s="0" t="s">
        <v>24</v>
      </c>
      <c r="D70" s="0" t="s">
        <v>205</v>
      </c>
      <c r="E70" s="0" t="n">
        <v>3</v>
      </c>
    </row>
    <row r="71" customFormat="false" ht="15" hidden="false" customHeight="false" outlineLevel="0" collapsed="false">
      <c r="B71" s="0" t="s">
        <v>206</v>
      </c>
      <c r="C71" s="0" t="s">
        <v>19</v>
      </c>
      <c r="D71" s="3" t="s">
        <v>207</v>
      </c>
      <c r="E71" s="0" t="n">
        <v>2</v>
      </c>
    </row>
    <row r="72" customFormat="false" ht="15" hidden="false" customHeight="false" outlineLevel="0" collapsed="false">
      <c r="B72" s="0" t="s">
        <v>208</v>
      </c>
      <c r="C72" s="0" t="s">
        <v>24</v>
      </c>
      <c r="D72" s="0" t="s">
        <v>209</v>
      </c>
      <c r="E72" s="0" t="n">
        <v>1</v>
      </c>
    </row>
    <row r="73" customFormat="false" ht="15" hidden="false" customHeight="false" outlineLevel="0" collapsed="false">
      <c r="B73" s="0" t="s">
        <v>210</v>
      </c>
      <c r="C73" s="0" t="s">
        <v>97</v>
      </c>
      <c r="D73" s="0" t="s">
        <v>211</v>
      </c>
    </row>
    <row r="74" customFormat="false" ht="15" hidden="false" customHeight="false" outlineLevel="0" collapsed="false">
      <c r="B74" s="0" t="s">
        <v>212</v>
      </c>
      <c r="C74" s="0" t="s">
        <v>35</v>
      </c>
      <c r="D74" s="0" t="s">
        <v>213</v>
      </c>
    </row>
    <row r="75" customFormat="false" ht="15" hidden="false" customHeight="false" outlineLevel="0" collapsed="false">
      <c r="B75" s="0" t="s">
        <v>214</v>
      </c>
      <c r="C75" s="0" t="s">
        <v>35</v>
      </c>
      <c r="D75" s="0" t="s">
        <v>215</v>
      </c>
    </row>
    <row r="76" customFormat="false" ht="15" hidden="false" customHeight="false" outlineLevel="0" collapsed="false">
      <c r="B76" s="0" t="s">
        <v>216</v>
      </c>
      <c r="C76" s="0" t="s">
        <v>19</v>
      </c>
      <c r="D76" s="3" t="s">
        <v>217</v>
      </c>
    </row>
    <row r="77" customFormat="false" ht="15" hidden="false" customHeight="false" outlineLevel="0" collapsed="false">
      <c r="B77" s="0" t="s">
        <v>218</v>
      </c>
      <c r="C77" s="0" t="s">
        <v>19</v>
      </c>
      <c r="D77" s="5" t="s">
        <v>219</v>
      </c>
    </row>
    <row r="78" customFormat="false" ht="15" hidden="false" customHeight="false" outlineLevel="0" collapsed="false">
      <c r="B78" s="0" t="s">
        <v>220</v>
      </c>
      <c r="C78" s="0" t="s">
        <v>13</v>
      </c>
      <c r="D78" s="0" t="s">
        <v>221</v>
      </c>
    </row>
    <row r="79" customFormat="false" ht="15" hidden="false" customHeight="false" outlineLevel="0" collapsed="false">
      <c r="B79" s="0" t="s">
        <v>222</v>
      </c>
      <c r="C79" s="0" t="s">
        <v>19</v>
      </c>
      <c r="D79" s="0" t="s">
        <v>223</v>
      </c>
    </row>
    <row r="80" customFormat="false" ht="15" hidden="false" customHeight="false" outlineLevel="0" collapsed="false">
      <c r="B80" s="0" t="s">
        <v>224</v>
      </c>
      <c r="C80" s="0" t="s">
        <v>19</v>
      </c>
      <c r="D80" s="0" t="s">
        <v>225</v>
      </c>
    </row>
    <row r="81" customFormat="false" ht="15" hidden="false" customHeight="false" outlineLevel="0" collapsed="false">
      <c r="A81" s="2" t="s">
        <v>71</v>
      </c>
    </row>
    <row r="82" customFormat="false" ht="15" hidden="false" customHeight="false" outlineLevel="0" collapsed="false">
      <c r="A82" s="0" t="s">
        <v>6</v>
      </c>
      <c r="B82" s="0" t="s">
        <v>198</v>
      </c>
      <c r="C82" s="0" t="s">
        <v>24</v>
      </c>
      <c r="D82" s="3" t="s">
        <v>226</v>
      </c>
      <c r="E82" s="0" t="n">
        <v>10</v>
      </c>
    </row>
    <row r="83" customFormat="false" ht="15" hidden="false" customHeight="false" outlineLevel="0" collapsed="false">
      <c r="A83" s="0" t="s">
        <v>9</v>
      </c>
      <c r="B83" s="0" t="s">
        <v>227</v>
      </c>
      <c r="C83" s="0" t="s">
        <v>24</v>
      </c>
      <c r="D83" s="3" t="s">
        <v>228</v>
      </c>
      <c r="E83" s="0" t="n">
        <v>8</v>
      </c>
    </row>
    <row r="84" customFormat="false" ht="15" hidden="false" customHeight="false" outlineLevel="0" collapsed="false">
      <c r="A84" s="0" t="s">
        <v>11</v>
      </c>
      <c r="B84" s="0" t="s">
        <v>229</v>
      </c>
      <c r="C84" s="0" t="s">
        <v>24</v>
      </c>
      <c r="D84" s="0" t="s">
        <v>230</v>
      </c>
      <c r="E84" s="0" t="n">
        <v>6</v>
      </c>
    </row>
    <row r="85" customFormat="false" ht="15" hidden="false" customHeight="false" outlineLevel="0" collapsed="false">
      <c r="A85" s="0" t="s">
        <v>14</v>
      </c>
      <c r="B85" s="0" t="s">
        <v>208</v>
      </c>
      <c r="C85" s="0" t="s">
        <v>24</v>
      </c>
      <c r="D85" s="0" t="s">
        <v>231</v>
      </c>
      <c r="E85" s="0" t="n">
        <v>5</v>
      </c>
    </row>
    <row r="86" customFormat="false" ht="15" hidden="false" customHeight="false" outlineLevel="0" collapsed="false">
      <c r="A86" s="0" t="s">
        <v>17</v>
      </c>
      <c r="B86" s="0" t="s">
        <v>206</v>
      </c>
      <c r="C86" s="0" t="s">
        <v>19</v>
      </c>
      <c r="D86" s="0" t="s">
        <v>232</v>
      </c>
      <c r="E86" s="0" t="n">
        <v>4</v>
      </c>
    </row>
    <row r="87" customFormat="false" ht="15" hidden="false" customHeight="false" outlineLevel="0" collapsed="false">
      <c r="A87" s="0" t="s">
        <v>20</v>
      </c>
      <c r="B87" s="0" t="s">
        <v>204</v>
      </c>
      <c r="C87" s="0" t="s">
        <v>24</v>
      </c>
      <c r="D87" s="0" t="s">
        <v>233</v>
      </c>
      <c r="E87" s="0" t="n">
        <v>3</v>
      </c>
    </row>
    <row r="88" customFormat="false" ht="15" hidden="false" customHeight="false" outlineLevel="0" collapsed="false">
      <c r="A88" s="0" t="s">
        <v>22</v>
      </c>
      <c r="B88" s="0" t="s">
        <v>234</v>
      </c>
      <c r="C88" s="0" t="s">
        <v>35</v>
      </c>
      <c r="D88" s="0" t="s">
        <v>235</v>
      </c>
      <c r="E88" s="0" t="n">
        <v>2</v>
      </c>
    </row>
    <row r="89" customFormat="false" ht="15" hidden="false" customHeight="false" outlineLevel="0" collapsed="false">
      <c r="A89" s="0" t="s">
        <v>25</v>
      </c>
      <c r="B89" s="0" t="s">
        <v>212</v>
      </c>
      <c r="C89" s="0" t="s">
        <v>35</v>
      </c>
      <c r="D89" s="0" t="s">
        <v>236</v>
      </c>
      <c r="E89" s="0" t="n">
        <v>1</v>
      </c>
    </row>
    <row r="90" customFormat="false" ht="15" hidden="false" customHeight="false" outlineLevel="0" collapsed="false">
      <c r="A90" s="0" t="s">
        <v>27</v>
      </c>
      <c r="B90" s="0" t="s">
        <v>237</v>
      </c>
      <c r="C90" s="0" t="s">
        <v>167</v>
      </c>
      <c r="D90" s="0" t="s">
        <v>238</v>
      </c>
    </row>
    <row r="91" customFormat="false" ht="15" hidden="false" customHeight="false" outlineLevel="0" collapsed="false">
      <c r="B91" s="0" t="s">
        <v>239</v>
      </c>
      <c r="C91" s="0" t="s">
        <v>35</v>
      </c>
      <c r="D91" s="0" t="s">
        <v>240</v>
      </c>
    </row>
    <row r="92" customFormat="false" ht="15" hidden="false" customHeight="false" outlineLevel="0" collapsed="false">
      <c r="B92" s="0" t="s">
        <v>214</v>
      </c>
      <c r="C92" s="0" t="s">
        <v>35</v>
      </c>
      <c r="D92" s="0" t="s">
        <v>241</v>
      </c>
    </row>
    <row r="93" customFormat="false" ht="15" hidden="false" customHeight="false" outlineLevel="0" collapsed="false">
      <c r="B93" s="0" t="s">
        <v>218</v>
      </c>
      <c r="C93" s="0" t="s">
        <v>19</v>
      </c>
      <c r="D93" s="0" t="s">
        <v>242</v>
      </c>
    </row>
    <row r="94" customFormat="false" ht="15" hidden="false" customHeight="false" outlineLevel="0" collapsed="false">
      <c r="B94" s="0" t="s">
        <v>222</v>
      </c>
      <c r="C94" s="0" t="s">
        <v>19</v>
      </c>
      <c r="D94" s="3" t="s">
        <v>243</v>
      </c>
    </row>
    <row r="95" customFormat="false" ht="15" hidden="false" customHeight="false" outlineLevel="0" collapsed="false">
      <c r="B95" s="0" t="s">
        <v>224</v>
      </c>
      <c r="C95" s="0" t="s">
        <v>19</v>
      </c>
      <c r="D95" s="0" t="s">
        <v>244</v>
      </c>
    </row>
    <row r="107" customFormat="false" ht="15" hidden="false" customHeight="false" outlineLevel="0" collapsed="false">
      <c r="A107" s="2" t="s">
        <v>245</v>
      </c>
    </row>
    <row r="108" customFormat="false" ht="15" hidden="false" customHeight="false" outlineLevel="0" collapsed="false">
      <c r="A108" s="0" t="s">
        <v>6</v>
      </c>
      <c r="B108" s="0" t="s">
        <v>246</v>
      </c>
      <c r="C108" s="0" t="s">
        <v>19</v>
      </c>
      <c r="D108" s="0" t="s">
        <v>247</v>
      </c>
      <c r="E108" s="0" t="n">
        <v>10</v>
      </c>
    </row>
    <row r="109" customFormat="false" ht="15" hidden="false" customHeight="false" outlineLevel="0" collapsed="false">
      <c r="E109" s="0" t="n">
        <v>8</v>
      </c>
    </row>
    <row r="110" customFormat="false" ht="15" hidden="false" customHeight="false" outlineLevel="0" collapsed="false">
      <c r="E110" s="0" t="n">
        <v>6</v>
      </c>
    </row>
    <row r="114" customFormat="false" ht="15" hidden="false" customHeight="false" outlineLevel="0" collapsed="false">
      <c r="A114" s="2" t="s">
        <v>84</v>
      </c>
    </row>
    <row r="115" customFormat="false" ht="15" hidden="false" customHeight="false" outlineLevel="0" collapsed="false">
      <c r="A115" s="0" t="s">
        <v>6</v>
      </c>
      <c r="B115" s="0" t="s">
        <v>246</v>
      </c>
      <c r="C115" s="0" t="s">
        <v>19</v>
      </c>
      <c r="D115" s="0" t="s">
        <v>248</v>
      </c>
      <c r="E115" s="0" t="n">
        <v>10</v>
      </c>
    </row>
    <row r="116" customFormat="false" ht="15" hidden="false" customHeight="false" outlineLevel="0" collapsed="false">
      <c r="A116" s="0" t="s">
        <v>87</v>
      </c>
      <c r="B116" s="0" t="s">
        <v>176</v>
      </c>
      <c r="C116" s="0" t="s">
        <v>170</v>
      </c>
      <c r="D116" s="3" t="s">
        <v>249</v>
      </c>
      <c r="E116" s="0" t="n">
        <v>8</v>
      </c>
    </row>
    <row r="117" customFormat="false" ht="15" hidden="false" customHeight="false" outlineLevel="0" collapsed="false">
      <c r="E117" s="0" t="n">
        <v>6</v>
      </c>
    </row>
    <row r="119" customFormat="false" ht="15" hidden="false" customHeight="false" outlineLevel="0" collapsed="false">
      <c r="A119" s="2" t="s">
        <v>90</v>
      </c>
    </row>
    <row r="120" customFormat="false" ht="15" hidden="false" customHeight="false" outlineLevel="0" collapsed="false">
      <c r="A120" s="0" t="s">
        <v>6</v>
      </c>
      <c r="B120" s="0" t="s">
        <v>239</v>
      </c>
      <c r="C120" s="0" t="s">
        <v>35</v>
      </c>
      <c r="D120" s="0" t="s">
        <v>250</v>
      </c>
      <c r="E120" s="0" t="n">
        <v>10</v>
      </c>
    </row>
    <row r="121" customFormat="false" ht="15" hidden="false" customHeight="false" outlineLevel="0" collapsed="false">
      <c r="B121" s="0" t="s">
        <v>251</v>
      </c>
      <c r="C121" s="0" t="s">
        <v>19</v>
      </c>
      <c r="D121" s="0" t="s">
        <v>252</v>
      </c>
      <c r="E121" s="0" t="n">
        <v>8</v>
      </c>
    </row>
    <row r="123" customFormat="false" ht="15" hidden="false" customHeight="false" outlineLevel="0" collapsed="false">
      <c r="A123" s="2" t="s">
        <v>91</v>
      </c>
    </row>
    <row r="124" customFormat="false" ht="15" hidden="false" customHeight="false" outlineLevel="0" collapsed="false">
      <c r="A124" s="0" t="s">
        <v>6</v>
      </c>
      <c r="B124" s="0" t="s">
        <v>234</v>
      </c>
      <c r="C124" s="0" t="s">
        <v>35</v>
      </c>
      <c r="D124" s="0" t="s">
        <v>253</v>
      </c>
      <c r="E124" s="0" t="n">
        <v>10</v>
      </c>
    </row>
    <row r="125" customFormat="false" ht="15" hidden="false" customHeight="false" outlineLevel="0" collapsed="false">
      <c r="A125" s="0" t="s">
        <v>9</v>
      </c>
      <c r="B125" s="0" t="s">
        <v>254</v>
      </c>
      <c r="C125" s="0" t="s">
        <v>13</v>
      </c>
      <c r="D125" s="0" t="s">
        <v>255</v>
      </c>
      <c r="E125" s="0" t="n">
        <v>8</v>
      </c>
    </row>
    <row r="126" customFormat="false" ht="15" hidden="false" customHeight="false" outlineLevel="0" collapsed="false">
      <c r="B126" s="0" t="s">
        <v>256</v>
      </c>
      <c r="C126" s="0" t="s">
        <v>13</v>
      </c>
      <c r="D126" s="0" t="s">
        <v>257</v>
      </c>
      <c r="E126" s="0" t="n">
        <v>6</v>
      </c>
    </row>
    <row r="127" customFormat="false" ht="15" hidden="false" customHeight="false" outlineLevel="0" collapsed="false">
      <c r="E127" s="0" t="n">
        <v>5</v>
      </c>
    </row>
    <row r="132" customFormat="false" ht="15" hidden="false" customHeight="false" outlineLevel="0" collapsed="false">
      <c r="A132" s="2" t="s">
        <v>96</v>
      </c>
    </row>
    <row r="133" customFormat="false" ht="15" hidden="false" customHeight="false" outlineLevel="0" collapsed="false">
      <c r="A133" s="0" t="s">
        <v>6</v>
      </c>
      <c r="B133" s="0" t="s">
        <v>175</v>
      </c>
      <c r="C133" s="0" t="s">
        <v>29</v>
      </c>
      <c r="D133" s="0" t="s">
        <v>258</v>
      </c>
      <c r="E133" s="0" t="n">
        <v>10</v>
      </c>
    </row>
    <row r="134" customFormat="false" ht="15" hidden="false" customHeight="false" outlineLevel="0" collapsed="false">
      <c r="B134" s="0" t="s">
        <v>169</v>
      </c>
      <c r="C134" s="0" t="s">
        <v>35</v>
      </c>
      <c r="D134" s="0" t="s">
        <v>259</v>
      </c>
      <c r="E134" s="0" t="n">
        <v>8</v>
      </c>
    </row>
    <row r="135" customFormat="false" ht="15" hidden="false" customHeight="false" outlineLevel="0" collapsed="false">
      <c r="B135" s="0" t="s">
        <v>168</v>
      </c>
      <c r="C135" s="0" t="s">
        <v>97</v>
      </c>
      <c r="D135" s="0" t="s">
        <v>260</v>
      </c>
      <c r="E135" s="0" t="n">
        <v>6</v>
      </c>
    </row>
    <row r="136" customFormat="false" ht="15" hidden="false" customHeight="false" outlineLevel="0" collapsed="false">
      <c r="B136" s="0" t="s">
        <v>246</v>
      </c>
      <c r="C136" s="0" t="s">
        <v>19</v>
      </c>
      <c r="D136" s="0" t="s">
        <v>261</v>
      </c>
      <c r="E136" s="0" t="n">
        <v>5</v>
      </c>
    </row>
    <row r="137" customFormat="false" ht="15" hidden="false" customHeight="false" outlineLevel="0" collapsed="false">
      <c r="B137" s="0" t="s">
        <v>180</v>
      </c>
      <c r="C137" s="0" t="s">
        <v>97</v>
      </c>
      <c r="D137" s="0" t="s">
        <v>262</v>
      </c>
      <c r="E137" s="0" t="n">
        <v>4</v>
      </c>
    </row>
    <row r="138" customFormat="false" ht="15" hidden="false" customHeight="false" outlineLevel="0" collapsed="false">
      <c r="E138" s="0" t="n">
        <v>3</v>
      </c>
    </row>
    <row r="139" customFormat="false" ht="15" hidden="false" customHeight="false" outlineLevel="0" collapsed="false">
      <c r="E139" s="0" t="n">
        <v>2</v>
      </c>
    </row>
    <row r="143" customFormat="false" ht="15" hidden="false" customHeight="false" outlineLevel="0" collapsed="false">
      <c r="A143" s="2" t="s">
        <v>102</v>
      </c>
    </row>
    <row r="144" customFormat="false" ht="15" hidden="false" customHeight="false" outlineLevel="0" collapsed="false">
      <c r="A144" s="0" t="s">
        <v>6</v>
      </c>
      <c r="B144" s="0" t="s">
        <v>263</v>
      </c>
      <c r="C144" s="0" t="s">
        <v>97</v>
      </c>
      <c r="D144" s="0" t="s">
        <v>264</v>
      </c>
      <c r="E144" s="0" t="n">
        <v>10</v>
      </c>
    </row>
    <row r="145" customFormat="false" ht="15" hidden="false" customHeight="false" outlineLevel="0" collapsed="false">
      <c r="B145" s="0" t="s">
        <v>246</v>
      </c>
      <c r="C145" s="0" t="s">
        <v>19</v>
      </c>
      <c r="D145" s="0" t="s">
        <v>265</v>
      </c>
      <c r="E145" s="0" t="n">
        <v>8</v>
      </c>
    </row>
    <row r="146" customFormat="false" ht="15" hidden="false" customHeight="false" outlineLevel="0" collapsed="false">
      <c r="E146" s="0" t="n">
        <v>6</v>
      </c>
    </row>
    <row r="148" customFormat="false" ht="15" hidden="false" customHeight="false" outlineLevel="0" collapsed="false">
      <c r="A148" s="2" t="s">
        <v>105</v>
      </c>
    </row>
    <row r="149" customFormat="false" ht="15" hidden="false" customHeight="false" outlineLevel="0" collapsed="false">
      <c r="A149" s="0" t="s">
        <v>6</v>
      </c>
      <c r="B149" s="0" t="s">
        <v>266</v>
      </c>
      <c r="C149" s="0" t="s">
        <v>167</v>
      </c>
      <c r="D149" s="0" t="s">
        <v>267</v>
      </c>
      <c r="E149" s="0" t="n">
        <v>10</v>
      </c>
    </row>
    <row r="150" customFormat="false" ht="15" hidden="false" customHeight="false" outlineLevel="0" collapsed="false">
      <c r="A150" s="0" t="s">
        <v>87</v>
      </c>
      <c r="B150" s="0" t="s">
        <v>268</v>
      </c>
      <c r="C150" s="0" t="s">
        <v>97</v>
      </c>
      <c r="D150" s="0" t="s">
        <v>269</v>
      </c>
      <c r="E150" s="0" t="n">
        <v>8</v>
      </c>
    </row>
    <row r="151" customFormat="false" ht="15" hidden="false" customHeight="false" outlineLevel="0" collapsed="false">
      <c r="A151" s="0" t="s">
        <v>11</v>
      </c>
      <c r="B151" s="0" t="s">
        <v>270</v>
      </c>
      <c r="C151" s="0" t="s">
        <v>19</v>
      </c>
      <c r="D151" s="0" t="s">
        <v>271</v>
      </c>
      <c r="E151" s="0" t="n">
        <v>6</v>
      </c>
    </row>
    <row r="152" customFormat="false" ht="15" hidden="false" customHeight="false" outlineLevel="0" collapsed="false">
      <c r="A152" s="0" t="s">
        <v>14</v>
      </c>
      <c r="B152" s="0" t="s">
        <v>272</v>
      </c>
      <c r="C152" s="0" t="s">
        <v>97</v>
      </c>
      <c r="D152" s="0" t="s">
        <v>273</v>
      </c>
      <c r="E152" s="0" t="n">
        <v>5</v>
      </c>
    </row>
    <row r="153" customFormat="false" ht="15" hidden="false" customHeight="false" outlineLevel="0" collapsed="false">
      <c r="B153" s="0" t="s">
        <v>166</v>
      </c>
      <c r="C153" s="0" t="s">
        <v>13</v>
      </c>
      <c r="D153" s="0" t="s">
        <v>274</v>
      </c>
      <c r="E153" s="0" t="n">
        <v>4</v>
      </c>
    </row>
    <row r="154" customFormat="false" ht="15" hidden="false" customHeight="false" outlineLevel="0" collapsed="false">
      <c r="B154" s="0" t="s">
        <v>275</v>
      </c>
      <c r="C154" s="0" t="s">
        <v>13</v>
      </c>
      <c r="D154" s="0" t="s">
        <v>276</v>
      </c>
      <c r="E154" s="0" t="n">
        <v>3</v>
      </c>
    </row>
    <row r="155" customFormat="false" ht="15" hidden="false" customHeight="false" outlineLevel="0" collapsed="false">
      <c r="B155" s="0" t="s">
        <v>277</v>
      </c>
      <c r="C155" s="0" t="s">
        <v>13</v>
      </c>
      <c r="D155" s="0" t="s">
        <v>278</v>
      </c>
      <c r="E155" s="0" t="n">
        <v>2</v>
      </c>
    </row>
    <row r="156" customFormat="false" ht="15" hidden="false" customHeight="false" outlineLevel="0" collapsed="false">
      <c r="B156" s="0" t="s">
        <v>185</v>
      </c>
      <c r="C156" s="0" t="s">
        <v>35</v>
      </c>
      <c r="D156" s="0" t="s">
        <v>279</v>
      </c>
      <c r="E156" s="0" t="n">
        <v>1</v>
      </c>
    </row>
    <row r="158" customFormat="false" ht="15" hidden="false" customHeight="false" outlineLevel="0" collapsed="false">
      <c r="A158" s="2" t="s">
        <v>123</v>
      </c>
    </row>
    <row r="159" customFormat="false" ht="15" hidden="false" customHeight="false" outlineLevel="0" collapsed="false">
      <c r="A159" s="0" t="s">
        <v>6</v>
      </c>
      <c r="B159" s="0" t="s">
        <v>280</v>
      </c>
      <c r="C159" s="0" t="s">
        <v>19</v>
      </c>
      <c r="D159" s="0" t="s">
        <v>281</v>
      </c>
      <c r="E159" s="0" t="n">
        <v>10</v>
      </c>
    </row>
    <row r="160" customFormat="false" ht="15" hidden="false" customHeight="false" outlineLevel="0" collapsed="false">
      <c r="A160" s="0" t="s">
        <v>9</v>
      </c>
      <c r="B160" s="0" t="s">
        <v>270</v>
      </c>
      <c r="C160" s="0" t="s">
        <v>19</v>
      </c>
      <c r="D160" s="0" t="s">
        <v>282</v>
      </c>
      <c r="E160" s="0" t="n">
        <v>8</v>
      </c>
    </row>
    <row r="161" customFormat="false" ht="15" hidden="false" customHeight="false" outlineLevel="0" collapsed="false">
      <c r="A161" s="0" t="s">
        <v>126</v>
      </c>
      <c r="B161" s="0" t="s">
        <v>166</v>
      </c>
      <c r="C161" s="0" t="s">
        <v>13</v>
      </c>
      <c r="D161" s="0" t="s">
        <v>283</v>
      </c>
      <c r="E161" s="0" t="n">
        <v>6</v>
      </c>
    </row>
    <row r="162" customFormat="false" ht="15" hidden="false" customHeight="false" outlineLevel="0" collapsed="false">
      <c r="A162" s="0" t="s">
        <v>14</v>
      </c>
      <c r="B162" s="0" t="s">
        <v>275</v>
      </c>
      <c r="C162" s="0" t="s">
        <v>13</v>
      </c>
      <c r="D162" s="0" t="s">
        <v>284</v>
      </c>
      <c r="E162" s="0" t="n">
        <v>5</v>
      </c>
    </row>
    <row r="163" customFormat="false" ht="15" hidden="false" customHeight="false" outlineLevel="0" collapsed="false">
      <c r="B163" s="0" t="s">
        <v>185</v>
      </c>
      <c r="C163" s="0" t="s">
        <v>35</v>
      </c>
      <c r="D163" s="0" t="s">
        <v>285</v>
      </c>
      <c r="E163" s="0" t="n">
        <v>4</v>
      </c>
    </row>
    <row r="167" customFormat="false" ht="15" hidden="false" customHeight="false" outlineLevel="0" collapsed="false">
      <c r="A167" s="2" t="s">
        <v>136</v>
      </c>
    </row>
    <row r="168" customFormat="false" ht="15" hidden="false" customHeight="false" outlineLevel="0" collapsed="false">
      <c r="A168" s="0" t="s">
        <v>6</v>
      </c>
      <c r="B168" s="0" t="s">
        <v>266</v>
      </c>
      <c r="C168" s="0" t="s">
        <v>167</v>
      </c>
      <c r="D168" s="0" t="s">
        <v>286</v>
      </c>
      <c r="E168" s="0" t="n">
        <v>10</v>
      </c>
    </row>
    <row r="169" customFormat="false" ht="15" hidden="false" customHeight="false" outlineLevel="0" collapsed="false">
      <c r="A169" s="0" t="s">
        <v>9</v>
      </c>
      <c r="B169" s="0" t="s">
        <v>280</v>
      </c>
      <c r="C169" s="0" t="s">
        <v>19</v>
      </c>
      <c r="D169" s="0" t="s">
        <v>287</v>
      </c>
      <c r="E169" s="0" t="n">
        <v>8</v>
      </c>
    </row>
    <row r="170" customFormat="false" ht="15" hidden="false" customHeight="false" outlineLevel="0" collapsed="false">
      <c r="A170" s="0" t="s">
        <v>11</v>
      </c>
      <c r="B170" s="0" t="s">
        <v>270</v>
      </c>
      <c r="C170" s="0" t="s">
        <v>19</v>
      </c>
      <c r="D170" s="0" t="s">
        <v>288</v>
      </c>
      <c r="E170" s="0" t="n">
        <v>6</v>
      </c>
    </row>
    <row r="171" customFormat="false" ht="15" hidden="false" customHeight="false" outlineLevel="0" collapsed="false">
      <c r="A171" s="0" t="s">
        <v>14</v>
      </c>
      <c r="B171" s="0" t="s">
        <v>166</v>
      </c>
      <c r="C171" s="0" t="s">
        <v>13</v>
      </c>
      <c r="D171" s="0" t="s">
        <v>289</v>
      </c>
      <c r="E171" s="0" t="n">
        <v>5</v>
      </c>
    </row>
    <row r="172" customFormat="false" ht="15" hidden="false" customHeight="false" outlineLevel="0" collapsed="false">
      <c r="B172" s="0" t="s">
        <v>185</v>
      </c>
      <c r="C172" s="0" t="s">
        <v>35</v>
      </c>
      <c r="D172" s="0" t="s">
        <v>290</v>
      </c>
      <c r="E172" s="0" t="n">
        <v>4</v>
      </c>
    </row>
    <row r="173" customFormat="false" ht="15" hidden="false" customHeight="false" outlineLevel="0" collapsed="false">
      <c r="B173" s="0" t="s">
        <v>275</v>
      </c>
      <c r="C173" s="0" t="s">
        <v>13</v>
      </c>
      <c r="D173" s="0" t="s">
        <v>291</v>
      </c>
      <c r="E173" s="0" t="n">
        <v>3</v>
      </c>
    </row>
    <row r="174" customFormat="false" ht="15" hidden="false" customHeight="false" outlineLevel="0" collapsed="false">
      <c r="A174" s="2" t="s">
        <v>141</v>
      </c>
    </row>
    <row r="175" customFormat="false" ht="15" hidden="false" customHeight="false" outlineLevel="0" collapsed="false">
      <c r="A175" s="0" t="s">
        <v>6</v>
      </c>
      <c r="B175" s="0" t="s">
        <v>292</v>
      </c>
      <c r="C175" s="0" t="s">
        <v>29</v>
      </c>
      <c r="D175" s="0" t="s">
        <v>293</v>
      </c>
      <c r="E175" s="0" t="n">
        <v>10</v>
      </c>
    </row>
    <row r="176" customFormat="false" ht="15" hidden="false" customHeight="false" outlineLevel="0" collapsed="false">
      <c r="A176" s="0" t="s">
        <v>9</v>
      </c>
      <c r="B176" s="0" t="s">
        <v>277</v>
      </c>
      <c r="C176" s="0" t="s">
        <v>13</v>
      </c>
      <c r="D176" s="0" t="s">
        <v>294</v>
      </c>
      <c r="E176" s="0" t="n">
        <v>8</v>
      </c>
    </row>
    <row r="177" customFormat="false" ht="15" hidden="false" customHeight="false" outlineLevel="0" collapsed="false">
      <c r="A177" s="0" t="s">
        <v>11</v>
      </c>
      <c r="B177" s="0" t="s">
        <v>263</v>
      </c>
      <c r="C177" s="0" t="s">
        <v>97</v>
      </c>
      <c r="D177" s="0" t="s">
        <v>295</v>
      </c>
      <c r="E177" s="0" t="n">
        <v>6</v>
      </c>
    </row>
    <row r="178" customFormat="false" ht="15" hidden="false" customHeight="false" outlineLevel="0" collapsed="false">
      <c r="A178" s="0" t="s">
        <v>14</v>
      </c>
      <c r="B178" s="0" t="s">
        <v>166</v>
      </c>
      <c r="C178" s="0" t="s">
        <v>13</v>
      </c>
      <c r="D178" s="0" t="s">
        <v>296</v>
      </c>
      <c r="E178" s="0" t="n">
        <v>5</v>
      </c>
    </row>
    <row r="179" customFormat="false" ht="15" hidden="false" customHeight="false" outlineLevel="0" collapsed="false">
      <c r="A179" s="0" t="s">
        <v>17</v>
      </c>
      <c r="B179" s="0" t="s">
        <v>280</v>
      </c>
      <c r="C179" s="0" t="s">
        <v>19</v>
      </c>
      <c r="D179" s="0" t="s">
        <v>297</v>
      </c>
      <c r="E179" s="0" t="n">
        <v>4</v>
      </c>
    </row>
    <row r="180" customFormat="false" ht="15" hidden="false" customHeight="false" outlineLevel="0" collapsed="false">
      <c r="B180" s="0" t="s">
        <v>270</v>
      </c>
      <c r="C180" s="0" t="s">
        <v>19</v>
      </c>
      <c r="D180" s="0" t="s">
        <v>298</v>
      </c>
      <c r="E180" s="0" t="n">
        <v>3</v>
      </c>
    </row>
    <row r="181" customFormat="false" ht="15" hidden="false" customHeight="false" outlineLevel="0" collapsed="false">
      <c r="E181" s="0" t="n">
        <v>2</v>
      </c>
    </row>
    <row r="182" customFormat="false" ht="15" hidden="false" customHeight="false" outlineLevel="0" collapsed="false">
      <c r="E182" s="0" t="n">
        <v>1</v>
      </c>
    </row>
    <row r="183" customFormat="false" ht="15" hidden="false" customHeight="false" outlineLevel="0" collapsed="false">
      <c r="A183" s="2" t="s">
        <v>154</v>
      </c>
    </row>
    <row r="184" customFormat="false" ht="15" hidden="false" customHeight="false" outlineLevel="0" collapsed="false">
      <c r="A184" s="0" t="s">
        <v>6</v>
      </c>
      <c r="B184" s="0" t="s">
        <v>299</v>
      </c>
      <c r="C184" s="0" t="s">
        <v>29</v>
      </c>
      <c r="D184" s="0" t="s">
        <v>300</v>
      </c>
      <c r="E184" s="0" t="n">
        <v>10</v>
      </c>
    </row>
    <row r="185" customFormat="false" ht="15" hidden="false" customHeight="false" outlineLevel="0" collapsed="false">
      <c r="A185" s="0" t="s">
        <v>9</v>
      </c>
      <c r="B185" s="0" t="s">
        <v>187</v>
      </c>
      <c r="C185" s="0" t="s">
        <v>35</v>
      </c>
      <c r="D185" s="0" t="s">
        <v>301</v>
      </c>
      <c r="E185" s="0" t="n">
        <v>8</v>
      </c>
    </row>
    <row r="187" customFormat="false" ht="15" hidden="false" customHeight="false" outlineLevel="0" collapsed="false">
      <c r="A187" s="2" t="s">
        <v>155</v>
      </c>
    </row>
    <row r="188" customFormat="false" ht="15" hidden="false" customHeight="false" outlineLevel="0" collapsed="false">
      <c r="A188" s="0" t="s">
        <v>6</v>
      </c>
      <c r="B188" s="0" t="s">
        <v>302</v>
      </c>
      <c r="C188" s="0" t="s">
        <v>35</v>
      </c>
      <c r="D188" s="0" t="s">
        <v>303</v>
      </c>
      <c r="E188" s="0" t="n">
        <v>10</v>
      </c>
    </row>
    <row r="189" customFormat="false" ht="15" hidden="false" customHeight="false" outlineLevel="0" collapsed="false">
      <c r="A189" s="0" t="s">
        <v>9</v>
      </c>
      <c r="B189" s="0" t="s">
        <v>304</v>
      </c>
      <c r="C189" s="0" t="s">
        <v>167</v>
      </c>
      <c r="D189" s="3" t="s">
        <v>305</v>
      </c>
      <c r="E189" s="0" t="n">
        <v>8</v>
      </c>
    </row>
    <row r="190" customFormat="false" ht="15" hidden="false" customHeight="false" outlineLevel="0" collapsed="false">
      <c r="B190" s="0" t="s">
        <v>306</v>
      </c>
      <c r="C190" s="0" t="s">
        <v>167</v>
      </c>
      <c r="D190" s="0" t="s">
        <v>307</v>
      </c>
      <c r="E190" s="0" t="n">
        <v>6</v>
      </c>
    </row>
    <row r="191" customFormat="false" ht="15" hidden="false" customHeight="false" outlineLevel="0" collapsed="false">
      <c r="B191" s="0" t="s">
        <v>158</v>
      </c>
      <c r="C191" s="0" t="s">
        <v>19</v>
      </c>
      <c r="D191" s="3" t="s">
        <v>308</v>
      </c>
      <c r="E191" s="0" t="n">
        <v>5</v>
      </c>
    </row>
    <row r="193" customFormat="false" ht="15" hidden="false" customHeight="false" outlineLevel="0" collapsed="false">
      <c r="A193" s="2" t="s">
        <v>160</v>
      </c>
    </row>
    <row r="194" customFormat="false" ht="15" hidden="false" customHeight="false" outlineLevel="0" collapsed="false">
      <c r="A194" s="0" t="s">
        <v>6</v>
      </c>
      <c r="B194" s="0" t="s">
        <v>168</v>
      </c>
      <c r="C194" s="0" t="s">
        <v>97</v>
      </c>
      <c r="D194" s="0" t="s">
        <v>309</v>
      </c>
      <c r="E194" s="0" t="n">
        <v>10</v>
      </c>
    </row>
    <row r="195" customFormat="false" ht="15" hidden="false" customHeight="false" outlineLevel="0" collapsed="false">
      <c r="B195" s="0" t="s">
        <v>188</v>
      </c>
      <c r="C195" s="0" t="s">
        <v>35</v>
      </c>
      <c r="D195" s="0" t="s">
        <v>310</v>
      </c>
      <c r="E195" s="0" t="n">
        <v>8</v>
      </c>
    </row>
    <row r="196" customFormat="false" ht="15" hidden="false" customHeight="false" outlineLevel="0" collapsed="false">
      <c r="E196" s="0" t="n">
        <v>6</v>
      </c>
    </row>
    <row r="197" customFormat="false" ht="15" hidden="false" customHeight="false" outlineLevel="0" collapsed="false">
      <c r="A197" s="2" t="s">
        <v>161</v>
      </c>
    </row>
    <row r="198" customFormat="false" ht="15" hidden="false" customHeight="false" outlineLevel="0" collapsed="false">
      <c r="B198" s="0" t="s">
        <v>158</v>
      </c>
      <c r="C198" s="0" t="s">
        <v>19</v>
      </c>
      <c r="D198" s="0" t="n">
        <v>50.29</v>
      </c>
      <c r="E198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2"/>
  <sheetViews>
    <sheetView showFormulas="false" showGridLines="true" showRowColHeaders="true" showZeros="true" rightToLeft="false" tabSelected="true" showOutlineSymbols="true" defaultGridColor="true" view="normal" topLeftCell="A1" colorId="64" zoomScale="133" zoomScaleNormal="133" zoomScalePageLayoutView="100" workbookViewId="0">
      <selection pane="topLeft" activeCell="E2" activeCellId="0" sqref="E2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1.71"/>
    <col collapsed="false" customWidth="true" hidden="false" outlineLevel="0" max="3" min="3" style="0" width="20.99"/>
    <col collapsed="false" customWidth="false" hidden="false" outlineLevel="0" max="4" min="4" style="6" width="11.42"/>
    <col collapsed="false" customWidth="true" hidden="false" outlineLevel="0" max="5" min="5" style="7" width="18"/>
  </cols>
  <sheetData>
    <row r="1" customFormat="false" ht="15" hidden="false" customHeight="false" outlineLevel="0" collapsed="false">
      <c r="A1" s="8" t="s">
        <v>0</v>
      </c>
      <c r="B1" s="8" t="s">
        <v>311</v>
      </c>
      <c r="C1" s="8" t="s">
        <v>2</v>
      </c>
      <c r="D1" s="9" t="s">
        <v>3</v>
      </c>
      <c r="E1" s="10" t="s">
        <v>312</v>
      </c>
      <c r="F1" s="8" t="s">
        <v>313</v>
      </c>
    </row>
    <row r="2" customFormat="false" ht="15" hidden="false" customHeight="false" outlineLevel="0" collapsed="false">
      <c r="A2" s="0" t="s">
        <v>5</v>
      </c>
      <c r="B2" s="0" t="s">
        <v>7</v>
      </c>
      <c r="C2" s="0" t="s">
        <v>8</v>
      </c>
      <c r="D2" s="6" t="n">
        <v>12.68</v>
      </c>
      <c r="E2" s="7" t="n">
        <f aca="false">D2</f>
        <v>12.68</v>
      </c>
      <c r="F2" s="0" t="s">
        <v>314</v>
      </c>
    </row>
    <row r="3" customFormat="false" ht="15" hidden="false" customHeight="false" outlineLevel="0" collapsed="false">
      <c r="A3" s="0" t="s">
        <v>5</v>
      </c>
      <c r="B3" s="0" t="s">
        <v>10</v>
      </c>
      <c r="C3" s="0" t="s">
        <v>8</v>
      </c>
      <c r="D3" s="6" t="n">
        <v>12.84</v>
      </c>
      <c r="E3" s="7" t="n">
        <f aca="false">D3</f>
        <v>12.84</v>
      </c>
      <c r="F3" s="0" t="s">
        <v>314</v>
      </c>
    </row>
    <row r="4" customFormat="false" ht="15" hidden="false" customHeight="false" outlineLevel="0" collapsed="false">
      <c r="A4" s="0" t="s">
        <v>5</v>
      </c>
      <c r="B4" s="0" t="s">
        <v>12</v>
      </c>
      <c r="C4" s="0" t="s">
        <v>13</v>
      </c>
      <c r="D4" s="6" t="n">
        <v>13.41</v>
      </c>
      <c r="E4" s="7" t="n">
        <f aca="false">D4</f>
        <v>13.41</v>
      </c>
      <c r="F4" s="0" t="s">
        <v>314</v>
      </c>
    </row>
    <row r="5" customFormat="false" ht="15" hidden="false" customHeight="false" outlineLevel="0" collapsed="false">
      <c r="A5" s="0" t="s">
        <v>5</v>
      </c>
      <c r="B5" s="0" t="s">
        <v>15</v>
      </c>
      <c r="C5" s="0" t="s">
        <v>16</v>
      </c>
      <c r="D5" s="6" t="n">
        <v>14.1</v>
      </c>
      <c r="E5" s="7" t="n">
        <f aca="false">D5</f>
        <v>14.1</v>
      </c>
      <c r="F5" s="0" t="s">
        <v>314</v>
      </c>
    </row>
    <row r="6" customFormat="false" ht="15" hidden="false" customHeight="false" outlineLevel="0" collapsed="false">
      <c r="A6" s="0" t="s">
        <v>5</v>
      </c>
      <c r="B6" s="0" t="s">
        <v>18</v>
      </c>
      <c r="C6" s="0" t="s">
        <v>19</v>
      </c>
      <c r="D6" s="6" t="n">
        <v>14.33</v>
      </c>
      <c r="E6" s="7" t="n">
        <f aca="false">D6</f>
        <v>14.33</v>
      </c>
      <c r="F6" s="0" t="s">
        <v>314</v>
      </c>
    </row>
    <row r="7" customFormat="false" ht="15" hidden="false" customHeight="false" outlineLevel="0" collapsed="false">
      <c r="A7" s="0" t="s">
        <v>5</v>
      </c>
      <c r="B7" s="0" t="s">
        <v>21</v>
      </c>
      <c r="C7" s="0" t="s">
        <v>19</v>
      </c>
      <c r="D7" s="6" t="n">
        <v>15.34</v>
      </c>
      <c r="E7" s="7" t="n">
        <f aca="false">D7</f>
        <v>15.34</v>
      </c>
      <c r="F7" s="0" t="s">
        <v>314</v>
      </c>
    </row>
    <row r="8" customFormat="false" ht="15" hidden="false" customHeight="false" outlineLevel="0" collapsed="false">
      <c r="A8" s="0" t="s">
        <v>5</v>
      </c>
      <c r="B8" s="0" t="s">
        <v>23</v>
      </c>
      <c r="C8" s="0" t="s">
        <v>24</v>
      </c>
      <c r="D8" s="6" t="n">
        <v>15.85</v>
      </c>
      <c r="E8" s="7" t="n">
        <f aca="false">D8</f>
        <v>15.85</v>
      </c>
      <c r="F8" s="0" t="s">
        <v>314</v>
      </c>
    </row>
    <row r="9" customFormat="false" ht="15" hidden="false" customHeight="false" outlineLevel="0" collapsed="false">
      <c r="A9" s="0" t="s">
        <v>5</v>
      </c>
      <c r="B9" s="0" t="s">
        <v>26</v>
      </c>
      <c r="C9" s="0" t="s">
        <v>19</v>
      </c>
      <c r="D9" s="6" t="n">
        <v>15.87</v>
      </c>
      <c r="E9" s="7" t="n">
        <f aca="false">D9</f>
        <v>15.87</v>
      </c>
      <c r="F9" s="0" t="s">
        <v>314</v>
      </c>
    </row>
    <row r="10" customFormat="false" ht="15" hidden="false" customHeight="false" outlineLevel="0" collapsed="false">
      <c r="A10" s="0" t="s">
        <v>5</v>
      </c>
      <c r="B10" s="0" t="s">
        <v>28</v>
      </c>
      <c r="C10" s="0" t="s">
        <v>29</v>
      </c>
      <c r="D10" s="6" t="n">
        <v>15.96</v>
      </c>
      <c r="E10" s="7" t="n">
        <f aca="false">D10</f>
        <v>15.96</v>
      </c>
      <c r="F10" s="0" t="s">
        <v>314</v>
      </c>
    </row>
    <row r="11" customFormat="false" ht="15" hidden="false" customHeight="false" outlineLevel="0" collapsed="false">
      <c r="A11" s="0" t="s">
        <v>36</v>
      </c>
      <c r="B11" s="0" t="s">
        <v>37</v>
      </c>
      <c r="C11" s="0" t="s">
        <v>38</v>
      </c>
      <c r="D11" s="6" t="n">
        <v>24.97</v>
      </c>
      <c r="E11" s="7" t="n">
        <f aca="false">D11</f>
        <v>24.97</v>
      </c>
      <c r="F11" s="0" t="s">
        <v>314</v>
      </c>
    </row>
    <row r="12" customFormat="false" ht="15" hidden="false" customHeight="false" outlineLevel="0" collapsed="false">
      <c r="A12" s="0" t="s">
        <v>36</v>
      </c>
      <c r="B12" s="0" t="s">
        <v>7</v>
      </c>
      <c r="C12" s="0" t="s">
        <v>8</v>
      </c>
      <c r="D12" s="6" t="n">
        <v>26.5</v>
      </c>
      <c r="E12" s="7" t="n">
        <f aca="false">D12</f>
        <v>26.5</v>
      </c>
      <c r="F12" s="0" t="s">
        <v>314</v>
      </c>
    </row>
    <row r="13" customFormat="false" ht="15" hidden="false" customHeight="false" outlineLevel="0" collapsed="false">
      <c r="A13" s="0" t="s">
        <v>36</v>
      </c>
      <c r="B13" s="0" t="s">
        <v>39</v>
      </c>
      <c r="C13" s="0" t="s">
        <v>8</v>
      </c>
      <c r="D13" s="6" t="n">
        <v>26.84</v>
      </c>
      <c r="E13" s="7" t="n">
        <f aca="false">D13</f>
        <v>26.84</v>
      </c>
      <c r="F13" s="0" t="s">
        <v>314</v>
      </c>
    </row>
    <row r="14" customFormat="false" ht="15" hidden="false" customHeight="false" outlineLevel="0" collapsed="false">
      <c r="A14" s="0" t="s">
        <v>36</v>
      </c>
      <c r="B14" s="0" t="s">
        <v>10</v>
      </c>
      <c r="C14" s="0" t="s">
        <v>8</v>
      </c>
      <c r="D14" s="6" t="n">
        <v>27.07</v>
      </c>
      <c r="E14" s="7" t="n">
        <f aca="false">D14</f>
        <v>27.07</v>
      </c>
      <c r="F14" s="0" t="s">
        <v>314</v>
      </c>
    </row>
    <row r="15" customFormat="false" ht="15" hidden="false" customHeight="false" outlineLevel="0" collapsed="false">
      <c r="A15" s="0" t="s">
        <v>36</v>
      </c>
      <c r="B15" s="0" t="s">
        <v>41</v>
      </c>
      <c r="C15" s="0" t="s">
        <v>24</v>
      </c>
      <c r="D15" s="6" t="n">
        <v>27.7</v>
      </c>
      <c r="E15" s="7" t="n">
        <f aca="false">D15</f>
        <v>27.7</v>
      </c>
      <c r="F15" s="0" t="s">
        <v>314</v>
      </c>
    </row>
    <row r="16" customFormat="false" ht="15" hidden="false" customHeight="false" outlineLevel="0" collapsed="false">
      <c r="A16" s="0" t="s">
        <v>36</v>
      </c>
      <c r="B16" s="0" t="s">
        <v>12</v>
      </c>
      <c r="C16" s="0" t="s">
        <v>13</v>
      </c>
      <c r="D16" s="6" t="n">
        <v>28.4</v>
      </c>
      <c r="E16" s="7" t="n">
        <f aca="false">D16</f>
        <v>28.4</v>
      </c>
      <c r="F16" s="0" t="s">
        <v>314</v>
      </c>
    </row>
    <row r="17" customFormat="false" ht="15" hidden="false" customHeight="false" outlineLevel="0" collapsed="false">
      <c r="A17" s="0" t="s">
        <v>36</v>
      </c>
      <c r="B17" s="0" t="s">
        <v>42</v>
      </c>
      <c r="C17" s="0" t="s">
        <v>8</v>
      </c>
      <c r="D17" s="6" t="n">
        <v>28.45</v>
      </c>
      <c r="E17" s="7" t="n">
        <f aca="false">D17</f>
        <v>28.45</v>
      </c>
      <c r="F17" s="0" t="s">
        <v>314</v>
      </c>
    </row>
    <row r="18" customFormat="false" ht="15" hidden="false" customHeight="false" outlineLevel="0" collapsed="false">
      <c r="A18" s="0" t="s">
        <v>36</v>
      </c>
      <c r="B18" s="0" t="s">
        <v>15</v>
      </c>
      <c r="C18" s="0" t="s">
        <v>13</v>
      </c>
      <c r="D18" s="6" t="n">
        <v>28.72</v>
      </c>
      <c r="E18" s="7" t="n">
        <f aca="false">D18</f>
        <v>28.72</v>
      </c>
      <c r="F18" s="0" t="s">
        <v>314</v>
      </c>
    </row>
    <row r="19" customFormat="false" ht="15" hidden="false" customHeight="false" outlineLevel="0" collapsed="false">
      <c r="A19" s="0" t="s">
        <v>36</v>
      </c>
      <c r="B19" s="0" t="s">
        <v>43</v>
      </c>
      <c r="C19" s="0" t="s">
        <v>8</v>
      </c>
      <c r="D19" s="6" t="n">
        <v>28.8</v>
      </c>
      <c r="E19" s="7" t="n">
        <f aca="false">D19</f>
        <v>28.8</v>
      </c>
      <c r="F19" s="0" t="s">
        <v>314</v>
      </c>
    </row>
    <row r="20" customFormat="false" ht="15" hidden="false" customHeight="false" outlineLevel="0" collapsed="false">
      <c r="A20" s="0" t="s">
        <v>36</v>
      </c>
      <c r="B20" s="0" t="s">
        <v>18</v>
      </c>
      <c r="C20" s="0" t="s">
        <v>19</v>
      </c>
      <c r="D20" s="6" t="n">
        <v>30.63</v>
      </c>
      <c r="E20" s="7" t="n">
        <f aca="false">D20</f>
        <v>30.63</v>
      </c>
      <c r="F20" s="0" t="s">
        <v>314</v>
      </c>
    </row>
    <row r="21" customFormat="false" ht="15" hidden="false" customHeight="false" outlineLevel="0" collapsed="false">
      <c r="A21" s="0" t="s">
        <v>36</v>
      </c>
      <c r="B21" s="0" t="s">
        <v>21</v>
      </c>
      <c r="C21" s="0" t="s">
        <v>19</v>
      </c>
      <c r="D21" s="6" t="n">
        <v>31.86</v>
      </c>
      <c r="E21" s="7" t="n">
        <f aca="false">D21</f>
        <v>31.86</v>
      </c>
      <c r="F21" s="0" t="s">
        <v>314</v>
      </c>
    </row>
    <row r="22" customFormat="false" ht="15" hidden="false" customHeight="false" outlineLevel="0" collapsed="false">
      <c r="A22" s="0" t="s">
        <v>36</v>
      </c>
      <c r="B22" s="0" t="s">
        <v>44</v>
      </c>
      <c r="C22" s="0" t="s">
        <v>19</v>
      </c>
      <c r="D22" s="6" t="n">
        <v>32.2</v>
      </c>
      <c r="E22" s="7" t="n">
        <f aca="false">D22</f>
        <v>32.2</v>
      </c>
      <c r="F22" s="0" t="s">
        <v>314</v>
      </c>
    </row>
    <row r="23" customFormat="false" ht="15" hidden="false" customHeight="false" outlineLevel="0" collapsed="false">
      <c r="A23" s="0" t="s">
        <v>36</v>
      </c>
      <c r="B23" s="0" t="s">
        <v>23</v>
      </c>
      <c r="C23" s="0" t="s">
        <v>24</v>
      </c>
      <c r="D23" s="6" t="n">
        <v>33.32</v>
      </c>
      <c r="E23" s="7" t="n">
        <f aca="false">D23</f>
        <v>33.32</v>
      </c>
      <c r="F23" s="0" t="s">
        <v>314</v>
      </c>
    </row>
    <row r="24" customFormat="false" ht="15" hidden="false" customHeight="false" outlineLevel="0" collapsed="false">
      <c r="A24" s="0" t="s">
        <v>36</v>
      </c>
      <c r="B24" s="0" t="s">
        <v>28</v>
      </c>
      <c r="C24" s="0" t="s">
        <v>29</v>
      </c>
      <c r="D24" s="6" t="n">
        <v>33.87</v>
      </c>
      <c r="E24" s="7" t="n">
        <f aca="false">D24</f>
        <v>33.87</v>
      </c>
      <c r="F24" s="0" t="s">
        <v>314</v>
      </c>
    </row>
    <row r="25" customFormat="false" ht="15" hidden="false" customHeight="false" outlineLevel="0" collapsed="false">
      <c r="A25" s="0" t="s">
        <v>36</v>
      </c>
      <c r="B25" s="0" t="s">
        <v>26</v>
      </c>
      <c r="C25" s="0" t="s">
        <v>19</v>
      </c>
      <c r="D25" s="6" t="n">
        <v>35.8</v>
      </c>
      <c r="E25" s="7" t="n">
        <f aca="false">D25</f>
        <v>35.8</v>
      </c>
      <c r="F25" s="0" t="s">
        <v>314</v>
      </c>
    </row>
    <row r="26" customFormat="false" ht="15" hidden="false" customHeight="false" outlineLevel="0" collapsed="false">
      <c r="A26" s="0" t="s">
        <v>46</v>
      </c>
      <c r="B26" s="0" t="s">
        <v>37</v>
      </c>
      <c r="C26" s="0" t="s">
        <v>38</v>
      </c>
      <c r="D26" s="6" t="n">
        <v>59.45</v>
      </c>
      <c r="E26" s="7" t="n">
        <f aca="false">D26</f>
        <v>59.45</v>
      </c>
      <c r="F26" s="0" t="s">
        <v>314</v>
      </c>
    </row>
    <row r="27" customFormat="false" ht="15" hidden="false" customHeight="false" outlineLevel="0" collapsed="false">
      <c r="A27" s="0" t="s">
        <v>46</v>
      </c>
      <c r="B27" s="0" t="s">
        <v>41</v>
      </c>
      <c r="C27" s="0" t="s">
        <v>24</v>
      </c>
      <c r="D27" s="6" t="s">
        <v>47</v>
      </c>
      <c r="E27" s="7" t="n">
        <v>63.19</v>
      </c>
      <c r="F27" s="0" t="s">
        <v>314</v>
      </c>
    </row>
    <row r="28" customFormat="false" ht="15" hidden="false" customHeight="false" outlineLevel="0" collapsed="false">
      <c r="A28" s="0" t="s">
        <v>46</v>
      </c>
      <c r="B28" s="0" t="s">
        <v>39</v>
      </c>
      <c r="C28" s="0" t="s">
        <v>8</v>
      </c>
      <c r="D28" s="6" t="s">
        <v>48</v>
      </c>
      <c r="E28" s="7" t="n">
        <v>65.26</v>
      </c>
      <c r="F28" s="0" t="s">
        <v>314</v>
      </c>
    </row>
    <row r="29" customFormat="false" ht="15" hidden="false" customHeight="false" outlineLevel="0" collapsed="false">
      <c r="A29" s="0" t="s">
        <v>46</v>
      </c>
      <c r="B29" s="0" t="s">
        <v>49</v>
      </c>
      <c r="C29" s="0" t="s">
        <v>19</v>
      </c>
      <c r="D29" s="6" t="s">
        <v>50</v>
      </c>
      <c r="E29" s="7" t="n">
        <v>77.16</v>
      </c>
      <c r="F29" s="0" t="s">
        <v>314</v>
      </c>
    </row>
    <row r="30" customFormat="false" ht="15" hidden="false" customHeight="false" outlineLevel="0" collapsed="false">
      <c r="A30" s="0" t="s">
        <v>51</v>
      </c>
      <c r="B30" s="0" t="s">
        <v>52</v>
      </c>
      <c r="C30" s="0" t="s">
        <v>24</v>
      </c>
      <c r="D30" s="6" t="s">
        <v>53</v>
      </c>
      <c r="E30" s="7" t="n">
        <v>154.92</v>
      </c>
      <c r="F30" s="0" t="s">
        <v>314</v>
      </c>
    </row>
    <row r="31" customFormat="false" ht="15" hidden="false" customHeight="false" outlineLevel="0" collapsed="false">
      <c r="A31" s="0" t="s">
        <v>51</v>
      </c>
      <c r="B31" s="0" t="s">
        <v>54</v>
      </c>
      <c r="C31" s="0" t="s">
        <v>13</v>
      </c>
      <c r="D31" s="6" t="s">
        <v>55</v>
      </c>
      <c r="E31" s="7" t="n">
        <v>172.79</v>
      </c>
      <c r="F31" s="0" t="s">
        <v>314</v>
      </c>
    </row>
    <row r="32" customFormat="false" ht="15" hidden="false" customHeight="false" outlineLevel="0" collapsed="false">
      <c r="A32" s="0" t="s">
        <v>51</v>
      </c>
      <c r="B32" s="0" t="s">
        <v>56</v>
      </c>
      <c r="C32" s="0" t="s">
        <v>57</v>
      </c>
      <c r="D32" s="6" t="s">
        <v>58</v>
      </c>
      <c r="E32" s="7" t="n">
        <v>174.14</v>
      </c>
      <c r="F32" s="0" t="s">
        <v>314</v>
      </c>
    </row>
    <row r="33" customFormat="false" ht="15" hidden="false" customHeight="false" outlineLevel="0" collapsed="false">
      <c r="A33" s="0" t="s">
        <v>51</v>
      </c>
      <c r="B33" s="0" t="s">
        <v>59</v>
      </c>
      <c r="C33" s="0" t="s">
        <v>13</v>
      </c>
      <c r="D33" s="6" t="s">
        <v>60</v>
      </c>
      <c r="E33" s="7" t="n">
        <v>176.83</v>
      </c>
      <c r="F33" s="0" t="s">
        <v>314</v>
      </c>
    </row>
    <row r="34" customFormat="false" ht="15" hidden="false" customHeight="false" outlineLevel="0" collapsed="false">
      <c r="A34" s="0" t="s">
        <v>51</v>
      </c>
      <c r="B34" s="0" t="s">
        <v>61</v>
      </c>
      <c r="C34" s="0" t="s">
        <v>57</v>
      </c>
      <c r="D34" s="6" t="s">
        <v>62</v>
      </c>
      <c r="E34" s="7" t="n">
        <v>178.05</v>
      </c>
      <c r="F34" s="0" t="s">
        <v>314</v>
      </c>
      <c r="L34" s="4"/>
    </row>
    <row r="35" customFormat="false" ht="15" hidden="false" customHeight="false" outlineLevel="0" collapsed="false">
      <c r="A35" s="0" t="s">
        <v>51</v>
      </c>
      <c r="B35" s="0" t="s">
        <v>63</v>
      </c>
      <c r="C35" s="0" t="s">
        <v>8</v>
      </c>
      <c r="D35" s="6" t="s">
        <v>64</v>
      </c>
      <c r="E35" s="7" t="n">
        <v>179.39</v>
      </c>
      <c r="F35" s="0" t="s">
        <v>314</v>
      </c>
      <c r="L35" s="4"/>
    </row>
    <row r="36" customFormat="false" ht="15" hidden="false" customHeight="false" outlineLevel="0" collapsed="false">
      <c r="A36" s="0" t="s">
        <v>51</v>
      </c>
      <c r="B36" s="0" t="s">
        <v>65</v>
      </c>
      <c r="C36" s="0" t="s">
        <v>19</v>
      </c>
      <c r="D36" s="6" t="s">
        <v>66</v>
      </c>
      <c r="E36" s="7" t="n">
        <v>180</v>
      </c>
      <c r="F36" s="0" t="s">
        <v>314</v>
      </c>
      <c r="L36" s="3"/>
    </row>
    <row r="37" customFormat="false" ht="15" hidden="false" customHeight="false" outlineLevel="0" collapsed="false">
      <c r="A37" s="0" t="s">
        <v>51</v>
      </c>
      <c r="B37" s="0" t="s">
        <v>67</v>
      </c>
      <c r="C37" s="0" t="s">
        <v>19</v>
      </c>
      <c r="D37" s="6" t="s">
        <v>68</v>
      </c>
      <c r="E37" s="7" t="n">
        <v>194.21</v>
      </c>
      <c r="F37" s="0" t="s">
        <v>314</v>
      </c>
      <c r="L37" s="4"/>
    </row>
    <row r="38" customFormat="false" ht="15" hidden="false" customHeight="false" outlineLevel="0" collapsed="false">
      <c r="A38" s="0" t="s">
        <v>51</v>
      </c>
      <c r="B38" s="0" t="s">
        <v>69</v>
      </c>
      <c r="C38" s="0" t="s">
        <v>19</v>
      </c>
      <c r="D38" s="6" t="s">
        <v>70</v>
      </c>
      <c r="E38" s="7" t="n">
        <v>194.24</v>
      </c>
      <c r="F38" s="0" t="s">
        <v>314</v>
      </c>
      <c r="L38" s="4"/>
    </row>
    <row r="39" customFormat="false" ht="15" hidden="false" customHeight="false" outlineLevel="0" collapsed="false">
      <c r="A39" s="0" t="s">
        <v>71</v>
      </c>
      <c r="B39" s="0" t="s">
        <v>72</v>
      </c>
      <c r="C39" s="0" t="s">
        <v>57</v>
      </c>
      <c r="D39" s="6" t="s">
        <v>73</v>
      </c>
      <c r="E39" s="7" t="n">
        <f aca="false">60*5+38.26</f>
        <v>338.26</v>
      </c>
      <c r="F39" s="0" t="s">
        <v>314</v>
      </c>
      <c r="L39" s="4"/>
    </row>
    <row r="40" customFormat="false" ht="15" hidden="false" customHeight="false" outlineLevel="0" collapsed="false">
      <c r="A40" s="0" t="s">
        <v>71</v>
      </c>
      <c r="B40" s="0" t="s">
        <v>74</v>
      </c>
      <c r="C40" s="0" t="s">
        <v>24</v>
      </c>
      <c r="D40" s="6" t="s">
        <v>75</v>
      </c>
      <c r="E40" s="7" t="n">
        <f aca="false">5*60+51.78</f>
        <v>351.78</v>
      </c>
      <c r="F40" s="0" t="s">
        <v>314</v>
      </c>
      <c r="L40" s="4"/>
    </row>
    <row r="41" customFormat="false" ht="15" hidden="false" customHeight="false" outlineLevel="0" collapsed="false">
      <c r="A41" s="0" t="s">
        <v>71</v>
      </c>
      <c r="B41" s="0" t="s">
        <v>59</v>
      </c>
      <c r="C41" s="0" t="s">
        <v>13</v>
      </c>
      <c r="D41" s="6" t="s">
        <v>76</v>
      </c>
      <c r="E41" s="7" t="n">
        <f aca="false">6*60+11.64</f>
        <v>371.64</v>
      </c>
      <c r="F41" s="0" t="s">
        <v>314</v>
      </c>
      <c r="L41" s="4"/>
    </row>
    <row r="42" customFormat="false" ht="15" hidden="false" customHeight="false" outlineLevel="0" collapsed="false">
      <c r="A42" s="0" t="s">
        <v>71</v>
      </c>
      <c r="B42" s="0" t="s">
        <v>65</v>
      </c>
      <c r="C42" s="0" t="s">
        <v>19</v>
      </c>
      <c r="D42" s="6" t="s">
        <v>77</v>
      </c>
      <c r="E42" s="7" t="n">
        <f aca="false">6*60+20.72</f>
        <v>380.72</v>
      </c>
      <c r="F42" s="0" t="s">
        <v>314</v>
      </c>
      <c r="L42" s="4"/>
    </row>
    <row r="43" customFormat="false" ht="15" hidden="false" customHeight="false" outlineLevel="0" collapsed="false">
      <c r="A43" s="0" t="s">
        <v>71</v>
      </c>
      <c r="B43" s="0" t="s">
        <v>78</v>
      </c>
      <c r="C43" s="0" t="s">
        <v>19</v>
      </c>
      <c r="D43" s="6" t="s">
        <v>79</v>
      </c>
      <c r="E43" s="7" t="n">
        <f aca="false">6*60+21.74</f>
        <v>381.74</v>
      </c>
      <c r="F43" s="0" t="s">
        <v>314</v>
      </c>
    </row>
    <row r="44" customFormat="false" ht="15" hidden="false" customHeight="false" outlineLevel="0" collapsed="false">
      <c r="A44" s="0" t="s">
        <v>71</v>
      </c>
      <c r="B44" s="0" t="s">
        <v>67</v>
      </c>
      <c r="C44" s="0" t="s">
        <v>19</v>
      </c>
      <c r="D44" s="6" t="s">
        <v>80</v>
      </c>
      <c r="E44" s="7" t="n">
        <f aca="false">6*60+30.18</f>
        <v>390.18</v>
      </c>
      <c r="F44" s="0" t="s">
        <v>314</v>
      </c>
    </row>
    <row r="45" customFormat="false" ht="15" hidden="false" customHeight="false" outlineLevel="0" collapsed="false">
      <c r="A45" s="0" t="s">
        <v>71</v>
      </c>
      <c r="B45" s="0" t="s">
        <v>81</v>
      </c>
      <c r="C45" s="0" t="s">
        <v>19</v>
      </c>
      <c r="D45" s="6" t="s">
        <v>82</v>
      </c>
      <c r="E45" s="7" t="n">
        <f aca="false">6*60+48.41</f>
        <v>408.41</v>
      </c>
      <c r="F45" s="0" t="s">
        <v>314</v>
      </c>
    </row>
    <row r="46" customFormat="false" ht="15" hidden="false" customHeight="false" outlineLevel="0" collapsed="false">
      <c r="A46" s="0" t="s">
        <v>83</v>
      </c>
      <c r="B46" s="0" t="s">
        <v>44</v>
      </c>
      <c r="C46" s="0" t="s">
        <v>19</v>
      </c>
      <c r="D46" s="6" t="n">
        <v>19.69</v>
      </c>
      <c r="E46" s="7" t="n">
        <f aca="false">D46</f>
        <v>19.69</v>
      </c>
      <c r="F46" s="0" t="s">
        <v>314</v>
      </c>
    </row>
    <row r="47" customFormat="false" ht="15" hidden="false" customHeight="false" outlineLevel="0" collapsed="false">
      <c r="A47" s="0" t="s">
        <v>84</v>
      </c>
      <c r="B47" s="0" t="s">
        <v>85</v>
      </c>
      <c r="C47" s="0" t="s">
        <v>34</v>
      </c>
      <c r="D47" s="6" t="s">
        <v>86</v>
      </c>
      <c r="E47" s="7" t="n">
        <v>67.54</v>
      </c>
      <c r="F47" s="0" t="s">
        <v>314</v>
      </c>
    </row>
    <row r="48" customFormat="false" ht="15" hidden="false" customHeight="false" outlineLevel="0" collapsed="false">
      <c r="A48" s="0" t="s">
        <v>84</v>
      </c>
      <c r="B48" s="0" t="s">
        <v>88</v>
      </c>
      <c r="C48" s="0" t="s">
        <v>35</v>
      </c>
      <c r="D48" s="6" t="s">
        <v>89</v>
      </c>
      <c r="E48" s="7" t="n">
        <v>89.62</v>
      </c>
      <c r="F48" s="0" t="s">
        <v>314</v>
      </c>
    </row>
    <row r="49" customFormat="false" ht="15" hidden="false" customHeight="false" outlineLevel="0" collapsed="false">
      <c r="A49" s="0" t="s">
        <v>315</v>
      </c>
      <c r="B49" s="0" t="s">
        <v>92</v>
      </c>
      <c r="C49" s="0" t="s">
        <v>35</v>
      </c>
      <c r="D49" s="6" t="s">
        <v>93</v>
      </c>
      <c r="E49" s="7" t="n">
        <f aca="false">20*60+16.2</f>
        <v>1216.2</v>
      </c>
      <c r="F49" s="0" t="s">
        <v>314</v>
      </c>
    </row>
    <row r="50" customFormat="false" ht="15" hidden="false" customHeight="false" outlineLevel="0" collapsed="false">
      <c r="A50" s="0" t="s">
        <v>315</v>
      </c>
      <c r="B50" s="0" t="s">
        <v>94</v>
      </c>
      <c r="C50" s="0" t="s">
        <v>19</v>
      </c>
      <c r="D50" s="6" t="s">
        <v>95</v>
      </c>
      <c r="E50" s="7" t="n">
        <f aca="false">24*60+10.97</f>
        <v>1450.97</v>
      </c>
      <c r="F50" s="0" t="s">
        <v>314</v>
      </c>
    </row>
    <row r="51" customFormat="false" ht="15" hidden="false" customHeight="false" outlineLevel="0" collapsed="false">
      <c r="A51" s="0" t="s">
        <v>96</v>
      </c>
      <c r="B51" s="0" t="s">
        <v>42</v>
      </c>
      <c r="C51" s="0" t="s">
        <v>97</v>
      </c>
      <c r="D51" s="6" t="s">
        <v>98</v>
      </c>
      <c r="E51" s="7" t="n">
        <f aca="false">4.45</f>
        <v>4.45</v>
      </c>
      <c r="F51" s="0" t="s">
        <v>316</v>
      </c>
    </row>
    <row r="52" customFormat="false" ht="15" hidden="false" customHeight="false" outlineLevel="0" collapsed="false">
      <c r="A52" s="0" t="s">
        <v>96</v>
      </c>
      <c r="B52" s="0" t="s">
        <v>43</v>
      </c>
      <c r="C52" s="0" t="s">
        <v>97</v>
      </c>
      <c r="D52" s="6" t="s">
        <v>99</v>
      </c>
      <c r="E52" s="7" t="n">
        <v>4.24</v>
      </c>
      <c r="F52" s="0" t="s">
        <v>316</v>
      </c>
    </row>
    <row r="53" customFormat="false" ht="15" hidden="false" customHeight="false" outlineLevel="0" collapsed="false">
      <c r="A53" s="0" t="s">
        <v>96</v>
      </c>
      <c r="B53" s="0" t="s">
        <v>100</v>
      </c>
      <c r="C53" s="0" t="s">
        <v>13</v>
      </c>
      <c r="D53" s="6" t="s">
        <v>101</v>
      </c>
      <c r="E53" s="7" t="n">
        <v>4.09</v>
      </c>
      <c r="F53" s="0" t="s">
        <v>316</v>
      </c>
    </row>
    <row r="54" customFormat="false" ht="15" hidden="false" customHeight="false" outlineLevel="0" collapsed="false">
      <c r="A54" s="0" t="s">
        <v>102</v>
      </c>
      <c r="B54" s="0" t="s">
        <v>44</v>
      </c>
      <c r="C54" s="0" t="s">
        <v>19</v>
      </c>
      <c r="D54" s="6" t="s">
        <v>103</v>
      </c>
      <c r="E54" s="7" t="n">
        <v>9.68</v>
      </c>
      <c r="F54" s="0" t="s">
        <v>316</v>
      </c>
    </row>
    <row r="55" customFormat="false" ht="15" hidden="false" customHeight="false" outlineLevel="0" collapsed="false">
      <c r="A55" s="0" t="s">
        <v>102</v>
      </c>
      <c r="B55" s="0" t="s">
        <v>43</v>
      </c>
      <c r="C55" s="0" t="s">
        <v>97</v>
      </c>
      <c r="D55" s="6" t="s">
        <v>104</v>
      </c>
      <c r="E55" s="7" t="n">
        <v>9.32</v>
      </c>
      <c r="F55" s="0" t="s">
        <v>316</v>
      </c>
    </row>
    <row r="56" customFormat="false" ht="15" hidden="false" customHeight="false" outlineLevel="0" collapsed="false">
      <c r="A56" s="0" t="s">
        <v>105</v>
      </c>
      <c r="B56" s="0" t="s">
        <v>106</v>
      </c>
      <c r="C56" s="0" t="s">
        <v>13</v>
      </c>
      <c r="D56" s="6" t="s">
        <v>107</v>
      </c>
      <c r="E56" s="7" t="n">
        <v>8.97</v>
      </c>
      <c r="F56" s="0" t="s">
        <v>316</v>
      </c>
    </row>
    <row r="57" customFormat="false" ht="15" hidden="false" customHeight="false" outlineLevel="0" collapsed="false">
      <c r="A57" s="0" t="s">
        <v>105</v>
      </c>
      <c r="B57" s="0" t="s">
        <v>108</v>
      </c>
      <c r="C57" s="0" t="s">
        <v>13</v>
      </c>
      <c r="D57" s="6" t="s">
        <v>109</v>
      </c>
      <c r="E57" s="7" t="n">
        <v>8.33</v>
      </c>
      <c r="F57" s="0" t="s">
        <v>316</v>
      </c>
    </row>
    <row r="58" customFormat="false" ht="15" hidden="false" customHeight="false" outlineLevel="0" collapsed="false">
      <c r="A58" s="0" t="s">
        <v>105</v>
      </c>
      <c r="B58" s="0" t="s">
        <v>110</v>
      </c>
      <c r="C58" s="0" t="s">
        <v>97</v>
      </c>
      <c r="D58" s="6" t="s">
        <v>111</v>
      </c>
      <c r="E58" s="7" t="n">
        <v>8.01</v>
      </c>
      <c r="F58" s="0" t="s">
        <v>316</v>
      </c>
    </row>
    <row r="59" customFormat="false" ht="15" hidden="false" customHeight="false" outlineLevel="0" collapsed="false">
      <c r="A59" s="0" t="s">
        <v>105</v>
      </c>
      <c r="B59" s="0" t="s">
        <v>112</v>
      </c>
      <c r="C59" s="0" t="s">
        <v>97</v>
      </c>
      <c r="D59" s="6" t="s">
        <v>113</v>
      </c>
      <c r="E59" s="7" t="n">
        <v>7.76</v>
      </c>
      <c r="F59" s="0" t="s">
        <v>316</v>
      </c>
    </row>
    <row r="60" customFormat="false" ht="15" hidden="false" customHeight="false" outlineLevel="0" collapsed="false">
      <c r="A60" s="0" t="s">
        <v>105</v>
      </c>
      <c r="B60" s="0" t="s">
        <v>42</v>
      </c>
      <c r="C60" s="0" t="s">
        <v>97</v>
      </c>
      <c r="D60" s="6" t="s">
        <v>114</v>
      </c>
      <c r="E60" s="7" t="n">
        <v>7.06</v>
      </c>
      <c r="F60" s="0" t="s">
        <v>316</v>
      </c>
    </row>
    <row r="61" customFormat="false" ht="15" hidden="false" customHeight="false" outlineLevel="0" collapsed="false">
      <c r="A61" s="0" t="s">
        <v>105</v>
      </c>
      <c r="B61" s="0" t="s">
        <v>115</v>
      </c>
      <c r="C61" s="0" t="s">
        <v>13</v>
      </c>
      <c r="D61" s="6" t="s">
        <v>116</v>
      </c>
      <c r="E61" s="7" t="n">
        <v>6.85</v>
      </c>
      <c r="F61" s="0" t="s">
        <v>316</v>
      </c>
    </row>
    <row r="62" customFormat="false" ht="15" hidden="false" customHeight="false" outlineLevel="0" collapsed="false">
      <c r="A62" s="0" t="s">
        <v>105</v>
      </c>
      <c r="B62" s="0" t="s">
        <v>117</v>
      </c>
      <c r="C62" s="0" t="s">
        <v>19</v>
      </c>
      <c r="D62" s="6" t="s">
        <v>118</v>
      </c>
      <c r="E62" s="7" t="n">
        <v>6.47</v>
      </c>
      <c r="F62" s="0" t="s">
        <v>316</v>
      </c>
    </row>
    <row r="63" customFormat="false" ht="15" hidden="false" customHeight="false" outlineLevel="0" collapsed="false">
      <c r="A63" s="0" t="s">
        <v>105</v>
      </c>
      <c r="B63" s="0" t="s">
        <v>119</v>
      </c>
      <c r="C63" s="0" t="s">
        <v>97</v>
      </c>
      <c r="D63" s="6" t="s">
        <v>120</v>
      </c>
      <c r="E63" s="7" t="n">
        <v>5.87</v>
      </c>
      <c r="F63" s="0" t="s">
        <v>316</v>
      </c>
    </row>
    <row r="64" customFormat="false" ht="15" hidden="false" customHeight="false" outlineLevel="0" collapsed="false">
      <c r="A64" s="0" t="s">
        <v>105</v>
      </c>
      <c r="B64" s="0" t="s">
        <v>121</v>
      </c>
      <c r="C64" s="0" t="s">
        <v>97</v>
      </c>
      <c r="D64" s="6" t="s">
        <v>122</v>
      </c>
      <c r="E64" s="7" t="n">
        <v>5.1</v>
      </c>
      <c r="F64" s="0" t="s">
        <v>316</v>
      </c>
    </row>
    <row r="65" customFormat="false" ht="15" hidden="false" customHeight="false" outlineLevel="0" collapsed="false">
      <c r="A65" s="0" t="s">
        <v>317</v>
      </c>
      <c r="B65" s="0" t="s">
        <v>106</v>
      </c>
      <c r="C65" s="0" t="s">
        <v>13</v>
      </c>
      <c r="D65" s="6" t="s">
        <v>124</v>
      </c>
      <c r="E65" s="7" t="n">
        <v>27.09</v>
      </c>
      <c r="F65" s="0" t="s">
        <v>316</v>
      </c>
    </row>
    <row r="66" customFormat="false" ht="15" hidden="false" customHeight="false" outlineLevel="0" collapsed="false">
      <c r="A66" s="0" t="s">
        <v>317</v>
      </c>
      <c r="B66" s="0" t="s">
        <v>108</v>
      </c>
      <c r="C66" s="0" t="s">
        <v>13</v>
      </c>
      <c r="D66" s="6" t="s">
        <v>125</v>
      </c>
      <c r="E66" s="7" t="n">
        <v>21.12</v>
      </c>
      <c r="F66" s="0" t="s">
        <v>316</v>
      </c>
    </row>
    <row r="67" customFormat="false" ht="15" hidden="false" customHeight="false" outlineLevel="0" collapsed="false">
      <c r="A67" s="0" t="s">
        <v>317</v>
      </c>
      <c r="B67" s="0" t="s">
        <v>127</v>
      </c>
      <c r="C67" s="0" t="s">
        <v>13</v>
      </c>
      <c r="D67" s="6" t="s">
        <v>128</v>
      </c>
      <c r="E67" s="7" t="n">
        <v>19.46</v>
      </c>
      <c r="F67" s="0" t="s">
        <v>316</v>
      </c>
    </row>
    <row r="68" customFormat="false" ht="15" hidden="false" customHeight="false" outlineLevel="0" collapsed="false">
      <c r="A68" s="0" t="s">
        <v>317</v>
      </c>
      <c r="B68" s="0" t="s">
        <v>115</v>
      </c>
      <c r="C68" s="0" t="s">
        <v>13</v>
      </c>
      <c r="D68" s="6" t="s">
        <v>129</v>
      </c>
      <c r="E68" s="7" t="n">
        <v>19.07</v>
      </c>
      <c r="F68" s="0" t="s">
        <v>316</v>
      </c>
    </row>
    <row r="69" customFormat="false" ht="15" hidden="false" customHeight="false" outlineLevel="0" collapsed="false">
      <c r="A69" s="0" t="s">
        <v>317</v>
      </c>
      <c r="B69" s="0" t="s">
        <v>117</v>
      </c>
      <c r="C69" s="0" t="s">
        <v>19</v>
      </c>
      <c r="D69" s="6" t="s">
        <v>130</v>
      </c>
      <c r="E69" s="7" t="n">
        <v>18.62</v>
      </c>
      <c r="F69" s="0" t="s">
        <v>316</v>
      </c>
    </row>
    <row r="70" customFormat="false" ht="15" hidden="false" customHeight="false" outlineLevel="0" collapsed="false">
      <c r="A70" s="0" t="s">
        <v>317</v>
      </c>
      <c r="B70" s="0" t="s">
        <v>131</v>
      </c>
      <c r="C70" s="0" t="s">
        <v>19</v>
      </c>
      <c r="D70" s="6" t="s">
        <v>132</v>
      </c>
      <c r="E70" s="7" t="n">
        <v>17.42</v>
      </c>
      <c r="F70" s="0" t="s">
        <v>316</v>
      </c>
    </row>
    <row r="71" customFormat="false" ht="15" hidden="false" customHeight="false" outlineLevel="0" collapsed="false">
      <c r="A71" s="0" t="s">
        <v>317</v>
      </c>
      <c r="B71" s="0" t="s">
        <v>110</v>
      </c>
      <c r="C71" s="0" t="s">
        <v>97</v>
      </c>
      <c r="D71" s="6" t="s">
        <v>133</v>
      </c>
      <c r="E71" s="7" t="n">
        <v>17.05</v>
      </c>
      <c r="F71" s="0" t="s">
        <v>316</v>
      </c>
    </row>
    <row r="72" customFormat="false" ht="15" hidden="false" customHeight="false" outlineLevel="0" collapsed="false">
      <c r="A72" s="0" t="s">
        <v>317</v>
      </c>
      <c r="B72" s="0" t="s">
        <v>63</v>
      </c>
      <c r="C72" s="0" t="s">
        <v>97</v>
      </c>
      <c r="D72" s="6" t="s">
        <v>134</v>
      </c>
      <c r="E72" s="7" t="n">
        <v>16.29</v>
      </c>
      <c r="F72" s="0" t="s">
        <v>316</v>
      </c>
    </row>
    <row r="73" customFormat="false" ht="15" hidden="false" customHeight="false" outlineLevel="0" collapsed="false">
      <c r="A73" s="0" t="s">
        <v>317</v>
      </c>
      <c r="B73" s="0" t="s">
        <v>119</v>
      </c>
      <c r="C73" s="0" t="s">
        <v>97</v>
      </c>
      <c r="D73" s="6" t="s">
        <v>135</v>
      </c>
      <c r="E73" s="7" t="n">
        <v>15.68</v>
      </c>
      <c r="F73" s="0" t="s">
        <v>316</v>
      </c>
    </row>
    <row r="74" customFormat="false" ht="15" hidden="false" customHeight="false" outlineLevel="0" collapsed="false">
      <c r="A74" s="0" t="s">
        <v>136</v>
      </c>
      <c r="B74" s="0" t="s">
        <v>110</v>
      </c>
      <c r="C74" s="0" t="s">
        <v>97</v>
      </c>
      <c r="D74" s="6" t="s">
        <v>137</v>
      </c>
      <c r="E74" s="7" t="n">
        <v>27.24</v>
      </c>
      <c r="F74" s="0" t="s">
        <v>316</v>
      </c>
    </row>
    <row r="75" customFormat="false" ht="15" hidden="false" customHeight="false" outlineLevel="0" collapsed="false">
      <c r="A75" s="0" t="s">
        <v>136</v>
      </c>
      <c r="B75" s="0" t="s">
        <v>106</v>
      </c>
      <c r="C75" s="0" t="s">
        <v>13</v>
      </c>
      <c r="D75" s="6" t="s">
        <v>138</v>
      </c>
      <c r="E75" s="7" t="n">
        <v>23.65</v>
      </c>
      <c r="F75" s="0" t="s">
        <v>316</v>
      </c>
    </row>
    <row r="76" customFormat="false" ht="15" hidden="false" customHeight="false" outlineLevel="0" collapsed="false">
      <c r="A76" s="0" t="s">
        <v>136</v>
      </c>
      <c r="B76" s="0" t="s">
        <v>108</v>
      </c>
      <c r="C76" s="0" t="s">
        <v>13</v>
      </c>
      <c r="D76" s="6" t="s">
        <v>139</v>
      </c>
      <c r="E76" s="7" t="n">
        <v>21.42</v>
      </c>
      <c r="F76" s="0" t="s">
        <v>316</v>
      </c>
    </row>
    <row r="77" customFormat="false" ht="15" hidden="false" customHeight="false" outlineLevel="0" collapsed="false">
      <c r="A77" s="0" t="s">
        <v>136</v>
      </c>
      <c r="B77" s="0" t="s">
        <v>115</v>
      </c>
      <c r="C77" s="0" t="s">
        <v>13</v>
      </c>
      <c r="D77" s="6" t="s">
        <v>140</v>
      </c>
      <c r="E77" s="7" t="n">
        <v>12.23</v>
      </c>
      <c r="F77" s="0" t="s">
        <v>316</v>
      </c>
    </row>
    <row r="78" customFormat="false" ht="15" hidden="false" customHeight="false" outlineLevel="0" collapsed="false">
      <c r="A78" s="0" t="s">
        <v>141</v>
      </c>
      <c r="B78" s="0" t="s">
        <v>127</v>
      </c>
      <c r="C78" s="0" t="s">
        <v>13</v>
      </c>
      <c r="D78" s="6" t="s">
        <v>142</v>
      </c>
      <c r="E78" s="7" t="n">
        <v>24.5</v>
      </c>
      <c r="F78" s="0" t="s">
        <v>316</v>
      </c>
    </row>
    <row r="79" customFormat="false" ht="15" hidden="false" customHeight="false" outlineLevel="0" collapsed="false">
      <c r="A79" s="0" t="s">
        <v>141</v>
      </c>
      <c r="B79" s="0" t="s">
        <v>112</v>
      </c>
      <c r="C79" s="0" t="s">
        <v>97</v>
      </c>
      <c r="D79" s="6" t="s">
        <v>143</v>
      </c>
      <c r="E79" s="7" t="n">
        <v>23.81</v>
      </c>
      <c r="F79" s="0" t="s">
        <v>316</v>
      </c>
    </row>
    <row r="80" customFormat="false" ht="15" hidden="false" customHeight="false" outlineLevel="0" collapsed="false">
      <c r="A80" s="0" t="s">
        <v>141</v>
      </c>
      <c r="B80" s="0" t="s">
        <v>106</v>
      </c>
      <c r="C80" s="0" t="s">
        <v>13</v>
      </c>
      <c r="D80" s="6" t="s">
        <v>144</v>
      </c>
      <c r="E80" s="7" t="n">
        <v>23.11</v>
      </c>
      <c r="F80" s="0" t="s">
        <v>316</v>
      </c>
    </row>
    <row r="81" customFormat="false" ht="15" hidden="false" customHeight="false" outlineLevel="0" collapsed="false">
      <c r="A81" s="0" t="s">
        <v>141</v>
      </c>
      <c r="B81" s="0" t="s">
        <v>42</v>
      </c>
      <c r="C81" s="0" t="s">
        <v>97</v>
      </c>
      <c r="D81" s="6" t="s">
        <v>145</v>
      </c>
      <c r="E81" s="7" t="n">
        <v>21.85</v>
      </c>
      <c r="F81" s="0" t="s">
        <v>316</v>
      </c>
    </row>
    <row r="82" customFormat="false" ht="15" hidden="false" customHeight="false" outlineLevel="0" collapsed="false">
      <c r="A82" s="0" t="s">
        <v>141</v>
      </c>
      <c r="B82" s="0" t="s">
        <v>108</v>
      </c>
      <c r="C82" s="0" t="s">
        <v>13</v>
      </c>
      <c r="D82" s="6" t="s">
        <v>146</v>
      </c>
      <c r="E82" s="7" t="n">
        <v>21.6</v>
      </c>
      <c r="F82" s="0" t="s">
        <v>316</v>
      </c>
    </row>
    <row r="83" customFormat="false" ht="15" hidden="false" customHeight="false" outlineLevel="0" collapsed="false">
      <c r="A83" s="0" t="s">
        <v>141</v>
      </c>
      <c r="B83" s="0" t="s">
        <v>115</v>
      </c>
      <c r="C83" s="0" t="s">
        <v>13</v>
      </c>
      <c r="D83" s="6" t="s">
        <v>147</v>
      </c>
      <c r="E83" s="7" t="n">
        <v>21.17</v>
      </c>
      <c r="F83" s="0" t="s">
        <v>316</v>
      </c>
    </row>
    <row r="84" customFormat="false" ht="15" hidden="false" customHeight="false" outlineLevel="0" collapsed="false">
      <c r="A84" s="0" t="s">
        <v>141</v>
      </c>
      <c r="B84" s="0" t="s">
        <v>148</v>
      </c>
      <c r="C84" s="0" t="s">
        <v>35</v>
      </c>
      <c r="D84" s="6" t="s">
        <v>149</v>
      </c>
      <c r="E84" s="7" t="n">
        <v>19.67</v>
      </c>
      <c r="F84" s="0" t="s">
        <v>316</v>
      </c>
    </row>
    <row r="85" customFormat="false" ht="15" hidden="false" customHeight="false" outlineLevel="0" collapsed="false">
      <c r="A85" s="0" t="s">
        <v>141</v>
      </c>
      <c r="B85" s="0" t="s">
        <v>131</v>
      </c>
      <c r="C85" s="0" t="s">
        <v>19</v>
      </c>
      <c r="D85" s="6" t="s">
        <v>150</v>
      </c>
      <c r="E85" s="7" t="n">
        <v>19.24</v>
      </c>
      <c r="F85" s="0" t="s">
        <v>316</v>
      </c>
    </row>
    <row r="86" customFormat="false" ht="15" hidden="false" customHeight="false" outlineLevel="0" collapsed="false">
      <c r="A86" s="0" t="s">
        <v>141</v>
      </c>
      <c r="B86" s="0" t="s">
        <v>110</v>
      </c>
      <c r="C86" s="0" t="s">
        <v>97</v>
      </c>
      <c r="D86" s="6" t="s">
        <v>151</v>
      </c>
      <c r="E86" s="7" t="n">
        <v>16.59</v>
      </c>
      <c r="F86" s="0" t="s">
        <v>316</v>
      </c>
    </row>
    <row r="87" customFormat="false" ht="15" hidden="false" customHeight="false" outlineLevel="0" collapsed="false">
      <c r="A87" s="0" t="s">
        <v>141</v>
      </c>
      <c r="B87" s="0" t="s">
        <v>117</v>
      </c>
      <c r="C87" s="0" t="s">
        <v>19</v>
      </c>
      <c r="D87" s="6" t="s">
        <v>152</v>
      </c>
      <c r="E87" s="7" t="n">
        <v>8.83</v>
      </c>
      <c r="F87" s="0" t="s">
        <v>316</v>
      </c>
    </row>
    <row r="88" customFormat="false" ht="15" hidden="false" customHeight="false" outlineLevel="0" collapsed="false">
      <c r="A88" s="0" t="s">
        <v>141</v>
      </c>
      <c r="B88" s="0" t="s">
        <v>121</v>
      </c>
      <c r="C88" s="0" t="s">
        <v>97</v>
      </c>
      <c r="D88" s="6" t="s">
        <v>153</v>
      </c>
      <c r="E88" s="7" t="n">
        <v>8.37</v>
      </c>
      <c r="F88" s="0" t="s">
        <v>316</v>
      </c>
    </row>
    <row r="89" customFormat="false" ht="15" hidden="false" customHeight="false" outlineLevel="0" collapsed="false">
      <c r="A89" s="0" t="s">
        <v>155</v>
      </c>
      <c r="B89" s="0" t="s">
        <v>156</v>
      </c>
      <c r="C89" s="0" t="s">
        <v>35</v>
      </c>
      <c r="D89" s="6" t="s">
        <v>157</v>
      </c>
      <c r="E89" s="7" t="n">
        <f aca="false">5*60+15.59</f>
        <v>315.59</v>
      </c>
      <c r="F89" s="0" t="s">
        <v>314</v>
      </c>
    </row>
    <row r="90" customFormat="false" ht="15" hidden="false" customHeight="false" outlineLevel="0" collapsed="false">
      <c r="A90" s="0" t="s">
        <v>155</v>
      </c>
      <c r="B90" s="0" t="s">
        <v>158</v>
      </c>
      <c r="C90" s="0" t="s">
        <v>19</v>
      </c>
      <c r="D90" s="6" t="s">
        <v>159</v>
      </c>
      <c r="E90" s="7" t="n">
        <f aca="false">5*60+38.89</f>
        <v>338.89</v>
      </c>
      <c r="F90" s="0" t="s">
        <v>314</v>
      </c>
    </row>
    <row r="91" customFormat="false" ht="15" hidden="false" customHeight="false" outlineLevel="0" collapsed="false">
      <c r="A91" s="0" t="s">
        <v>318</v>
      </c>
      <c r="B91" s="0" t="s">
        <v>97</v>
      </c>
      <c r="C91" s="0" t="s">
        <v>97</v>
      </c>
      <c r="D91" s="6" t="n">
        <v>50.19</v>
      </c>
      <c r="E91" s="7" t="n">
        <v>50.19</v>
      </c>
      <c r="F91" s="0" t="s">
        <v>314</v>
      </c>
    </row>
    <row r="92" customFormat="false" ht="15" hidden="false" customHeight="false" outlineLevel="0" collapsed="false">
      <c r="A92" s="0" t="s">
        <v>318</v>
      </c>
      <c r="B92" s="0" t="s">
        <v>158</v>
      </c>
      <c r="C92" s="0" t="s">
        <v>19</v>
      </c>
      <c r="D92" s="6" t="s">
        <v>162</v>
      </c>
      <c r="E92" s="7" t="n">
        <v>60.28</v>
      </c>
      <c r="F92" s="0" t="s">
        <v>314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1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selection pane="topLeft" activeCell="E1" activeCellId="0" sqref="E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8.29"/>
    <col collapsed="false" customWidth="true" hidden="false" outlineLevel="0" max="3" min="3" style="0" width="23.15"/>
    <col collapsed="false" customWidth="false" hidden="false" outlineLevel="0" max="5" min="5" style="7" width="11.42"/>
  </cols>
  <sheetData>
    <row r="1" customFormat="false" ht="15" hidden="false" customHeight="false" outlineLevel="0" collapsed="false">
      <c r="A1" s="2" t="s">
        <v>0</v>
      </c>
      <c r="B1" s="2" t="s">
        <v>311</v>
      </c>
      <c r="C1" s="2" t="s">
        <v>2</v>
      </c>
      <c r="D1" s="2" t="s">
        <v>3</v>
      </c>
      <c r="E1" s="11" t="s">
        <v>312</v>
      </c>
      <c r="F1" s="2" t="s">
        <v>313</v>
      </c>
    </row>
    <row r="2" customFormat="false" ht="15" hidden="false" customHeight="false" outlineLevel="0" collapsed="false">
      <c r="A2" s="0" t="s">
        <v>5</v>
      </c>
      <c r="B2" s="0" t="s">
        <v>163</v>
      </c>
      <c r="C2" s="0" t="s">
        <v>19</v>
      </c>
      <c r="D2" s="0" t="n">
        <v>11.16</v>
      </c>
      <c r="E2" s="7" t="n">
        <f aca="false">D2</f>
        <v>11.16</v>
      </c>
      <c r="F2" s="0" t="s">
        <v>314</v>
      </c>
    </row>
    <row r="3" customFormat="false" ht="15" hidden="false" customHeight="false" outlineLevel="0" collapsed="false">
      <c r="A3" s="0" t="s">
        <v>5</v>
      </c>
      <c r="B3" s="0" t="s">
        <v>164</v>
      </c>
      <c r="C3" s="0" t="s">
        <v>13</v>
      </c>
      <c r="D3" s="0" t="n">
        <v>11.19</v>
      </c>
      <c r="E3" s="7" t="n">
        <f aca="false">D3</f>
        <v>11.19</v>
      </c>
      <c r="F3" s="0" t="s">
        <v>314</v>
      </c>
    </row>
    <row r="4" customFormat="false" ht="15" hidden="false" customHeight="false" outlineLevel="0" collapsed="false">
      <c r="A4" s="0" t="s">
        <v>5</v>
      </c>
      <c r="B4" s="0" t="s">
        <v>165</v>
      </c>
      <c r="C4" s="0" t="s">
        <v>13</v>
      </c>
      <c r="D4" s="0" t="n">
        <v>11.31</v>
      </c>
      <c r="E4" s="7" t="n">
        <f aca="false">D4</f>
        <v>11.31</v>
      </c>
      <c r="F4" s="0" t="s">
        <v>314</v>
      </c>
    </row>
    <row r="5" customFormat="false" ht="15" hidden="false" customHeight="false" outlineLevel="0" collapsed="false">
      <c r="A5" s="0" t="s">
        <v>5</v>
      </c>
      <c r="B5" s="0" t="s">
        <v>166</v>
      </c>
      <c r="C5" s="0" t="s">
        <v>13</v>
      </c>
      <c r="D5" s="0" t="n">
        <v>11.67</v>
      </c>
      <c r="E5" s="7" t="n">
        <f aca="false">D5</f>
        <v>11.67</v>
      </c>
      <c r="F5" s="0" t="s">
        <v>314</v>
      </c>
    </row>
    <row r="6" customFormat="false" ht="15" hidden="false" customHeight="false" outlineLevel="0" collapsed="false">
      <c r="A6" s="0" t="s">
        <v>5</v>
      </c>
      <c r="B6" s="0" t="s">
        <v>168</v>
      </c>
      <c r="C6" s="0" t="s">
        <v>97</v>
      </c>
      <c r="D6" s="0" t="n">
        <v>12.02</v>
      </c>
      <c r="E6" s="7" t="n">
        <f aca="false">D6</f>
        <v>12.02</v>
      </c>
      <c r="F6" s="0" t="s">
        <v>314</v>
      </c>
    </row>
    <row r="7" customFormat="false" ht="15" hidden="false" customHeight="false" outlineLevel="0" collapsed="false">
      <c r="A7" s="0" t="s">
        <v>5</v>
      </c>
      <c r="B7" s="0" t="s">
        <v>169</v>
      </c>
      <c r="C7" s="0" t="s">
        <v>35</v>
      </c>
      <c r="D7" s="0" t="n">
        <v>12.06</v>
      </c>
      <c r="E7" s="7" t="n">
        <f aca="false">D7</f>
        <v>12.06</v>
      </c>
      <c r="F7" s="0" t="s">
        <v>314</v>
      </c>
    </row>
    <row r="8" customFormat="false" ht="15" hidden="false" customHeight="false" outlineLevel="0" collapsed="false">
      <c r="A8" s="0" t="s">
        <v>5</v>
      </c>
      <c r="B8" s="0" t="s">
        <v>171</v>
      </c>
      <c r="C8" s="0" t="s">
        <v>167</v>
      </c>
      <c r="D8" s="0" t="n">
        <v>12.21</v>
      </c>
      <c r="E8" s="7" t="n">
        <f aca="false">D8</f>
        <v>12.21</v>
      </c>
      <c r="F8" s="0" t="s">
        <v>314</v>
      </c>
    </row>
    <row r="9" customFormat="false" ht="15" hidden="false" customHeight="false" outlineLevel="0" collapsed="false">
      <c r="A9" s="0" t="s">
        <v>5</v>
      </c>
      <c r="B9" s="0" t="s">
        <v>172</v>
      </c>
      <c r="C9" s="0" t="s">
        <v>24</v>
      </c>
      <c r="D9" s="0" t="n">
        <v>12.41</v>
      </c>
      <c r="E9" s="7" t="n">
        <f aca="false">D9</f>
        <v>12.41</v>
      </c>
      <c r="F9" s="0" t="s">
        <v>314</v>
      </c>
    </row>
    <row r="10" customFormat="false" ht="15" hidden="false" customHeight="false" outlineLevel="0" collapsed="false">
      <c r="A10" s="0" t="s">
        <v>5</v>
      </c>
      <c r="B10" s="0" t="s">
        <v>173</v>
      </c>
      <c r="C10" s="0" t="s">
        <v>167</v>
      </c>
      <c r="D10" s="0" t="n">
        <v>12.42</v>
      </c>
      <c r="E10" s="7" t="n">
        <f aca="false">D10</f>
        <v>12.42</v>
      </c>
      <c r="F10" s="0" t="s">
        <v>314</v>
      </c>
    </row>
    <row r="11" customFormat="false" ht="15" hidden="false" customHeight="false" outlineLevel="0" collapsed="false">
      <c r="A11" s="0" t="s">
        <v>5</v>
      </c>
      <c r="B11" s="0" t="s">
        <v>174</v>
      </c>
      <c r="C11" s="0" t="s">
        <v>167</v>
      </c>
      <c r="D11" s="0" t="n">
        <v>12.95</v>
      </c>
      <c r="E11" s="7" t="n">
        <f aca="false">D11</f>
        <v>12.95</v>
      </c>
      <c r="F11" s="0" t="s">
        <v>314</v>
      </c>
    </row>
    <row r="12" customFormat="false" ht="15" hidden="false" customHeight="false" outlineLevel="0" collapsed="false">
      <c r="A12" s="0" t="s">
        <v>5</v>
      </c>
      <c r="B12" s="0" t="s">
        <v>175</v>
      </c>
      <c r="C12" s="0" t="s">
        <v>29</v>
      </c>
      <c r="D12" s="0" t="n">
        <v>12.84</v>
      </c>
      <c r="E12" s="7" t="n">
        <f aca="false">D12</f>
        <v>12.84</v>
      </c>
      <c r="F12" s="0" t="s">
        <v>314</v>
      </c>
    </row>
    <row r="13" customFormat="false" ht="15" hidden="false" customHeight="false" outlineLevel="0" collapsed="false">
      <c r="A13" s="0" t="s">
        <v>5</v>
      </c>
      <c r="B13" s="0" t="s">
        <v>176</v>
      </c>
      <c r="C13" s="0" t="s">
        <v>170</v>
      </c>
      <c r="D13" s="0" t="n">
        <v>12.93</v>
      </c>
      <c r="E13" s="7" t="n">
        <f aca="false">D13</f>
        <v>12.93</v>
      </c>
      <c r="F13" s="0" t="s">
        <v>314</v>
      </c>
    </row>
    <row r="14" customFormat="false" ht="15" hidden="false" customHeight="false" outlineLevel="0" collapsed="false">
      <c r="A14" s="0" t="s">
        <v>5</v>
      </c>
      <c r="B14" s="0" t="s">
        <v>177</v>
      </c>
      <c r="C14" s="0" t="s">
        <v>167</v>
      </c>
      <c r="D14" s="0" t="n">
        <v>13.12</v>
      </c>
      <c r="E14" s="7" t="n">
        <f aca="false">D14</f>
        <v>13.12</v>
      </c>
      <c r="F14" s="0" t="s">
        <v>314</v>
      </c>
    </row>
    <row r="15" customFormat="false" ht="15" hidden="false" customHeight="false" outlineLevel="0" collapsed="false">
      <c r="A15" s="0" t="s">
        <v>5</v>
      </c>
      <c r="B15" s="0" t="s">
        <v>178</v>
      </c>
      <c r="C15" s="0" t="s">
        <v>167</v>
      </c>
      <c r="D15" s="0" t="n">
        <v>13.53</v>
      </c>
      <c r="E15" s="7" t="n">
        <f aca="false">D15</f>
        <v>13.53</v>
      </c>
      <c r="F15" s="0" t="s">
        <v>314</v>
      </c>
    </row>
    <row r="16" customFormat="false" ht="15" hidden="false" customHeight="false" outlineLevel="0" collapsed="false">
      <c r="A16" s="0" t="s">
        <v>5</v>
      </c>
      <c r="B16" s="0" t="s">
        <v>179</v>
      </c>
      <c r="C16" s="0" t="s">
        <v>167</v>
      </c>
      <c r="D16" s="0" t="n">
        <v>13.7</v>
      </c>
      <c r="E16" s="7" t="n">
        <f aca="false">D16</f>
        <v>13.7</v>
      </c>
      <c r="F16" s="0" t="s">
        <v>314</v>
      </c>
    </row>
    <row r="17" customFormat="false" ht="15" hidden="false" customHeight="false" outlineLevel="0" collapsed="false">
      <c r="A17" s="0" t="s">
        <v>5</v>
      </c>
      <c r="B17" s="0" t="s">
        <v>180</v>
      </c>
      <c r="C17" s="0" t="s">
        <v>97</v>
      </c>
      <c r="D17" s="0" t="n">
        <v>13.79</v>
      </c>
      <c r="E17" s="7" t="n">
        <f aca="false">D17</f>
        <v>13.79</v>
      </c>
      <c r="F17" s="0" t="s">
        <v>314</v>
      </c>
    </row>
    <row r="18" customFormat="false" ht="15" hidden="false" customHeight="false" outlineLevel="0" collapsed="false">
      <c r="A18" s="0" t="s">
        <v>36</v>
      </c>
      <c r="B18" s="0" t="s">
        <v>163</v>
      </c>
      <c r="C18" s="0" t="s">
        <v>19</v>
      </c>
      <c r="D18" s="0" t="n">
        <v>22.83</v>
      </c>
      <c r="E18" s="7" t="n">
        <f aca="false">D18</f>
        <v>22.83</v>
      </c>
      <c r="F18" s="0" t="s">
        <v>314</v>
      </c>
    </row>
    <row r="19" customFormat="false" ht="15" hidden="false" customHeight="false" outlineLevel="0" collapsed="false">
      <c r="A19" s="0" t="s">
        <v>36</v>
      </c>
      <c r="B19" s="0" t="s">
        <v>165</v>
      </c>
      <c r="C19" s="0" t="s">
        <v>13</v>
      </c>
      <c r="D19" s="0" t="n">
        <v>23.31</v>
      </c>
      <c r="E19" s="7" t="n">
        <f aca="false">D19</f>
        <v>23.31</v>
      </c>
      <c r="F19" s="0" t="s">
        <v>314</v>
      </c>
    </row>
    <row r="20" customFormat="false" ht="15" hidden="false" customHeight="false" outlineLevel="0" collapsed="false">
      <c r="A20" s="0" t="s">
        <v>36</v>
      </c>
      <c r="B20" s="0" t="s">
        <v>181</v>
      </c>
      <c r="C20" s="0" t="s">
        <v>97</v>
      </c>
      <c r="D20" s="0" t="n">
        <v>24.38</v>
      </c>
      <c r="E20" s="7" t="n">
        <f aca="false">D20</f>
        <v>24.38</v>
      </c>
      <c r="F20" s="0" t="s">
        <v>314</v>
      </c>
    </row>
    <row r="21" customFormat="false" ht="15" hidden="false" customHeight="false" outlineLevel="0" collapsed="false">
      <c r="A21" s="0" t="s">
        <v>36</v>
      </c>
      <c r="B21" s="0" t="s">
        <v>171</v>
      </c>
      <c r="C21" s="0" t="s">
        <v>167</v>
      </c>
      <c r="D21" s="0" t="n">
        <v>24.75</v>
      </c>
      <c r="E21" s="7" t="n">
        <f aca="false">D21</f>
        <v>24.75</v>
      </c>
      <c r="F21" s="0" t="s">
        <v>314</v>
      </c>
    </row>
    <row r="22" customFormat="false" ht="15" hidden="false" customHeight="false" outlineLevel="0" collapsed="false">
      <c r="A22" s="0" t="s">
        <v>36</v>
      </c>
      <c r="B22" s="0" t="s">
        <v>175</v>
      </c>
      <c r="C22" s="0" t="s">
        <v>29</v>
      </c>
      <c r="D22" s="0" t="n">
        <v>25.05</v>
      </c>
      <c r="E22" s="7" t="n">
        <f aca="false">D22</f>
        <v>25.05</v>
      </c>
      <c r="F22" s="0" t="s">
        <v>314</v>
      </c>
    </row>
    <row r="23" customFormat="false" ht="15" hidden="false" customHeight="false" outlineLevel="0" collapsed="false">
      <c r="A23" s="0" t="s">
        <v>36</v>
      </c>
      <c r="B23" s="0" t="s">
        <v>169</v>
      </c>
      <c r="C23" s="0" t="s">
        <v>35</v>
      </c>
      <c r="D23" s="0" t="n">
        <v>25.08</v>
      </c>
      <c r="E23" s="7" t="n">
        <f aca="false">D23</f>
        <v>25.08</v>
      </c>
      <c r="F23" s="0" t="s">
        <v>314</v>
      </c>
    </row>
    <row r="24" customFormat="false" ht="15" hidden="false" customHeight="false" outlineLevel="0" collapsed="false">
      <c r="A24" s="0" t="s">
        <v>36</v>
      </c>
      <c r="B24" s="0" t="s">
        <v>182</v>
      </c>
      <c r="C24" s="0" t="s">
        <v>97</v>
      </c>
      <c r="D24" s="0" t="n">
        <v>25.36</v>
      </c>
      <c r="E24" s="7" t="n">
        <f aca="false">D24</f>
        <v>25.36</v>
      </c>
      <c r="F24" s="0" t="s">
        <v>314</v>
      </c>
    </row>
    <row r="25" customFormat="false" ht="15" hidden="false" customHeight="false" outlineLevel="0" collapsed="false">
      <c r="A25" s="0" t="s">
        <v>36</v>
      </c>
      <c r="B25" s="0" t="s">
        <v>168</v>
      </c>
      <c r="C25" s="0" t="s">
        <v>97</v>
      </c>
      <c r="D25" s="0" t="n">
        <v>25.51</v>
      </c>
      <c r="E25" s="7" t="n">
        <f aca="false">D25</f>
        <v>25.51</v>
      </c>
      <c r="F25" s="0" t="s">
        <v>314</v>
      </c>
    </row>
    <row r="26" customFormat="false" ht="15" hidden="false" customHeight="false" outlineLevel="0" collapsed="false">
      <c r="A26" s="0" t="s">
        <v>36</v>
      </c>
      <c r="B26" s="0" t="s">
        <v>173</v>
      </c>
      <c r="C26" s="0" t="s">
        <v>167</v>
      </c>
      <c r="D26" s="0" t="n">
        <v>25.61</v>
      </c>
      <c r="E26" s="7" t="n">
        <f aca="false">D26</f>
        <v>25.61</v>
      </c>
      <c r="F26" s="0" t="s">
        <v>314</v>
      </c>
    </row>
    <row r="27" customFormat="false" ht="15" hidden="false" customHeight="false" outlineLevel="0" collapsed="false">
      <c r="A27" s="0" t="s">
        <v>36</v>
      </c>
      <c r="B27" s="0" t="s">
        <v>183</v>
      </c>
      <c r="C27" s="0" t="s">
        <v>19</v>
      </c>
      <c r="D27" s="0" t="n">
        <v>26</v>
      </c>
      <c r="E27" s="7" t="n">
        <f aca="false">D27</f>
        <v>26</v>
      </c>
      <c r="F27" s="0" t="s">
        <v>314</v>
      </c>
    </row>
    <row r="28" customFormat="false" ht="15" hidden="false" customHeight="false" outlineLevel="0" collapsed="false">
      <c r="A28" s="0" t="s">
        <v>36</v>
      </c>
      <c r="B28" s="0" t="s">
        <v>177</v>
      </c>
      <c r="C28" s="0" t="s">
        <v>167</v>
      </c>
      <c r="D28" s="0" t="n">
        <v>26.2</v>
      </c>
      <c r="E28" s="7" t="n">
        <f aca="false">D28</f>
        <v>26.2</v>
      </c>
      <c r="F28" s="0" t="s">
        <v>314</v>
      </c>
    </row>
    <row r="29" customFormat="false" ht="15" hidden="false" customHeight="false" outlineLevel="0" collapsed="false">
      <c r="A29" s="0" t="s">
        <v>36</v>
      </c>
      <c r="B29" s="0" t="s">
        <v>174</v>
      </c>
      <c r="C29" s="0" t="s">
        <v>167</v>
      </c>
      <c r="D29" s="0" t="n">
        <v>26.5</v>
      </c>
      <c r="E29" s="7" t="n">
        <f aca="false">D29</f>
        <v>26.5</v>
      </c>
      <c r="F29" s="0" t="s">
        <v>314</v>
      </c>
    </row>
    <row r="30" customFormat="false" ht="15" hidden="false" customHeight="false" outlineLevel="0" collapsed="false">
      <c r="A30" s="0" t="s">
        <v>36</v>
      </c>
      <c r="B30" s="0" t="s">
        <v>184</v>
      </c>
      <c r="C30" s="0" t="s">
        <v>19</v>
      </c>
      <c r="D30" s="0" t="n">
        <v>26.86</v>
      </c>
      <c r="E30" s="7" t="n">
        <f aca="false">D30</f>
        <v>26.86</v>
      </c>
      <c r="F30" s="0" t="s">
        <v>314</v>
      </c>
    </row>
    <row r="31" customFormat="false" ht="15" hidden="false" customHeight="false" outlineLevel="0" collapsed="false">
      <c r="A31" s="0" t="s">
        <v>36</v>
      </c>
      <c r="B31" s="0" t="s">
        <v>178</v>
      </c>
      <c r="C31" s="0" t="s">
        <v>167</v>
      </c>
      <c r="D31" s="0" t="n">
        <v>28.43</v>
      </c>
      <c r="E31" s="7" t="n">
        <f aca="false">D31</f>
        <v>28.43</v>
      </c>
      <c r="F31" s="0" t="s">
        <v>314</v>
      </c>
    </row>
    <row r="32" customFormat="false" ht="15" hidden="false" customHeight="false" outlineLevel="0" collapsed="false">
      <c r="A32" s="0" t="s">
        <v>36</v>
      </c>
      <c r="B32" s="0" t="s">
        <v>185</v>
      </c>
      <c r="C32" s="0" t="s">
        <v>35</v>
      </c>
      <c r="D32" s="0" t="n">
        <v>28.76</v>
      </c>
      <c r="E32" s="7" t="n">
        <f aca="false">D32</f>
        <v>28.76</v>
      </c>
      <c r="F32" s="0" t="s">
        <v>314</v>
      </c>
    </row>
    <row r="33" customFormat="false" ht="15" hidden="false" customHeight="false" outlineLevel="0" collapsed="false">
      <c r="A33" s="0" t="s">
        <v>36</v>
      </c>
      <c r="B33" s="0" t="s">
        <v>186</v>
      </c>
      <c r="C33" s="0" t="s">
        <v>19</v>
      </c>
      <c r="D33" s="0" t="n">
        <v>29.66</v>
      </c>
      <c r="E33" s="7" t="n">
        <f aca="false">D33</f>
        <v>29.66</v>
      </c>
      <c r="F33" s="0" t="s">
        <v>314</v>
      </c>
    </row>
    <row r="34" customFormat="false" ht="15" hidden="false" customHeight="false" outlineLevel="0" collapsed="false">
      <c r="A34" s="0" t="s">
        <v>36</v>
      </c>
      <c r="B34" s="0" t="s">
        <v>187</v>
      </c>
      <c r="C34" s="0" t="s">
        <v>35</v>
      </c>
      <c r="D34" s="0" t="n">
        <v>30.62</v>
      </c>
      <c r="E34" s="7" t="n">
        <f aca="false">D34</f>
        <v>30.62</v>
      </c>
      <c r="F34" s="0" t="s">
        <v>314</v>
      </c>
    </row>
    <row r="35" customFormat="false" ht="15" hidden="false" customHeight="false" outlineLevel="0" collapsed="false">
      <c r="A35" s="0" t="s">
        <v>46</v>
      </c>
      <c r="B35" s="0" t="s">
        <v>181</v>
      </c>
      <c r="C35" s="0" t="s">
        <v>97</v>
      </c>
      <c r="D35" s="0" t="n">
        <v>53.95</v>
      </c>
      <c r="E35" s="7" t="n">
        <f aca="false">D35</f>
        <v>53.95</v>
      </c>
      <c r="F35" s="0" t="s">
        <v>314</v>
      </c>
    </row>
    <row r="36" customFormat="false" ht="15" hidden="false" customHeight="false" outlineLevel="0" collapsed="false">
      <c r="A36" s="0" t="s">
        <v>46</v>
      </c>
      <c r="B36" s="0" t="s">
        <v>188</v>
      </c>
      <c r="C36" s="0" t="s">
        <v>35</v>
      </c>
      <c r="D36" s="0" t="n">
        <v>55.39</v>
      </c>
      <c r="E36" s="7" t="n">
        <f aca="false">D36</f>
        <v>55.39</v>
      </c>
      <c r="F36" s="0" t="s">
        <v>314</v>
      </c>
    </row>
    <row r="37" customFormat="false" ht="15" hidden="false" customHeight="false" outlineLevel="0" collapsed="false">
      <c r="A37" s="0" t="s">
        <v>46</v>
      </c>
      <c r="B37" s="0" t="s">
        <v>172</v>
      </c>
      <c r="C37" s="0" t="s">
        <v>24</v>
      </c>
      <c r="D37" s="0" t="n">
        <v>55.98</v>
      </c>
      <c r="E37" s="7" t="n">
        <f aca="false">D37</f>
        <v>55.98</v>
      </c>
      <c r="F37" s="0" t="s">
        <v>314</v>
      </c>
    </row>
    <row r="38" customFormat="false" ht="15" hidden="false" customHeight="false" outlineLevel="0" collapsed="false">
      <c r="A38" s="0" t="s">
        <v>46</v>
      </c>
      <c r="B38" s="0" t="s">
        <v>182</v>
      </c>
      <c r="C38" s="0" t="s">
        <v>97</v>
      </c>
      <c r="D38" s="0" t="n">
        <v>57.89</v>
      </c>
      <c r="E38" s="7" t="n">
        <f aca="false">D38</f>
        <v>57.89</v>
      </c>
      <c r="F38" s="0" t="s">
        <v>314</v>
      </c>
    </row>
    <row r="39" customFormat="false" ht="15" hidden="false" customHeight="false" outlineLevel="0" collapsed="false">
      <c r="A39" s="0" t="s">
        <v>46</v>
      </c>
      <c r="B39" s="0" t="s">
        <v>183</v>
      </c>
      <c r="C39" s="0" t="s">
        <v>19</v>
      </c>
      <c r="D39" s="0" t="n">
        <v>59.43</v>
      </c>
      <c r="E39" s="7" t="n">
        <f aca="false">D39</f>
        <v>59.43</v>
      </c>
      <c r="F39" s="0" t="s">
        <v>314</v>
      </c>
    </row>
    <row r="40" customFormat="false" ht="15" hidden="false" customHeight="false" outlineLevel="0" collapsed="false">
      <c r="A40" s="0" t="s">
        <v>46</v>
      </c>
      <c r="B40" s="0" t="s">
        <v>189</v>
      </c>
      <c r="C40" s="0" t="s">
        <v>167</v>
      </c>
      <c r="D40" s="3" t="s">
        <v>190</v>
      </c>
      <c r="E40" s="7" t="n">
        <f aca="false">1*60+0.86</f>
        <v>60.86</v>
      </c>
      <c r="F40" s="0" t="s">
        <v>314</v>
      </c>
    </row>
    <row r="41" customFormat="false" ht="15" hidden="false" customHeight="false" outlineLevel="0" collapsed="false">
      <c r="A41" s="0" t="s">
        <v>46</v>
      </c>
      <c r="B41" s="0" t="s">
        <v>186</v>
      </c>
      <c r="C41" s="0" t="s">
        <v>19</v>
      </c>
      <c r="D41" s="0" t="s">
        <v>191</v>
      </c>
      <c r="E41" s="7" t="n">
        <f aca="false">1*60+9.07</f>
        <v>69.07</v>
      </c>
      <c r="F41" s="0" t="s">
        <v>314</v>
      </c>
    </row>
    <row r="42" customFormat="false" ht="15" hidden="false" customHeight="false" outlineLevel="0" collapsed="false">
      <c r="A42" s="0" t="s">
        <v>46</v>
      </c>
      <c r="B42" s="0" t="s">
        <v>192</v>
      </c>
      <c r="C42" s="0" t="s">
        <v>170</v>
      </c>
      <c r="D42" s="0" t="s">
        <v>193</v>
      </c>
      <c r="E42" s="7" t="n">
        <f aca="false">1*60+19.95</f>
        <v>79.95</v>
      </c>
      <c r="F42" s="0" t="s">
        <v>314</v>
      </c>
    </row>
    <row r="43" customFormat="false" ht="15" hidden="false" customHeight="false" outlineLevel="0" collapsed="false">
      <c r="A43" s="0" t="s">
        <v>51</v>
      </c>
      <c r="B43" s="0" t="s">
        <v>194</v>
      </c>
      <c r="C43" s="0" t="s">
        <v>24</v>
      </c>
      <c r="D43" s="3" t="s">
        <v>195</v>
      </c>
      <c r="E43" s="7" t="n">
        <f aca="false">2*60+0.31</f>
        <v>120.31</v>
      </c>
      <c r="F43" s="0" t="s">
        <v>314</v>
      </c>
    </row>
    <row r="44" customFormat="false" ht="15" hidden="false" customHeight="false" outlineLevel="0" collapsed="false">
      <c r="A44" s="0" t="s">
        <v>51</v>
      </c>
      <c r="B44" s="0" t="s">
        <v>196</v>
      </c>
      <c r="C44" s="0" t="s">
        <v>24</v>
      </c>
      <c r="D44" s="0" t="s">
        <v>197</v>
      </c>
      <c r="E44" s="7" t="n">
        <f aca="false">2*60+5.11</f>
        <v>125.11</v>
      </c>
      <c r="F44" s="0" t="s">
        <v>314</v>
      </c>
    </row>
    <row r="45" customFormat="false" ht="15" hidden="false" customHeight="false" outlineLevel="0" collapsed="false">
      <c r="A45" s="0" t="s">
        <v>51</v>
      </c>
      <c r="B45" s="0" t="s">
        <v>198</v>
      </c>
      <c r="C45" s="0" t="s">
        <v>24</v>
      </c>
      <c r="D45" s="3" t="s">
        <v>199</v>
      </c>
      <c r="E45" s="7" t="n">
        <f aca="false">2*60+6.37</f>
        <v>126.37</v>
      </c>
      <c r="F45" s="0" t="s">
        <v>314</v>
      </c>
    </row>
    <row r="46" customFormat="false" ht="15" hidden="false" customHeight="false" outlineLevel="0" collapsed="false">
      <c r="A46" s="0" t="s">
        <v>51</v>
      </c>
      <c r="B46" s="0" t="s">
        <v>200</v>
      </c>
      <c r="C46" s="0" t="s">
        <v>167</v>
      </c>
      <c r="D46" s="3" t="s">
        <v>201</v>
      </c>
      <c r="E46" s="7" t="n">
        <f aca="false">2*60+9.39</f>
        <v>129.39</v>
      </c>
      <c r="F46" s="0" t="s">
        <v>314</v>
      </c>
    </row>
    <row r="47" customFormat="false" ht="15" hidden="false" customHeight="false" outlineLevel="0" collapsed="false">
      <c r="A47" s="0" t="s">
        <v>51</v>
      </c>
      <c r="B47" s="0" t="s">
        <v>202</v>
      </c>
      <c r="C47" s="0" t="s">
        <v>24</v>
      </c>
      <c r="D47" s="0" t="s">
        <v>203</v>
      </c>
      <c r="E47" s="7" t="n">
        <f aca="false">2*60+14.59</f>
        <v>134.59</v>
      </c>
      <c r="F47" s="0" t="s">
        <v>314</v>
      </c>
    </row>
    <row r="48" customFormat="false" ht="15" hidden="false" customHeight="false" outlineLevel="0" collapsed="false">
      <c r="A48" s="0" t="s">
        <v>51</v>
      </c>
      <c r="B48" s="0" t="s">
        <v>204</v>
      </c>
      <c r="C48" s="0" t="s">
        <v>24</v>
      </c>
      <c r="D48" s="0" t="s">
        <v>205</v>
      </c>
      <c r="E48" s="7" t="n">
        <f aca="false">2*60+15.5</f>
        <v>135.5</v>
      </c>
      <c r="F48" s="0" t="s">
        <v>314</v>
      </c>
    </row>
    <row r="49" customFormat="false" ht="15" hidden="false" customHeight="false" outlineLevel="0" collapsed="false">
      <c r="A49" s="0" t="s">
        <v>51</v>
      </c>
      <c r="B49" s="0" t="s">
        <v>206</v>
      </c>
      <c r="C49" s="0" t="s">
        <v>19</v>
      </c>
      <c r="D49" s="3" t="s">
        <v>207</v>
      </c>
      <c r="E49" s="7" t="n">
        <f aca="false">2*60+15.79</f>
        <v>135.79</v>
      </c>
      <c r="F49" s="0" t="s">
        <v>314</v>
      </c>
    </row>
    <row r="50" customFormat="false" ht="15" hidden="false" customHeight="false" outlineLevel="0" collapsed="false">
      <c r="A50" s="0" t="s">
        <v>51</v>
      </c>
      <c r="B50" s="0" t="s">
        <v>208</v>
      </c>
      <c r="C50" s="0" t="s">
        <v>24</v>
      </c>
      <c r="D50" s="0" t="s">
        <v>209</v>
      </c>
      <c r="E50" s="7" t="n">
        <f aca="false">2*60+18.72</f>
        <v>138.72</v>
      </c>
      <c r="F50" s="0" t="s">
        <v>314</v>
      </c>
    </row>
    <row r="51" customFormat="false" ht="15" hidden="false" customHeight="false" outlineLevel="0" collapsed="false">
      <c r="A51" s="0" t="s">
        <v>51</v>
      </c>
      <c r="B51" s="0" t="s">
        <v>210</v>
      </c>
      <c r="C51" s="0" t="s">
        <v>97</v>
      </c>
      <c r="D51" s="0" t="s">
        <v>211</v>
      </c>
      <c r="E51" s="12" t="n">
        <f aca="false">2*60+22.73</f>
        <v>142.73</v>
      </c>
      <c r="F51" s="0" t="s">
        <v>314</v>
      </c>
    </row>
    <row r="52" customFormat="false" ht="15" hidden="false" customHeight="false" outlineLevel="0" collapsed="false">
      <c r="A52" s="0" t="s">
        <v>51</v>
      </c>
      <c r="B52" s="0" t="s">
        <v>212</v>
      </c>
      <c r="C52" s="0" t="s">
        <v>35</v>
      </c>
      <c r="D52" s="0" t="s">
        <v>213</v>
      </c>
      <c r="E52" s="7" t="n">
        <f aca="false">2*60+23.48</f>
        <v>143.48</v>
      </c>
      <c r="F52" s="0" t="s">
        <v>314</v>
      </c>
    </row>
    <row r="53" customFormat="false" ht="15" hidden="false" customHeight="false" outlineLevel="0" collapsed="false">
      <c r="A53" s="0" t="s">
        <v>51</v>
      </c>
      <c r="B53" s="0" t="s">
        <v>214</v>
      </c>
      <c r="C53" s="0" t="s">
        <v>35</v>
      </c>
      <c r="D53" s="0" t="s">
        <v>215</v>
      </c>
      <c r="E53" s="7" t="n">
        <f aca="false">2*60+25.68</f>
        <v>145.68</v>
      </c>
      <c r="F53" s="0" t="s">
        <v>314</v>
      </c>
    </row>
    <row r="54" customFormat="false" ht="15" hidden="false" customHeight="false" outlineLevel="0" collapsed="false">
      <c r="A54" s="0" t="s">
        <v>51</v>
      </c>
      <c r="B54" s="0" t="s">
        <v>216</v>
      </c>
      <c r="C54" s="0" t="s">
        <v>19</v>
      </c>
      <c r="D54" s="3" t="s">
        <v>217</v>
      </c>
      <c r="E54" s="7" t="n">
        <f aca="false">2*60+29.52</f>
        <v>149.52</v>
      </c>
      <c r="F54" s="0" t="s">
        <v>314</v>
      </c>
    </row>
    <row r="55" customFormat="false" ht="15" hidden="false" customHeight="false" outlineLevel="0" collapsed="false">
      <c r="A55" s="0" t="s">
        <v>51</v>
      </c>
      <c r="B55" s="0" t="s">
        <v>218</v>
      </c>
      <c r="C55" s="0" t="s">
        <v>19</v>
      </c>
      <c r="D55" s="5" t="s">
        <v>219</v>
      </c>
      <c r="E55" s="7" t="n">
        <f aca="false">2*60+34.78</f>
        <v>154.78</v>
      </c>
      <c r="F55" s="0" t="s">
        <v>314</v>
      </c>
    </row>
    <row r="56" customFormat="false" ht="15" hidden="false" customHeight="false" outlineLevel="0" collapsed="false">
      <c r="A56" s="0" t="s">
        <v>51</v>
      </c>
      <c r="B56" s="0" t="s">
        <v>220</v>
      </c>
      <c r="C56" s="0" t="s">
        <v>13</v>
      </c>
      <c r="D56" s="0" t="s">
        <v>221</v>
      </c>
      <c r="E56" s="7" t="n">
        <f aca="false">2*60+50.08</f>
        <v>170.08</v>
      </c>
      <c r="F56" s="0" t="s">
        <v>314</v>
      </c>
    </row>
    <row r="57" customFormat="false" ht="15" hidden="false" customHeight="false" outlineLevel="0" collapsed="false">
      <c r="A57" s="0" t="s">
        <v>51</v>
      </c>
      <c r="B57" s="0" t="s">
        <v>222</v>
      </c>
      <c r="C57" s="0" t="s">
        <v>19</v>
      </c>
      <c r="D57" s="0" t="s">
        <v>223</v>
      </c>
      <c r="E57" s="7" t="n">
        <f aca="false">3*60+7.7</f>
        <v>187.7</v>
      </c>
      <c r="F57" s="0" t="s">
        <v>314</v>
      </c>
    </row>
    <row r="58" customFormat="false" ht="15" hidden="false" customHeight="false" outlineLevel="0" collapsed="false">
      <c r="A58" s="0" t="s">
        <v>51</v>
      </c>
      <c r="B58" s="0" t="s">
        <v>224</v>
      </c>
      <c r="C58" s="0" t="s">
        <v>19</v>
      </c>
      <c r="D58" s="0" t="s">
        <v>225</v>
      </c>
      <c r="E58" s="7" t="n">
        <f aca="false">3*60+19.21</f>
        <v>199.21</v>
      </c>
      <c r="F58" s="0" t="s">
        <v>314</v>
      </c>
    </row>
    <row r="59" customFormat="false" ht="15" hidden="false" customHeight="false" outlineLevel="0" collapsed="false">
      <c r="A59" s="0" t="s">
        <v>71</v>
      </c>
      <c r="B59" s="0" t="s">
        <v>198</v>
      </c>
      <c r="C59" s="0" t="s">
        <v>24</v>
      </c>
      <c r="D59" s="3" t="s">
        <v>226</v>
      </c>
      <c r="E59" s="7" t="n">
        <f aca="false">4*60+14.14</f>
        <v>254.14</v>
      </c>
      <c r="F59" s="0" t="s">
        <v>314</v>
      </c>
    </row>
    <row r="60" customFormat="false" ht="15" hidden="false" customHeight="false" outlineLevel="0" collapsed="false">
      <c r="A60" s="0" t="s">
        <v>71</v>
      </c>
      <c r="B60" s="0" t="s">
        <v>227</v>
      </c>
      <c r="C60" s="0" t="s">
        <v>24</v>
      </c>
      <c r="D60" s="3" t="s">
        <v>228</v>
      </c>
      <c r="E60" s="7" t="n">
        <f aca="false">4*60+26.61</f>
        <v>266.61</v>
      </c>
      <c r="F60" s="0" t="s">
        <v>314</v>
      </c>
    </row>
    <row r="61" customFormat="false" ht="15" hidden="false" customHeight="false" outlineLevel="0" collapsed="false">
      <c r="A61" s="0" t="s">
        <v>71</v>
      </c>
      <c r="B61" s="0" t="s">
        <v>229</v>
      </c>
      <c r="C61" s="0" t="s">
        <v>24</v>
      </c>
      <c r="D61" s="0" t="s">
        <v>230</v>
      </c>
      <c r="E61" s="7" t="n">
        <f aca="false">4*60+26.76</f>
        <v>266.76</v>
      </c>
      <c r="F61" s="0" t="s">
        <v>314</v>
      </c>
    </row>
    <row r="62" customFormat="false" ht="15" hidden="false" customHeight="false" outlineLevel="0" collapsed="false">
      <c r="A62" s="0" t="s">
        <v>71</v>
      </c>
      <c r="B62" s="0" t="s">
        <v>208</v>
      </c>
      <c r="C62" s="0" t="s">
        <v>24</v>
      </c>
      <c r="D62" s="0" t="s">
        <v>231</v>
      </c>
      <c r="E62" s="7" t="n">
        <f aca="false">4*60+34.71</f>
        <v>274.71</v>
      </c>
      <c r="F62" s="0" t="s">
        <v>314</v>
      </c>
    </row>
    <row r="63" customFormat="false" ht="15" hidden="false" customHeight="false" outlineLevel="0" collapsed="false">
      <c r="A63" s="0" t="s">
        <v>71</v>
      </c>
      <c r="B63" s="0" t="s">
        <v>206</v>
      </c>
      <c r="C63" s="0" t="s">
        <v>19</v>
      </c>
      <c r="D63" s="0" t="s">
        <v>232</v>
      </c>
      <c r="E63" s="7" t="n">
        <f aca="false">4*60+36.25</f>
        <v>276.25</v>
      </c>
      <c r="F63" s="0" t="s">
        <v>314</v>
      </c>
    </row>
    <row r="64" customFormat="false" ht="15" hidden="false" customHeight="false" outlineLevel="0" collapsed="false">
      <c r="A64" s="0" t="s">
        <v>71</v>
      </c>
      <c r="B64" s="0" t="s">
        <v>204</v>
      </c>
      <c r="C64" s="0" t="s">
        <v>24</v>
      </c>
      <c r="D64" s="0" t="s">
        <v>233</v>
      </c>
      <c r="E64" s="7" t="n">
        <f aca="false">4*60+37.48</f>
        <v>277.48</v>
      </c>
      <c r="F64" s="0" t="s">
        <v>314</v>
      </c>
    </row>
    <row r="65" customFormat="false" ht="15" hidden="false" customHeight="false" outlineLevel="0" collapsed="false">
      <c r="A65" s="0" t="s">
        <v>71</v>
      </c>
      <c r="B65" s="0" t="s">
        <v>234</v>
      </c>
      <c r="C65" s="0" t="s">
        <v>35</v>
      </c>
      <c r="D65" s="0" t="s">
        <v>235</v>
      </c>
      <c r="E65" s="7" t="n">
        <f aca="false">4*60+38.51</f>
        <v>278.51</v>
      </c>
      <c r="F65" s="0" t="s">
        <v>314</v>
      </c>
    </row>
    <row r="66" customFormat="false" ht="15" hidden="false" customHeight="false" outlineLevel="0" collapsed="false">
      <c r="A66" s="0" t="s">
        <v>71</v>
      </c>
      <c r="B66" s="0" t="s">
        <v>212</v>
      </c>
      <c r="C66" s="0" t="s">
        <v>35</v>
      </c>
      <c r="D66" s="0" t="s">
        <v>236</v>
      </c>
      <c r="E66" s="7" t="n">
        <f aca="false">4*60+59.69</f>
        <v>299.69</v>
      </c>
      <c r="F66" s="0" t="s">
        <v>314</v>
      </c>
    </row>
    <row r="67" customFormat="false" ht="15" hidden="false" customHeight="false" outlineLevel="0" collapsed="false">
      <c r="A67" s="0" t="s">
        <v>71</v>
      </c>
      <c r="B67" s="0" t="s">
        <v>237</v>
      </c>
      <c r="C67" s="0" t="s">
        <v>167</v>
      </c>
      <c r="D67" s="0" t="s">
        <v>238</v>
      </c>
      <c r="E67" s="7" t="n">
        <f aca="false">5*60+6.88</f>
        <v>306.88</v>
      </c>
      <c r="F67" s="0" t="s">
        <v>314</v>
      </c>
    </row>
    <row r="68" customFormat="false" ht="15" hidden="false" customHeight="false" outlineLevel="0" collapsed="false">
      <c r="A68" s="0" t="s">
        <v>71</v>
      </c>
      <c r="B68" s="0" t="s">
        <v>239</v>
      </c>
      <c r="C68" s="0" t="s">
        <v>35</v>
      </c>
      <c r="D68" s="0" t="s">
        <v>240</v>
      </c>
      <c r="E68" s="7" t="n">
        <f aca="false">5*60+9.69</f>
        <v>309.69</v>
      </c>
      <c r="F68" s="0" t="s">
        <v>314</v>
      </c>
    </row>
    <row r="69" customFormat="false" ht="15" hidden="false" customHeight="false" outlineLevel="0" collapsed="false">
      <c r="A69" s="0" t="s">
        <v>71</v>
      </c>
      <c r="B69" s="0" t="s">
        <v>214</v>
      </c>
      <c r="C69" s="0" t="s">
        <v>35</v>
      </c>
      <c r="D69" s="0" t="s">
        <v>241</v>
      </c>
      <c r="E69" s="7" t="n">
        <f aca="false">5*60+12.43</f>
        <v>312.43</v>
      </c>
      <c r="F69" s="0" t="s">
        <v>314</v>
      </c>
    </row>
    <row r="70" customFormat="false" ht="15" hidden="false" customHeight="false" outlineLevel="0" collapsed="false">
      <c r="A70" s="0" t="s">
        <v>71</v>
      </c>
      <c r="B70" s="0" t="s">
        <v>218</v>
      </c>
      <c r="C70" s="0" t="s">
        <v>19</v>
      </c>
      <c r="D70" s="0" t="s">
        <v>242</v>
      </c>
      <c r="E70" s="7" t="n">
        <f aca="false">5*60+19.04</f>
        <v>319.04</v>
      </c>
      <c r="F70" s="0" t="s">
        <v>314</v>
      </c>
    </row>
    <row r="71" customFormat="false" ht="15" hidden="false" customHeight="false" outlineLevel="0" collapsed="false">
      <c r="A71" s="0" t="s">
        <v>71</v>
      </c>
      <c r="B71" s="0" t="s">
        <v>222</v>
      </c>
      <c r="C71" s="0" t="s">
        <v>19</v>
      </c>
      <c r="D71" s="3" t="s">
        <v>243</v>
      </c>
      <c r="E71" s="7" t="n">
        <f aca="false">6*60+35.47</f>
        <v>395.47</v>
      </c>
      <c r="F71" s="0" t="s">
        <v>314</v>
      </c>
    </row>
    <row r="72" customFormat="false" ht="15" hidden="false" customHeight="false" outlineLevel="0" collapsed="false">
      <c r="A72" s="0" t="s">
        <v>71</v>
      </c>
      <c r="B72" s="0" t="s">
        <v>224</v>
      </c>
      <c r="C72" s="0" t="s">
        <v>19</v>
      </c>
      <c r="D72" s="0" t="s">
        <v>244</v>
      </c>
      <c r="E72" s="7" t="n">
        <f aca="false">6*60+36.7</f>
        <v>396.7</v>
      </c>
      <c r="F72" s="0" t="s">
        <v>314</v>
      </c>
    </row>
    <row r="73" customFormat="false" ht="15" hidden="false" customHeight="false" outlineLevel="0" collapsed="false">
      <c r="A73" s="0" t="s">
        <v>245</v>
      </c>
      <c r="B73" s="0" t="s">
        <v>246</v>
      </c>
      <c r="C73" s="0" t="s">
        <v>19</v>
      </c>
      <c r="D73" s="0" t="s">
        <v>247</v>
      </c>
      <c r="E73" s="7" t="n">
        <v>18.66</v>
      </c>
      <c r="F73" s="0" t="s">
        <v>314</v>
      </c>
    </row>
    <row r="74" customFormat="false" ht="15" hidden="false" customHeight="false" outlineLevel="0" collapsed="false">
      <c r="A74" s="0" t="s">
        <v>84</v>
      </c>
      <c r="B74" s="0" t="s">
        <v>246</v>
      </c>
      <c r="C74" s="0" t="s">
        <v>19</v>
      </c>
      <c r="D74" s="0" t="s">
        <v>248</v>
      </c>
      <c r="E74" s="7" t="n">
        <f aca="false">1*60+5.37</f>
        <v>65.37</v>
      </c>
      <c r="F74" s="0" t="s">
        <v>314</v>
      </c>
    </row>
    <row r="75" customFormat="false" ht="15" hidden="false" customHeight="false" outlineLevel="0" collapsed="false">
      <c r="A75" s="0" t="s">
        <v>84</v>
      </c>
      <c r="B75" s="0" t="s">
        <v>176</v>
      </c>
      <c r="C75" s="0" t="s">
        <v>170</v>
      </c>
      <c r="D75" s="3" t="s">
        <v>249</v>
      </c>
      <c r="E75" s="7" t="n">
        <f aca="false">1*60+11.6</f>
        <v>71.6</v>
      </c>
      <c r="F75" s="0" t="s">
        <v>314</v>
      </c>
    </row>
    <row r="76" customFormat="false" ht="15" hidden="false" customHeight="false" outlineLevel="0" collapsed="false">
      <c r="A76" s="0" t="s">
        <v>90</v>
      </c>
      <c r="B76" s="0" t="s">
        <v>239</v>
      </c>
      <c r="C76" s="0" t="s">
        <v>35</v>
      </c>
      <c r="D76" s="0" t="s">
        <v>250</v>
      </c>
      <c r="E76" s="7" t="n">
        <f aca="false">12*60+9.16</f>
        <v>729.16</v>
      </c>
      <c r="F76" s="0" t="s">
        <v>314</v>
      </c>
    </row>
    <row r="77" customFormat="false" ht="15" hidden="false" customHeight="false" outlineLevel="0" collapsed="false">
      <c r="A77" s="0" t="s">
        <v>90</v>
      </c>
      <c r="B77" s="0" t="s">
        <v>251</v>
      </c>
      <c r="C77" s="0" t="s">
        <v>19</v>
      </c>
      <c r="D77" s="0" t="s">
        <v>252</v>
      </c>
      <c r="E77" s="7" t="n">
        <f aca="false">14*60+1.16</f>
        <v>841.16</v>
      </c>
      <c r="F77" s="0" t="s">
        <v>314</v>
      </c>
    </row>
    <row r="78" customFormat="false" ht="15" hidden="false" customHeight="false" outlineLevel="0" collapsed="false">
      <c r="A78" s="0" t="s">
        <v>315</v>
      </c>
      <c r="B78" s="0" t="s">
        <v>234</v>
      </c>
      <c r="C78" s="0" t="s">
        <v>35</v>
      </c>
      <c r="D78" s="0" t="s">
        <v>253</v>
      </c>
      <c r="E78" s="7" t="n">
        <f aca="false">17*60+13.27</f>
        <v>1033.27</v>
      </c>
      <c r="F78" s="0" t="s">
        <v>314</v>
      </c>
    </row>
    <row r="79" customFormat="false" ht="15" hidden="false" customHeight="false" outlineLevel="0" collapsed="false">
      <c r="A79" s="0" t="s">
        <v>315</v>
      </c>
      <c r="B79" s="0" t="s">
        <v>254</v>
      </c>
      <c r="C79" s="0" t="s">
        <v>13</v>
      </c>
      <c r="D79" s="0" t="s">
        <v>255</v>
      </c>
      <c r="E79" s="7" t="n">
        <f aca="false">18*60+23.01</f>
        <v>1103.01</v>
      </c>
      <c r="F79" s="0" t="s">
        <v>314</v>
      </c>
    </row>
    <row r="80" customFormat="false" ht="15" hidden="false" customHeight="false" outlineLevel="0" collapsed="false">
      <c r="A80" s="0" t="s">
        <v>315</v>
      </c>
      <c r="B80" s="0" t="s">
        <v>256</v>
      </c>
      <c r="C80" s="0" t="s">
        <v>13</v>
      </c>
      <c r="D80" s="0" t="s">
        <v>257</v>
      </c>
      <c r="E80" s="7" t="n">
        <f aca="false">19*60+41.49</f>
        <v>1181.49</v>
      </c>
      <c r="F80" s="0" t="s">
        <v>314</v>
      </c>
    </row>
    <row r="81" customFormat="false" ht="15" hidden="false" customHeight="false" outlineLevel="0" collapsed="false">
      <c r="A81" s="0" t="s">
        <v>96</v>
      </c>
      <c r="B81" s="0" t="s">
        <v>175</v>
      </c>
      <c r="C81" s="0" t="s">
        <v>29</v>
      </c>
      <c r="D81" s="0" t="s">
        <v>258</v>
      </c>
      <c r="E81" s="7" t="n">
        <f aca="false">VALUE(SUBSTITUTE(D81, "m",""))</f>
        <v>5.94</v>
      </c>
      <c r="F81" s="0" t="s">
        <v>316</v>
      </c>
    </row>
    <row r="82" customFormat="false" ht="15" hidden="false" customHeight="false" outlineLevel="0" collapsed="false">
      <c r="A82" s="0" t="s">
        <v>96</v>
      </c>
      <c r="B82" s="0" t="s">
        <v>169</v>
      </c>
      <c r="C82" s="0" t="s">
        <v>35</v>
      </c>
      <c r="D82" s="0" t="s">
        <v>259</v>
      </c>
      <c r="E82" s="7" t="n">
        <f aca="false">VALUE(SUBSTITUTE(D82, "m",""))</f>
        <v>5.81</v>
      </c>
      <c r="F82" s="0" t="s">
        <v>316</v>
      </c>
    </row>
    <row r="83" customFormat="false" ht="15" hidden="false" customHeight="false" outlineLevel="0" collapsed="false">
      <c r="A83" s="0" t="s">
        <v>96</v>
      </c>
      <c r="B83" s="0" t="s">
        <v>168</v>
      </c>
      <c r="C83" s="0" t="s">
        <v>97</v>
      </c>
      <c r="D83" s="0" t="s">
        <v>260</v>
      </c>
      <c r="E83" s="7" t="n">
        <f aca="false">VALUE(SUBSTITUTE(D83, "m",""))</f>
        <v>5.33</v>
      </c>
      <c r="F83" s="0" t="s">
        <v>316</v>
      </c>
    </row>
    <row r="84" customFormat="false" ht="15" hidden="false" customHeight="false" outlineLevel="0" collapsed="false">
      <c r="A84" s="0" t="s">
        <v>96</v>
      </c>
      <c r="B84" s="0" t="s">
        <v>246</v>
      </c>
      <c r="C84" s="0" t="s">
        <v>19</v>
      </c>
      <c r="D84" s="0" t="s">
        <v>261</v>
      </c>
      <c r="E84" s="7" t="n">
        <f aca="false">VALUE(SUBSTITUTE(D84, "m",""))</f>
        <v>5.31</v>
      </c>
      <c r="F84" s="0" t="s">
        <v>316</v>
      </c>
    </row>
    <row r="85" customFormat="false" ht="15" hidden="false" customHeight="false" outlineLevel="0" collapsed="false">
      <c r="A85" s="0" t="s">
        <v>96</v>
      </c>
      <c r="B85" s="0" t="s">
        <v>180</v>
      </c>
      <c r="C85" s="0" t="s">
        <v>97</v>
      </c>
      <c r="D85" s="0" t="s">
        <v>262</v>
      </c>
      <c r="E85" s="7" t="n">
        <f aca="false">VALUE(SUBSTITUTE(D85, "m",""))</f>
        <v>4.65</v>
      </c>
      <c r="F85" s="0" t="s">
        <v>316</v>
      </c>
    </row>
    <row r="86" customFormat="false" ht="15" hidden="false" customHeight="false" outlineLevel="0" collapsed="false">
      <c r="A86" s="0" t="s">
        <v>102</v>
      </c>
      <c r="B86" s="0" t="s">
        <v>263</v>
      </c>
      <c r="C86" s="0" t="s">
        <v>97</v>
      </c>
      <c r="D86" s="0" t="s">
        <v>264</v>
      </c>
      <c r="E86" s="7" t="n">
        <f aca="false">VALUE(SUBSTITUTE(D86, "m",""))</f>
        <v>12.36</v>
      </c>
      <c r="F86" s="0" t="s">
        <v>316</v>
      </c>
    </row>
    <row r="87" customFormat="false" ht="15" hidden="false" customHeight="false" outlineLevel="0" collapsed="false">
      <c r="A87" s="0" t="s">
        <v>102</v>
      </c>
      <c r="B87" s="0" t="s">
        <v>246</v>
      </c>
      <c r="C87" s="0" t="s">
        <v>19</v>
      </c>
      <c r="D87" s="0" t="s">
        <v>265</v>
      </c>
      <c r="E87" s="7" t="n">
        <f aca="false">VALUE(SUBSTITUTE(D87, "m",""))</f>
        <v>11.05</v>
      </c>
      <c r="F87" s="0" t="s">
        <v>316</v>
      </c>
    </row>
    <row r="88" customFormat="false" ht="15" hidden="false" customHeight="false" outlineLevel="0" collapsed="false">
      <c r="A88" s="0" t="s">
        <v>105</v>
      </c>
      <c r="B88" s="0" t="s">
        <v>266</v>
      </c>
      <c r="C88" s="0" t="s">
        <v>167</v>
      </c>
      <c r="D88" s="0" t="s">
        <v>267</v>
      </c>
      <c r="E88" s="7" t="n">
        <f aca="false">VALUE(SUBSTITUTE(D88, "m",""))</f>
        <v>12.37</v>
      </c>
      <c r="F88" s="0" t="s">
        <v>316</v>
      </c>
    </row>
    <row r="89" customFormat="false" ht="15" hidden="false" customHeight="false" outlineLevel="0" collapsed="false">
      <c r="A89" s="0" t="s">
        <v>105</v>
      </c>
      <c r="B89" s="0" t="s">
        <v>268</v>
      </c>
      <c r="C89" s="0" t="s">
        <v>97</v>
      </c>
      <c r="D89" s="0" t="s">
        <v>269</v>
      </c>
      <c r="E89" s="7" t="n">
        <f aca="false">VALUE(SUBSTITUTE(D89, "m",""))</f>
        <v>10.86</v>
      </c>
      <c r="F89" s="0" t="s">
        <v>316</v>
      </c>
    </row>
    <row r="90" customFormat="false" ht="15" hidden="false" customHeight="false" outlineLevel="0" collapsed="false">
      <c r="A90" s="0" t="s">
        <v>105</v>
      </c>
      <c r="B90" s="0" t="s">
        <v>270</v>
      </c>
      <c r="C90" s="0" t="s">
        <v>19</v>
      </c>
      <c r="D90" s="0" t="s">
        <v>271</v>
      </c>
      <c r="E90" s="7" t="n">
        <f aca="false">VALUE(SUBSTITUTE(D90, "m",""))</f>
        <v>10.37</v>
      </c>
      <c r="F90" s="0" t="s">
        <v>316</v>
      </c>
    </row>
    <row r="91" customFormat="false" ht="15" hidden="false" customHeight="false" outlineLevel="0" collapsed="false">
      <c r="A91" s="0" t="s">
        <v>105</v>
      </c>
      <c r="B91" s="0" t="s">
        <v>272</v>
      </c>
      <c r="C91" s="0" t="s">
        <v>97</v>
      </c>
      <c r="D91" s="0" t="s">
        <v>273</v>
      </c>
      <c r="E91" s="7" t="n">
        <f aca="false">VALUE(SUBSTITUTE(D91, "m",""))</f>
        <v>9.88</v>
      </c>
      <c r="F91" s="0" t="s">
        <v>316</v>
      </c>
    </row>
    <row r="92" customFormat="false" ht="15" hidden="false" customHeight="false" outlineLevel="0" collapsed="false">
      <c r="A92" s="0" t="s">
        <v>105</v>
      </c>
      <c r="B92" s="0" t="s">
        <v>166</v>
      </c>
      <c r="C92" s="0" t="s">
        <v>13</v>
      </c>
      <c r="D92" s="0" t="s">
        <v>274</v>
      </c>
      <c r="E92" s="7" t="n">
        <f aca="false">VALUE(SUBSTITUTE(D92, "m",""))</f>
        <v>9.11</v>
      </c>
      <c r="F92" s="0" t="s">
        <v>316</v>
      </c>
    </row>
    <row r="93" customFormat="false" ht="15" hidden="false" customHeight="false" outlineLevel="0" collapsed="false">
      <c r="A93" s="0" t="s">
        <v>105</v>
      </c>
      <c r="B93" s="0" t="s">
        <v>275</v>
      </c>
      <c r="C93" s="0" t="s">
        <v>13</v>
      </c>
      <c r="D93" s="0" t="s">
        <v>276</v>
      </c>
      <c r="E93" s="7" t="n">
        <f aca="false">VALUE(SUBSTITUTE(D93, "m",""))</f>
        <v>8.39</v>
      </c>
      <c r="F93" s="0" t="s">
        <v>316</v>
      </c>
    </row>
    <row r="94" customFormat="false" ht="15" hidden="false" customHeight="false" outlineLevel="0" collapsed="false">
      <c r="A94" s="0" t="s">
        <v>105</v>
      </c>
      <c r="B94" s="0" t="s">
        <v>277</v>
      </c>
      <c r="C94" s="0" t="s">
        <v>13</v>
      </c>
      <c r="D94" s="0" t="s">
        <v>278</v>
      </c>
      <c r="E94" s="7" t="n">
        <f aca="false">VALUE(SUBSTITUTE(D94, "m",""))</f>
        <v>7.7</v>
      </c>
      <c r="F94" s="0" t="s">
        <v>316</v>
      </c>
    </row>
    <row r="95" customFormat="false" ht="15" hidden="false" customHeight="false" outlineLevel="0" collapsed="false">
      <c r="A95" s="0" t="s">
        <v>105</v>
      </c>
      <c r="B95" s="0" t="s">
        <v>185</v>
      </c>
      <c r="C95" s="0" t="s">
        <v>35</v>
      </c>
      <c r="D95" s="0" t="s">
        <v>279</v>
      </c>
      <c r="E95" s="7" t="n">
        <f aca="false">VALUE(SUBSTITUTE(D95, "m",""))</f>
        <v>7.4</v>
      </c>
      <c r="F95" s="0" t="s">
        <v>316</v>
      </c>
    </row>
    <row r="96" customFormat="false" ht="15" hidden="false" customHeight="false" outlineLevel="0" collapsed="false">
      <c r="A96" s="0" t="s">
        <v>317</v>
      </c>
      <c r="B96" s="0" t="s">
        <v>280</v>
      </c>
      <c r="C96" s="0" t="s">
        <v>19</v>
      </c>
      <c r="D96" s="0" t="s">
        <v>281</v>
      </c>
      <c r="E96" s="7" t="n">
        <f aca="false">VALUE(SUBSTITUTE(D96, "m",""))</f>
        <v>37.2</v>
      </c>
      <c r="F96" s="0" t="s">
        <v>316</v>
      </c>
    </row>
    <row r="97" customFormat="false" ht="15" hidden="false" customHeight="false" outlineLevel="0" collapsed="false">
      <c r="A97" s="0" t="s">
        <v>317</v>
      </c>
      <c r="B97" s="0" t="s">
        <v>270</v>
      </c>
      <c r="C97" s="0" t="s">
        <v>19</v>
      </c>
      <c r="D97" s="0" t="s">
        <v>282</v>
      </c>
      <c r="E97" s="7" t="n">
        <f aca="false">VALUE(SUBSTITUTE(D97, "m",""))</f>
        <v>34.7</v>
      </c>
      <c r="F97" s="0" t="s">
        <v>316</v>
      </c>
    </row>
    <row r="98" customFormat="false" ht="15" hidden="false" customHeight="false" outlineLevel="0" collapsed="false">
      <c r="A98" s="0" t="s">
        <v>317</v>
      </c>
      <c r="B98" s="0" t="s">
        <v>166</v>
      </c>
      <c r="C98" s="0" t="s">
        <v>13</v>
      </c>
      <c r="D98" s="0" t="s">
        <v>283</v>
      </c>
      <c r="E98" s="7" t="n">
        <f aca="false">VALUE(SUBSTITUTE(D98, "m",""))</f>
        <v>26.58</v>
      </c>
      <c r="F98" s="0" t="s">
        <v>316</v>
      </c>
    </row>
    <row r="99" customFormat="false" ht="15" hidden="false" customHeight="false" outlineLevel="0" collapsed="false">
      <c r="A99" s="0" t="s">
        <v>317</v>
      </c>
      <c r="B99" s="0" t="s">
        <v>275</v>
      </c>
      <c r="C99" s="0" t="s">
        <v>13</v>
      </c>
      <c r="D99" s="0" t="s">
        <v>284</v>
      </c>
      <c r="E99" s="7" t="n">
        <f aca="false">VALUE(SUBSTITUTE(D99, "m",""))</f>
        <v>21.7</v>
      </c>
      <c r="F99" s="0" t="s">
        <v>316</v>
      </c>
    </row>
    <row r="100" customFormat="false" ht="15" hidden="false" customHeight="false" outlineLevel="0" collapsed="false">
      <c r="A100" s="0" t="s">
        <v>317</v>
      </c>
      <c r="B100" s="0" t="s">
        <v>185</v>
      </c>
      <c r="C100" s="0" t="s">
        <v>35</v>
      </c>
      <c r="D100" s="0" t="s">
        <v>285</v>
      </c>
      <c r="E100" s="7" t="n">
        <f aca="false">VALUE(SUBSTITUTE(D100, "m",""))</f>
        <v>15.78</v>
      </c>
      <c r="F100" s="0" t="s">
        <v>316</v>
      </c>
    </row>
    <row r="101" customFormat="false" ht="15" hidden="false" customHeight="false" outlineLevel="0" collapsed="false">
      <c r="A101" s="0" t="s">
        <v>136</v>
      </c>
      <c r="B101" s="0" t="s">
        <v>266</v>
      </c>
      <c r="C101" s="0" t="s">
        <v>167</v>
      </c>
      <c r="D101" s="0" t="s">
        <v>286</v>
      </c>
      <c r="E101" s="7" t="n">
        <f aca="false">VALUE(SUBSTITUTE(D101, "m",""))</f>
        <v>41.2</v>
      </c>
      <c r="F101" s="0" t="s">
        <v>316</v>
      </c>
    </row>
    <row r="102" customFormat="false" ht="15" hidden="false" customHeight="false" outlineLevel="0" collapsed="false">
      <c r="A102" s="0" t="s">
        <v>136</v>
      </c>
      <c r="B102" s="0" t="s">
        <v>280</v>
      </c>
      <c r="C102" s="0" t="s">
        <v>19</v>
      </c>
      <c r="D102" s="0" t="s">
        <v>287</v>
      </c>
      <c r="E102" s="7" t="n">
        <f aca="false">VALUE(SUBSTITUTE(D102, "m",""))</f>
        <v>30.55</v>
      </c>
      <c r="F102" s="0" t="s">
        <v>316</v>
      </c>
    </row>
    <row r="103" customFormat="false" ht="15" hidden="false" customHeight="false" outlineLevel="0" collapsed="false">
      <c r="A103" s="0" t="s">
        <v>136</v>
      </c>
      <c r="B103" s="0" t="s">
        <v>270</v>
      </c>
      <c r="C103" s="0" t="s">
        <v>19</v>
      </c>
      <c r="D103" s="0" t="s">
        <v>288</v>
      </c>
      <c r="E103" s="7" t="n">
        <f aca="false">VALUE(SUBSTITUTE(D103, "m",""))</f>
        <v>26.95</v>
      </c>
      <c r="F103" s="0" t="s">
        <v>316</v>
      </c>
    </row>
    <row r="104" customFormat="false" ht="15" hidden="false" customHeight="false" outlineLevel="0" collapsed="false">
      <c r="A104" s="0" t="s">
        <v>136</v>
      </c>
      <c r="B104" s="0" t="s">
        <v>166</v>
      </c>
      <c r="C104" s="0" t="s">
        <v>13</v>
      </c>
      <c r="D104" s="0" t="s">
        <v>289</v>
      </c>
      <c r="E104" s="7" t="n">
        <f aca="false">VALUE(SUBSTITUTE(D104, "m",""))</f>
        <v>25.54</v>
      </c>
      <c r="F104" s="0" t="s">
        <v>316</v>
      </c>
    </row>
    <row r="105" customFormat="false" ht="15" hidden="false" customHeight="false" outlineLevel="0" collapsed="false">
      <c r="A105" s="0" t="s">
        <v>136</v>
      </c>
      <c r="B105" s="0" t="s">
        <v>185</v>
      </c>
      <c r="C105" s="0" t="s">
        <v>35</v>
      </c>
      <c r="D105" s="0" t="s">
        <v>290</v>
      </c>
      <c r="E105" s="7" t="n">
        <f aca="false">VALUE(SUBSTITUTE(D105, "m",""))</f>
        <v>18.03</v>
      </c>
      <c r="F105" s="0" t="s">
        <v>316</v>
      </c>
    </row>
    <row r="106" customFormat="false" ht="15" hidden="false" customHeight="false" outlineLevel="0" collapsed="false">
      <c r="A106" s="0" t="s">
        <v>136</v>
      </c>
      <c r="B106" s="0" t="s">
        <v>275</v>
      </c>
      <c r="C106" s="0" t="s">
        <v>13</v>
      </c>
      <c r="D106" s="0" t="s">
        <v>291</v>
      </c>
      <c r="E106" s="7" t="n">
        <f aca="false">VALUE(SUBSTITUTE(D106, "m",""))</f>
        <v>16.11</v>
      </c>
      <c r="F106" s="0" t="s">
        <v>316</v>
      </c>
    </row>
    <row r="107" customFormat="false" ht="15" hidden="false" customHeight="false" outlineLevel="0" collapsed="false">
      <c r="A107" s="0" t="s">
        <v>141</v>
      </c>
      <c r="B107" s="0" t="s">
        <v>292</v>
      </c>
      <c r="C107" s="0" t="s">
        <v>29</v>
      </c>
      <c r="D107" s="0" t="s">
        <v>293</v>
      </c>
      <c r="E107" s="7" t="n">
        <f aca="false">VALUE(SUBSTITUTE(D107, "m",""))</f>
        <v>46.8</v>
      </c>
      <c r="F107" s="0" t="s">
        <v>316</v>
      </c>
    </row>
    <row r="108" customFormat="false" ht="15" hidden="false" customHeight="false" outlineLevel="0" collapsed="false">
      <c r="A108" s="0" t="s">
        <v>141</v>
      </c>
      <c r="B108" s="0" t="s">
        <v>277</v>
      </c>
      <c r="C108" s="0" t="s">
        <v>13</v>
      </c>
      <c r="D108" s="0" t="s">
        <v>294</v>
      </c>
      <c r="E108" s="7" t="n">
        <f aca="false">VALUE(SUBSTITUTE(D108, "m",""))</f>
        <v>37.47</v>
      </c>
      <c r="F108" s="0" t="s">
        <v>316</v>
      </c>
    </row>
    <row r="109" customFormat="false" ht="15" hidden="false" customHeight="false" outlineLevel="0" collapsed="false">
      <c r="A109" s="0" t="s">
        <v>141</v>
      </c>
      <c r="B109" s="0" t="s">
        <v>263</v>
      </c>
      <c r="C109" s="0" t="s">
        <v>97</v>
      </c>
      <c r="D109" s="0" t="s">
        <v>295</v>
      </c>
      <c r="E109" s="7" t="n">
        <f aca="false">VALUE(SUBSTITUTE(D109, "m",""))</f>
        <v>36.87</v>
      </c>
      <c r="F109" s="0" t="s">
        <v>316</v>
      </c>
    </row>
    <row r="110" customFormat="false" ht="15" hidden="false" customHeight="false" outlineLevel="0" collapsed="false">
      <c r="A110" s="0" t="s">
        <v>141</v>
      </c>
      <c r="B110" s="0" t="s">
        <v>166</v>
      </c>
      <c r="C110" s="0" t="s">
        <v>13</v>
      </c>
      <c r="D110" s="0" t="s">
        <v>296</v>
      </c>
      <c r="E110" s="7" t="n">
        <f aca="false">VALUE(SUBSTITUTE(D110, "m",""))</f>
        <v>32.64</v>
      </c>
      <c r="F110" s="0" t="s">
        <v>316</v>
      </c>
    </row>
    <row r="111" customFormat="false" ht="15" hidden="false" customHeight="false" outlineLevel="0" collapsed="false">
      <c r="A111" s="0" t="s">
        <v>141</v>
      </c>
      <c r="B111" s="0" t="s">
        <v>280</v>
      </c>
      <c r="C111" s="0" t="s">
        <v>19</v>
      </c>
      <c r="D111" s="0" t="s">
        <v>297</v>
      </c>
      <c r="E111" s="7" t="n">
        <f aca="false">VALUE(SUBSTITUTE(D111, "m",""))</f>
        <v>30.43</v>
      </c>
      <c r="F111" s="0" t="s">
        <v>316</v>
      </c>
    </row>
    <row r="112" customFormat="false" ht="15" hidden="false" customHeight="false" outlineLevel="0" collapsed="false">
      <c r="A112" s="0" t="s">
        <v>141</v>
      </c>
      <c r="B112" s="0" t="s">
        <v>270</v>
      </c>
      <c r="C112" s="0" t="s">
        <v>19</v>
      </c>
      <c r="D112" s="0" t="s">
        <v>298</v>
      </c>
      <c r="E112" s="7" t="n">
        <f aca="false">VALUE(SUBSTITUTE(D112, "m",""))</f>
        <v>27.19</v>
      </c>
      <c r="F112" s="0" t="s">
        <v>316</v>
      </c>
    </row>
    <row r="113" customFormat="false" ht="15" hidden="false" customHeight="false" outlineLevel="0" collapsed="false">
      <c r="A113" s="0" t="s">
        <v>319</v>
      </c>
      <c r="B113" s="0" t="s">
        <v>299</v>
      </c>
      <c r="C113" s="0" t="s">
        <v>29</v>
      </c>
      <c r="D113" s="0" t="s">
        <v>300</v>
      </c>
      <c r="E113" s="7" t="n">
        <f aca="false">VALUE(SUBSTITUTE(D113, "m",""))</f>
        <v>3.35</v>
      </c>
      <c r="F113" s="0" t="s">
        <v>316</v>
      </c>
    </row>
    <row r="114" customFormat="false" ht="15" hidden="false" customHeight="false" outlineLevel="0" collapsed="false">
      <c r="A114" s="0" t="s">
        <v>319</v>
      </c>
      <c r="B114" s="0" t="s">
        <v>187</v>
      </c>
      <c r="C114" s="0" t="s">
        <v>35</v>
      </c>
      <c r="D114" s="0" t="s">
        <v>301</v>
      </c>
      <c r="E114" s="7" t="n">
        <f aca="false">VALUE(SUBSTITUTE(D114, "m",""))</f>
        <v>2.43</v>
      </c>
      <c r="F114" s="0" t="s">
        <v>316</v>
      </c>
    </row>
    <row r="115" customFormat="false" ht="15" hidden="false" customHeight="false" outlineLevel="0" collapsed="false">
      <c r="A115" s="0" t="s">
        <v>155</v>
      </c>
      <c r="B115" s="0" t="s">
        <v>302</v>
      </c>
      <c r="C115" s="0" t="s">
        <v>35</v>
      </c>
      <c r="D115" s="0" t="s">
        <v>303</v>
      </c>
      <c r="E115" s="7" t="n">
        <f aca="false">3*60+54.77</f>
        <v>234.77</v>
      </c>
      <c r="F115" s="0" t="s">
        <v>314</v>
      </c>
    </row>
    <row r="116" customFormat="false" ht="15" hidden="false" customHeight="false" outlineLevel="0" collapsed="false">
      <c r="A116" s="0" t="s">
        <v>155</v>
      </c>
      <c r="B116" s="0" t="s">
        <v>304</v>
      </c>
      <c r="C116" s="0" t="s">
        <v>167</v>
      </c>
      <c r="D116" s="3" t="s">
        <v>305</v>
      </c>
      <c r="E116" s="7" t="n">
        <f aca="false">3*60+56.5</f>
        <v>236.5</v>
      </c>
      <c r="F116" s="0" t="s">
        <v>314</v>
      </c>
    </row>
    <row r="117" customFormat="false" ht="15" hidden="false" customHeight="false" outlineLevel="0" collapsed="false">
      <c r="A117" s="0" t="s">
        <v>155</v>
      </c>
      <c r="B117" s="0" t="s">
        <v>306</v>
      </c>
      <c r="C117" s="0" t="s">
        <v>167</v>
      </c>
      <c r="D117" s="0" t="s">
        <v>307</v>
      </c>
      <c r="E117" s="7" t="n">
        <f aca="false">4*60+4.2</f>
        <v>244.2</v>
      </c>
      <c r="F117" s="0" t="s">
        <v>314</v>
      </c>
    </row>
    <row r="118" customFormat="false" ht="15" hidden="false" customHeight="false" outlineLevel="0" collapsed="false">
      <c r="A118" s="0" t="s">
        <v>155</v>
      </c>
      <c r="B118" s="0" t="s">
        <v>158</v>
      </c>
      <c r="C118" s="0" t="s">
        <v>19</v>
      </c>
      <c r="D118" s="3" t="s">
        <v>308</v>
      </c>
      <c r="E118" s="7" t="n">
        <f aca="false">4*60+14.43</f>
        <v>254.43</v>
      </c>
      <c r="F118" s="0" t="s">
        <v>314</v>
      </c>
    </row>
    <row r="119" customFormat="false" ht="15" hidden="false" customHeight="false" outlineLevel="0" collapsed="false">
      <c r="A119" s="0" t="s">
        <v>160</v>
      </c>
      <c r="B119" s="0" t="s">
        <v>168</v>
      </c>
      <c r="C119" s="0" t="s">
        <v>97</v>
      </c>
      <c r="D119" s="0" t="s">
        <v>309</v>
      </c>
      <c r="E119" s="7" t="n">
        <v>1.82</v>
      </c>
      <c r="F119" s="0" t="s">
        <v>316</v>
      </c>
    </row>
    <row r="120" customFormat="false" ht="15" hidden="false" customHeight="false" outlineLevel="0" collapsed="false">
      <c r="A120" s="0" t="s">
        <v>160</v>
      </c>
      <c r="B120" s="0" t="s">
        <v>188</v>
      </c>
      <c r="C120" s="0" t="s">
        <v>35</v>
      </c>
      <c r="D120" s="0" t="s">
        <v>310</v>
      </c>
      <c r="E120" s="7" t="n">
        <v>1.75</v>
      </c>
      <c r="F120" s="0" t="s">
        <v>316</v>
      </c>
    </row>
    <row r="121" customFormat="false" ht="15" hidden="false" customHeight="false" outlineLevel="0" collapsed="false">
      <c r="A121" s="0" t="s">
        <v>318</v>
      </c>
      <c r="B121" s="0" t="s">
        <v>158</v>
      </c>
      <c r="C121" s="0" t="s">
        <v>19</v>
      </c>
      <c r="D121" s="0" t="n">
        <v>50.29</v>
      </c>
      <c r="E121" s="7" t="n">
        <f aca="false">D121</f>
        <v>50.29</v>
      </c>
      <c r="F121" s="0" t="s">
        <v>314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2022-04-05T18:56:16Z</dcterms:created>
  <dc:creator/>
  <dc:description/>
  <dc:language>en-US</dc:language>
  <cp:lastModifiedBy/>
  <dcterms:modified xsi:type="dcterms:W3CDTF">2022-04-11T17:36:50Z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