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Fuentes\Flyback\"/>
    </mc:Choice>
  </mc:AlternateContent>
  <xr:revisionPtr revIDLastSave="0" documentId="13_ncr:1_{EE0EF20A-5881-4177-AA83-B59848ED1951}" xr6:coauthVersionLast="47" xr6:coauthVersionMax="47" xr10:uidLastSave="{00000000-0000-0000-0000-000000000000}"/>
  <bookViews>
    <workbookView xWindow="-110" yWindow="-110" windowWidth="19420" windowHeight="10300" xr2:uid="{20EC7FFF-0037-4D06-851A-30BED73B3B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C2" i="1"/>
  <c r="C3" i="1" s="1"/>
  <c r="C4" i="1" s="1"/>
  <c r="C17" i="1"/>
  <c r="C6" i="1" s="1"/>
  <c r="C18" i="1" s="1"/>
  <c r="C5" i="1"/>
  <c r="C13" i="1" l="1"/>
  <c r="C14" i="1"/>
</calcChain>
</file>

<file path=xl/sharedStrings.xml><?xml version="1.0" encoding="utf-8"?>
<sst xmlns="http://schemas.openxmlformats.org/spreadsheetml/2006/main" count="21" uniqueCount="21">
  <si>
    <t>Vsat</t>
  </si>
  <si>
    <t>Vin</t>
  </si>
  <si>
    <t>Vout</t>
  </si>
  <si>
    <t>Vf</t>
  </si>
  <si>
    <t>N</t>
  </si>
  <si>
    <t>D [%]</t>
  </si>
  <si>
    <t>Lp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</si>
  <si>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Ip [A]</t>
    </r>
  </si>
  <si>
    <t>Ipk [A]</t>
  </si>
  <si>
    <t>Rend</t>
  </si>
  <si>
    <t>Carga [A]</t>
  </si>
  <si>
    <t>Vsw(off)</t>
  </si>
  <si>
    <t>Vclamp</t>
  </si>
  <si>
    <t>C (&gt;=)</t>
  </si>
  <si>
    <t>R (&lt;=)</t>
  </si>
  <si>
    <t>Red Snubber</t>
  </si>
  <si>
    <t xml:space="preserve">Red RC (Comp) </t>
  </si>
  <si>
    <t>Rc</t>
  </si>
  <si>
    <t>Cout (&gt;=)</t>
  </si>
  <si>
    <t>Cc (&gt;=)</t>
  </si>
  <si>
    <t>Vsw +5/+10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</si>
</sst>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0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11" fontId="0" fillId="0" borderId="6" xfId="0" applyNumberFormat="1" applyBorder="1"/>
    <xf numFmtId="0" fontId="0" fillId="0" borderId="2" xfId="0" applyBorder="1"/>
    <xf numFmtId="11" fontId="0" fillId="0" borderId="4" xfId="0" applyNumberFormat="1" applyBorder="1"/>
    <xf numFmtId="0" fontId="0" fillId="0" borderId="6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4288-5FBE-4552-B402-034C22B6D0CC}">
  <dimension ref="B1:H18"/>
  <sheetViews>
    <sheetView tabSelected="1" workbookViewId="0">
      <selection activeCell="E17" sqref="E17"/>
    </sheetView>
  </sheetViews>
  <sheetFormatPr baseColWidth="10" defaultRowHeight="14.5" x14ac:dyDescent="0.35"/>
  <cols>
    <col min="1" max="1" width="13.6328125" customWidth="1"/>
    <col min="2" max="2" width="11.81640625" bestFit="1" customWidth="1"/>
    <col min="5" max="5" width="15.81640625" customWidth="1"/>
  </cols>
  <sheetData>
    <row r="1" spans="2:8" ht="15" thickBot="1" x14ac:dyDescent="0.4"/>
    <row r="2" spans="2:8" x14ac:dyDescent="0.35">
      <c r="B2" s="1" t="s">
        <v>5</v>
      </c>
      <c r="C2" s="2">
        <f>(F3+F5)/(F6*(F2-F4)+F3+F5)</f>
        <v>0.58923512747875362</v>
      </c>
      <c r="E2" s="1" t="s">
        <v>1</v>
      </c>
      <c r="F2" s="8">
        <v>15</v>
      </c>
    </row>
    <row r="3" spans="2:8" x14ac:dyDescent="0.35">
      <c r="B3" s="3" t="s">
        <v>7</v>
      </c>
      <c r="C3" s="4">
        <f>(C2*(F2-F4))/(F7*52000)</f>
        <v>0.65722379603399439</v>
      </c>
      <c r="E3" s="3" t="s">
        <v>2</v>
      </c>
      <c r="F3" s="5">
        <v>10</v>
      </c>
    </row>
    <row r="4" spans="2:8" x14ac:dyDescent="0.35">
      <c r="B4" s="3" t="s">
        <v>8</v>
      </c>
      <c r="C4" s="4">
        <f>(F6/F8)*(F9/(1-C2))+(C3/2)</f>
        <v>0.4567425695233493</v>
      </c>
      <c r="E4" s="3" t="s">
        <v>0</v>
      </c>
      <c r="F4" s="5">
        <v>0.5</v>
      </c>
    </row>
    <row r="5" spans="2:8" x14ac:dyDescent="0.35">
      <c r="B5" s="3" t="s">
        <v>11</v>
      </c>
      <c r="C5" s="5">
        <f>F2+((F3+F5)/F6)</f>
        <v>35.799999999999997</v>
      </c>
      <c r="E5" s="3" t="s">
        <v>3</v>
      </c>
      <c r="F5" s="5">
        <v>0.4</v>
      </c>
    </row>
    <row r="6" spans="2:8" ht="15" thickBot="1" x14ac:dyDescent="0.4">
      <c r="B6" s="6" t="s">
        <v>18</v>
      </c>
      <c r="C6" s="7">
        <f>(0.19*C17*F7*F9)/(15*F2)</f>
        <v>3.5625000000000002E-6</v>
      </c>
      <c r="E6" s="3" t="s">
        <v>4</v>
      </c>
      <c r="F6" s="5">
        <v>0.5</v>
      </c>
    </row>
    <row r="7" spans="2:8" x14ac:dyDescent="0.35">
      <c r="E7" s="3" t="s">
        <v>6</v>
      </c>
      <c r="F7" s="9">
        <v>2.5000000000000001E-4</v>
      </c>
    </row>
    <row r="8" spans="2:8" x14ac:dyDescent="0.35">
      <c r="E8" s="3" t="s">
        <v>9</v>
      </c>
      <c r="F8" s="5">
        <v>0.95</v>
      </c>
    </row>
    <row r="9" spans="2:8" ht="15" thickBot="1" x14ac:dyDescent="0.4">
      <c r="E9" s="6" t="s">
        <v>10</v>
      </c>
      <c r="F9" s="10">
        <v>0.1</v>
      </c>
    </row>
    <row r="11" spans="2:8" ht="15" thickBot="1" x14ac:dyDescent="0.4"/>
    <row r="12" spans="2:8" ht="15" thickBot="1" x14ac:dyDescent="0.4">
      <c r="B12" s="16" t="s">
        <v>15</v>
      </c>
      <c r="C12" s="17"/>
      <c r="E12" s="14" t="s">
        <v>12</v>
      </c>
      <c r="F12" s="15">
        <f>C5+5</f>
        <v>40.799999999999997</v>
      </c>
      <c r="H12" t="s">
        <v>20</v>
      </c>
    </row>
    <row r="13" spans="2:8" x14ac:dyDescent="0.35">
      <c r="B13" s="1" t="s">
        <v>13</v>
      </c>
      <c r="C13" s="11">
        <f>(0.02*F7*(C4)^2)/(F12^2-C5^2)</f>
        <v>2.7234174257805691E-9</v>
      </c>
    </row>
    <row r="14" spans="2:8" ht="15" thickBot="1" x14ac:dyDescent="0.4">
      <c r="B14" s="6" t="s">
        <v>14</v>
      </c>
      <c r="C14" s="7">
        <f>(((F12+C5-F2)/2)^2)*(0.00192/(F7*C4^2))</f>
        <v>34923.653562513573</v>
      </c>
    </row>
    <row r="15" spans="2:8" ht="15" thickBot="1" x14ac:dyDescent="0.4"/>
    <row r="16" spans="2:8" ht="15" thickBot="1" x14ac:dyDescent="0.4">
      <c r="B16" s="18" t="s">
        <v>16</v>
      </c>
      <c r="C16" s="19"/>
    </row>
    <row r="17" spans="2:3" x14ac:dyDescent="0.35">
      <c r="B17" s="12" t="s">
        <v>17</v>
      </c>
      <c r="C17" s="13">
        <f>(750*F9*(15+F2*F6)^2)/(F2^2)</f>
        <v>168.75</v>
      </c>
    </row>
    <row r="18" spans="2:3" ht="15" thickBot="1" x14ac:dyDescent="0.4">
      <c r="B18" s="6" t="s">
        <v>19</v>
      </c>
      <c r="C18" s="7">
        <f>(58.5*C6*F3*(F3+(F2*F6)))/(C17^2*F2*F6)</f>
        <v>1.7076543209876546E-7</v>
      </c>
    </row>
  </sheetData>
  <mergeCells count="2">
    <mergeCell ref="B12:C12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2022-11-17T17:54:54Z</dcterms:created>
  <dcterms:modified xsi:type="dcterms:W3CDTF">2022-12-08T20:55:13Z</dcterms:modified>
</cp:coreProperties>
</file>