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DieseArbeitsmappe" autoCompressPictures="0" defaultThemeVersion="124226"/>
  <mc:AlternateContent xmlns:mc="http://schemas.openxmlformats.org/markup-compatibility/2006">
    <mc:Choice Requires="x15">
      <x15ac:absPath xmlns:x15ac="http://schemas.microsoft.com/office/spreadsheetml/2010/11/ac" url="C:\Users\TFPFRO\Desktop\"/>
    </mc:Choice>
  </mc:AlternateContent>
  <xr:revisionPtr revIDLastSave="0" documentId="13_ncr:1_{8F9BB88A-7224-43DD-81BD-57E09F2189DA}" xr6:coauthVersionLast="46" xr6:coauthVersionMax="47" xr10:uidLastSave="{00000000-0000-0000-0000-000000000000}"/>
  <bookViews>
    <workbookView xWindow="-108" yWindow="-108" windowWidth="23256" windowHeight="12576" tabRatio="755" xr2:uid="{00000000-000D-0000-FFFF-FFFF00000000}"/>
  </bookViews>
  <sheets>
    <sheet name="Welcome" sheetId="88" r:id="rId1"/>
    <sheet name="Cover" sheetId="71" r:id="rId2"/>
    <sheet name="Maturity levels" sheetId="87" r:id="rId3"/>
    <sheet name="Definitions" sheetId="86" r:id="rId4"/>
    <sheet name="Information Security" sheetId="56" r:id="rId5"/>
    <sheet name="Prototype Protection" sheetId="76" r:id="rId6"/>
    <sheet name="Data protection" sheetId="77" r:id="rId7"/>
    <sheet name="Results (ISA5)" sheetId="75" r:id="rId8"/>
    <sheet name="Results (ISA4)" sheetId="69" r:id="rId9"/>
    <sheet name="Examples KPI" sheetId="89" r:id="rId10"/>
    <sheet name="License" sheetId="84" r:id="rId11"/>
    <sheet name="Change history" sheetId="90" r:id="rId12"/>
  </sheets>
  <externalReferences>
    <externalReference r:id="rId13"/>
    <externalReference r:id="rId14"/>
    <externalReference r:id="rId15"/>
  </externalReferences>
  <definedNames>
    <definedName name="_xlnm._FilterDatabase" localSheetId="6" hidden="1">'Data protection'!$A$2:$U$7</definedName>
    <definedName name="_xlnm._FilterDatabase" localSheetId="4" hidden="1">'Information Security'!$A$2:$AA$142</definedName>
    <definedName name="_xlnm._FilterDatabase" localSheetId="5" hidden="1">'Prototype Protection'!$A$2:$AA$30</definedName>
    <definedName name="Classification_level" localSheetId="11">#REF!</definedName>
    <definedName name="Classification_level" localSheetId="6">#REF!</definedName>
    <definedName name="Classification_level" localSheetId="3">#REF!</definedName>
    <definedName name="Classification_level" localSheetId="4">#REF!</definedName>
    <definedName name="Classification_level" localSheetId="2">#REF!</definedName>
    <definedName name="Classification_level" localSheetId="5">#REF!</definedName>
    <definedName name="Classification_level" localSheetId="7">#REF!</definedName>
    <definedName name="Classification_level">#REF!</definedName>
    <definedName name="Control23.11.1" localSheetId="11">#REF!</definedName>
    <definedName name="Control23.11.1" localSheetId="6">#REF!</definedName>
    <definedName name="Control23.11.1" localSheetId="3">#REF!</definedName>
    <definedName name="Control23.11.1" localSheetId="4">#REF!</definedName>
    <definedName name="Control23.11.1" localSheetId="2">#REF!</definedName>
    <definedName name="Control23.11.1" localSheetId="5">#REF!</definedName>
    <definedName name="Control23.11.1" localSheetId="7">#REF!</definedName>
    <definedName name="Control23.11.1">#REF!</definedName>
    <definedName name="Control23.13.3" localSheetId="11">#REF!</definedName>
    <definedName name="Control23.13.3" localSheetId="6">#REF!</definedName>
    <definedName name="Control23.13.3" localSheetId="3">#REF!</definedName>
    <definedName name="Control23.13.3" localSheetId="4">#REF!</definedName>
    <definedName name="Control23.13.3" localSheetId="2">#REF!</definedName>
    <definedName name="Control23.13.3" localSheetId="5">#REF!</definedName>
    <definedName name="Control23.13.3" localSheetId="7">#REF!</definedName>
    <definedName name="Control23.13.3">#REF!</definedName>
    <definedName name="Control23.7.2" localSheetId="11">#REF!</definedName>
    <definedName name="Control23.7.2" localSheetId="6">#REF!</definedName>
    <definedName name="Control23.7.2" localSheetId="3">#REF!</definedName>
    <definedName name="Control23.7.2" localSheetId="4">#REF!</definedName>
    <definedName name="Control23.7.2" localSheetId="2">#REF!</definedName>
    <definedName name="Control23.7.2" localSheetId="5">#REF!</definedName>
    <definedName name="Control23.7.2" localSheetId="7">#REF!</definedName>
    <definedName name="Control23.7.2">#REF!</definedName>
    <definedName name="Control23.9.2" localSheetId="11">#REF!</definedName>
    <definedName name="Control23.9.2" localSheetId="6">#REF!</definedName>
    <definedName name="Control23.9.2" localSheetId="3">#REF!</definedName>
    <definedName name="Control23.9.2" localSheetId="4">#REF!</definedName>
    <definedName name="Control23.9.2" localSheetId="2">#REF!</definedName>
    <definedName name="Control23.9.2" localSheetId="5">#REF!</definedName>
    <definedName name="Control23.9.2" localSheetId="7">#REF!</definedName>
    <definedName name="Control23.9.2">#REF!</definedName>
    <definedName name="_xlnm.Print_Area" localSheetId="1">Cover!$B$1:$C$21</definedName>
    <definedName name="_xlnm.Print_Area" localSheetId="3">Definitions!$B$1:$E$46</definedName>
    <definedName name="_xlnm.Print_Area" localSheetId="9">'Examples KPI'!$A$1:$AO$16</definedName>
    <definedName name="_xlnm.Print_Area" localSheetId="2">'Maturity levels'!$B$1:$H$6</definedName>
    <definedName name="_xlnm.Print_Area" localSheetId="8">'Results (ISA4)'!$A$1:$H$106</definedName>
    <definedName name="_xlnm.Print_Area" localSheetId="7">'Results (ISA5)'!$A$1:$H$98</definedName>
    <definedName name="_xlnm.Print_Area" localSheetId="0">Welcome!$B$1:$B$8</definedName>
    <definedName name="er" localSheetId="11">#REF!</definedName>
    <definedName name="er" localSheetId="6">#REF!</definedName>
    <definedName name="er" localSheetId="3">#REF!</definedName>
    <definedName name="er" localSheetId="2">#REF!</definedName>
    <definedName name="er" localSheetId="5">#REF!</definedName>
    <definedName name="er" localSheetId="7">#REF!</definedName>
    <definedName name="er">#REF!</definedName>
    <definedName name="KPI11.1" localSheetId="11">#REF!</definedName>
    <definedName name="KPI11.1" localSheetId="6">#REF!</definedName>
    <definedName name="KPI11.1" localSheetId="3">#REF!</definedName>
    <definedName name="KPI11.1" localSheetId="4">#REF!</definedName>
    <definedName name="KPI11.1" localSheetId="2">#REF!</definedName>
    <definedName name="KPI11.1" localSheetId="5">#REF!</definedName>
    <definedName name="KPI11.1" localSheetId="7">#REF!</definedName>
    <definedName name="KPI11.1">#REF!</definedName>
    <definedName name="KPI11.3" localSheetId="11">#REF!</definedName>
    <definedName name="KPI11.3" localSheetId="6">#REF!</definedName>
    <definedName name="KPI11.3" localSheetId="3">#REF!</definedName>
    <definedName name="KPI11.3" localSheetId="4">#REF!</definedName>
    <definedName name="KPI11.3" localSheetId="2">#REF!</definedName>
    <definedName name="KPI11.3" localSheetId="5">#REF!</definedName>
    <definedName name="KPI11.3" localSheetId="7">#REF!</definedName>
    <definedName name="KPI11.3">#REF!</definedName>
    <definedName name="KPI12.5" localSheetId="11">#REF!</definedName>
    <definedName name="KPI12.5" localSheetId="6">#REF!</definedName>
    <definedName name="KPI12.5" localSheetId="3">#REF!</definedName>
    <definedName name="KPI12.5" localSheetId="4">#REF!</definedName>
    <definedName name="KPI12.5" localSheetId="2">#REF!</definedName>
    <definedName name="KPI12.5" localSheetId="5">#REF!</definedName>
    <definedName name="KPI12.5" localSheetId="7">#REF!</definedName>
    <definedName name="KPI12.5">#REF!</definedName>
    <definedName name="KPI12.6" localSheetId="11">#REF!</definedName>
    <definedName name="KPI12.6" localSheetId="6">#REF!</definedName>
    <definedName name="KPI12.6" localSheetId="3">#REF!</definedName>
    <definedName name="KPI12.6" localSheetId="4">#REF!</definedName>
    <definedName name="KPI12.6" localSheetId="2">#REF!</definedName>
    <definedName name="KPI12.6" localSheetId="5">#REF!</definedName>
    <definedName name="KPI12.6" localSheetId="7">#REF!</definedName>
    <definedName name="KPI12.6">#REF!</definedName>
    <definedName name="KPI12.8" localSheetId="11">#REF!</definedName>
    <definedName name="KPI12.8" localSheetId="6">#REF!</definedName>
    <definedName name="KPI12.8" localSheetId="3">#REF!</definedName>
    <definedName name="KPI12.8" localSheetId="4">#REF!</definedName>
    <definedName name="KPI12.8" localSheetId="2">#REF!</definedName>
    <definedName name="KPI12.8" localSheetId="5">#REF!</definedName>
    <definedName name="KPI12.8" localSheetId="7">#REF!</definedName>
    <definedName name="KPI12.8">#REF!</definedName>
    <definedName name="KPI13.2" localSheetId="11">#REF!</definedName>
    <definedName name="KPI13.2" localSheetId="6">#REF!</definedName>
    <definedName name="KPI13.2" localSheetId="3">#REF!</definedName>
    <definedName name="KPI13.2" localSheetId="4">#REF!</definedName>
    <definedName name="KPI13.2" localSheetId="2">#REF!</definedName>
    <definedName name="KPI13.2" localSheetId="5">#REF!</definedName>
    <definedName name="KPI13.2" localSheetId="7">#REF!</definedName>
    <definedName name="KPI13.2">#REF!</definedName>
    <definedName name="KPI13.5" localSheetId="11">#REF!</definedName>
    <definedName name="KPI13.5" localSheetId="6">#REF!</definedName>
    <definedName name="KPI13.5" localSheetId="3">#REF!</definedName>
    <definedName name="KPI13.5" localSheetId="4">#REF!</definedName>
    <definedName name="KPI13.5" localSheetId="2">#REF!</definedName>
    <definedName name="KPI13.5" localSheetId="5">#REF!</definedName>
    <definedName name="KPI13.5" localSheetId="7">#REF!</definedName>
    <definedName name="KPI13.5">#REF!</definedName>
    <definedName name="KPI14.2" localSheetId="11">#REF!</definedName>
    <definedName name="KPI14.2" localSheetId="6">#REF!</definedName>
    <definedName name="KPI14.2" localSheetId="3">#REF!</definedName>
    <definedName name="KPI14.2" localSheetId="4">#REF!</definedName>
    <definedName name="KPI14.2" localSheetId="2">#REF!</definedName>
    <definedName name="KPI14.2" localSheetId="5">#REF!</definedName>
    <definedName name="KPI14.2" localSheetId="7">#REF!</definedName>
    <definedName name="KPI14.2">#REF!</definedName>
    <definedName name="KPI18.4" localSheetId="11">#REF!</definedName>
    <definedName name="KPI18.4" localSheetId="6">#REF!</definedName>
    <definedName name="KPI18.4" localSheetId="3">#REF!</definedName>
    <definedName name="KPI18.4" localSheetId="4">#REF!</definedName>
    <definedName name="KPI18.4" localSheetId="2">#REF!</definedName>
    <definedName name="KPI18.4" localSheetId="5">#REF!</definedName>
    <definedName name="KPI18.4" localSheetId="7">#REF!</definedName>
    <definedName name="KPI18.4">#REF!</definedName>
    <definedName name="KPI5.1" localSheetId="11">#REF!</definedName>
    <definedName name="KPI5.1" localSheetId="6">#REF!</definedName>
    <definedName name="KPI5.1" localSheetId="3">#REF!</definedName>
    <definedName name="KPI5.1" localSheetId="4">#REF!</definedName>
    <definedName name="KPI5.1" localSheetId="2">#REF!</definedName>
    <definedName name="KPI5.1" localSheetId="5">#REF!</definedName>
    <definedName name="KPI5.1" localSheetId="7">#REF!</definedName>
    <definedName name="KPI5.1">#REF!</definedName>
    <definedName name="KPI6.2" localSheetId="11">#REF!</definedName>
    <definedName name="KPI6.2" localSheetId="6">#REF!</definedName>
    <definedName name="KPI6.2" localSheetId="3">#REF!</definedName>
    <definedName name="KPI6.2" localSheetId="4">#REF!</definedName>
    <definedName name="KPI6.2" localSheetId="2">#REF!</definedName>
    <definedName name="KPI6.2" localSheetId="5">#REF!</definedName>
    <definedName name="KPI6.2" localSheetId="7">#REF!</definedName>
    <definedName name="KPI6.2">#REF!</definedName>
    <definedName name="KPI6.3" localSheetId="11">#REF!</definedName>
    <definedName name="KPI6.3" localSheetId="6">#REF!</definedName>
    <definedName name="KPI6.3" localSheetId="3">#REF!</definedName>
    <definedName name="KPI6.3" localSheetId="4">#REF!</definedName>
    <definedName name="KPI6.3" localSheetId="2">#REF!</definedName>
    <definedName name="KPI6.3" localSheetId="5">#REF!</definedName>
    <definedName name="KPI6.3" localSheetId="7">#REF!</definedName>
    <definedName name="KPI6.3">#REF!</definedName>
    <definedName name="NovaPath_baseApplication" hidden="1">"Microsoft Excel"</definedName>
    <definedName name="NovaPath_docAuthor" hidden="1">"achrostowski"</definedName>
    <definedName name="NovaPath_docClass" hidden="1">"ZF confidential"</definedName>
    <definedName name="NovaPath_docClassDate" hidden="1">"11/16/2015 11:34:49"</definedName>
    <definedName name="NovaPath_docClassID" hidden="1">1040</definedName>
    <definedName name="NovaPath_docID" hidden="1">"ZZZ985JIUFO4YGZ148DYYF9NYJ"</definedName>
    <definedName name="NovaPath_docIDOld" hidden="1">"64ECS9ZIX149H1I91DD8XHZ4HZ"</definedName>
    <definedName name="NovaPath_docName" hidden="1">"\\emea.zf-world.com\frd\team\kstZ1087\common\020_Audit_Riskmanagement\010_Projects\ISMS Operations\Status Monitor\ZF_ISMS_Status_v2.4.xlsx"</definedName>
    <definedName name="NovaPath_docPath" hidden="1">"\\emea.zf-world.com\frd\team\kstZ1087\common\020_Audit_Riskmanagement\010_Projects\ISMS Operations\Status Monitor"</definedName>
    <definedName name="NovaPath_tenantID" hidden="1">"8BC9BD9B-31E2-4E97-ABE0-B03814292429"</definedName>
    <definedName name="Off_Premises_workplace" localSheetId="11">#REF!</definedName>
    <definedName name="Off_Premises_workplace" localSheetId="6">#REF!</definedName>
    <definedName name="Off_Premises_workplace" localSheetId="3">#REF!</definedName>
    <definedName name="Off_Premises_workplace" localSheetId="4">#REF!</definedName>
    <definedName name="Off_Premises_workplace" localSheetId="2">#REF!</definedName>
    <definedName name="Off_Premises_workplace" localSheetId="5">#REF!</definedName>
    <definedName name="Off_Premises_workplace" localSheetId="7">#REF!</definedName>
    <definedName name="Off_Premises_workplace">#REF!</definedName>
    <definedName name="Optics" localSheetId="11">#REF!</definedName>
    <definedName name="Optics" localSheetId="6">#REF!</definedName>
    <definedName name="Optics" localSheetId="3">#REF!</definedName>
    <definedName name="Optics" localSheetId="4">#REF!</definedName>
    <definedName name="Optics" localSheetId="2">#REF!</definedName>
    <definedName name="Optics" localSheetId="5">#REF!</definedName>
    <definedName name="Optics" localSheetId="7">#REF!</definedName>
    <definedName name="Optics">#REF!</definedName>
    <definedName name="Personnel" localSheetId="11">#REF!</definedName>
    <definedName name="Personnel" localSheetId="6">#REF!</definedName>
    <definedName name="Personnel" localSheetId="3">#REF!</definedName>
    <definedName name="Personnel" localSheetId="4">#REF!</definedName>
    <definedName name="Personnel" localSheetId="2">#REF!</definedName>
    <definedName name="Personnel" localSheetId="5">#REF!</definedName>
    <definedName name="Personnel" localSheetId="7">#REF!</definedName>
    <definedName name="Personnel">#REF!</definedName>
    <definedName name="Protection_class" localSheetId="11">#REF!</definedName>
    <definedName name="Protection_class" localSheetId="6">#REF!</definedName>
    <definedName name="Protection_class" localSheetId="3">#REF!</definedName>
    <definedName name="Protection_class" localSheetId="4">#REF!</definedName>
    <definedName name="Protection_class" localSheetId="2">#REF!</definedName>
    <definedName name="Protection_class" localSheetId="5">#REF!</definedName>
    <definedName name="Protection_class" localSheetId="7">#REF!</definedName>
    <definedName name="Protection_class">#REF!</definedName>
    <definedName name="Security_zones" localSheetId="11">#REF!</definedName>
    <definedName name="Security_zones" localSheetId="6">#REF!</definedName>
    <definedName name="Security_zones" localSheetId="3">#REF!</definedName>
    <definedName name="Security_zones" localSheetId="4">#REF!</definedName>
    <definedName name="Security_zones" localSheetId="2">#REF!</definedName>
    <definedName name="Security_zones" localSheetId="5">#REF!</definedName>
    <definedName name="Security_zones" localSheetId="7">#REF!</definedName>
    <definedName name="Security_zones">#REF!</definedName>
    <definedName name="VDA_1_1" localSheetId="11">#REF!</definedName>
    <definedName name="VDA_1_1" localSheetId="6">'Data protection'!#REF!</definedName>
    <definedName name="VDA_1_1" localSheetId="3">#REF!</definedName>
    <definedName name="VDA_1_1" localSheetId="9">#REF!</definedName>
    <definedName name="VDA_1_1" localSheetId="4">'Information Security'!#REF!</definedName>
    <definedName name="VDA_1_1" localSheetId="2">#REF!</definedName>
    <definedName name="VDA_1_1" localSheetId="5">'Prototype Protection'!#REF!</definedName>
    <definedName name="VDA_1_1">#REF!</definedName>
    <definedName name="VDA_1_1_1" localSheetId="11">[1]Informationssicherheit!#REF!</definedName>
    <definedName name="VDA_1_1_1" localSheetId="6">'Data protection'!#REF!</definedName>
    <definedName name="VDA_1_1_1" localSheetId="3">'Information Security'!#REF!</definedName>
    <definedName name="VDA_1_1_1" localSheetId="9">[2]Informationssicherheit!#REF!</definedName>
    <definedName name="VDA_1_1_1" localSheetId="2">'Information Security'!#REF!</definedName>
    <definedName name="VDA_1_1_1" localSheetId="5">'Prototype Protection'!#REF!</definedName>
    <definedName name="VDA_1_1_1" localSheetId="7">'Information Security'!#REF!</definedName>
    <definedName name="VDA_1_1_1" localSheetId="0">[3]Informationssicherheit!#REF!</definedName>
    <definedName name="VDA_1_1_1">'Information Security'!#REF!</definedName>
    <definedName name="VDA_1_2" localSheetId="11">#REF!</definedName>
    <definedName name="VDA_1_2" localSheetId="6">'Data protection'!#REF!</definedName>
    <definedName name="VDA_1_2" localSheetId="3">#REF!</definedName>
    <definedName name="VDA_1_2" localSheetId="9">#REF!</definedName>
    <definedName name="VDA_1_2" localSheetId="4">'Information Security'!#REF!</definedName>
    <definedName name="VDA_1_2" localSheetId="2">#REF!</definedName>
    <definedName name="VDA_1_2" localSheetId="5">'Prototype Protection'!#REF!</definedName>
    <definedName name="VDA_1_2">#REF!</definedName>
    <definedName name="VDA_1_3" localSheetId="11">#REF!</definedName>
    <definedName name="VDA_1_3" localSheetId="6">'Data protection'!#REF!</definedName>
    <definedName name="VDA_1_3" localSheetId="3">#REF!</definedName>
    <definedName name="VDA_1_3" localSheetId="9">#REF!</definedName>
    <definedName name="VDA_1_3" localSheetId="4">'Information Security'!#REF!</definedName>
    <definedName name="VDA_1_3" localSheetId="2">#REF!</definedName>
    <definedName name="VDA_1_3" localSheetId="5">'Prototype Protection'!#REF!</definedName>
    <definedName name="VDA_1_3">#REF!</definedName>
    <definedName name="VDA_10_1" localSheetId="11">#REF!</definedName>
    <definedName name="VDA_10_1" localSheetId="6">'Data protection'!#REF!</definedName>
    <definedName name="VDA_10_1" localSheetId="3">#REF!</definedName>
    <definedName name="VDA_10_1" localSheetId="9">#REF!</definedName>
    <definedName name="VDA_10_1" localSheetId="4">'Information Security'!#REF!</definedName>
    <definedName name="VDA_10_1" localSheetId="2">#REF!</definedName>
    <definedName name="VDA_10_1" localSheetId="5">'Prototype Protection'!#REF!</definedName>
    <definedName name="VDA_10_1">#REF!</definedName>
    <definedName name="VDA_11_1" localSheetId="11">#REF!</definedName>
    <definedName name="VDA_11_1" localSheetId="6">'Data protection'!#REF!</definedName>
    <definedName name="VDA_11_1" localSheetId="3">#REF!</definedName>
    <definedName name="VDA_11_1" localSheetId="9">#REF!</definedName>
    <definedName name="VDA_11_1" localSheetId="4">'Information Security'!#REF!</definedName>
    <definedName name="VDA_11_1" localSheetId="2">#REF!</definedName>
    <definedName name="VDA_11_1" localSheetId="5">'Prototype Protection'!#REF!</definedName>
    <definedName name="VDA_11_1">#REF!</definedName>
    <definedName name="VDA_11_2" localSheetId="11">#REF!</definedName>
    <definedName name="VDA_11_2" localSheetId="6">'Data protection'!#REF!</definedName>
    <definedName name="VDA_11_2" localSheetId="3">#REF!</definedName>
    <definedName name="VDA_11_2" localSheetId="9">#REF!</definedName>
    <definedName name="VDA_11_2" localSheetId="4">'Information Security'!#REF!</definedName>
    <definedName name="VDA_11_2" localSheetId="2">#REF!</definedName>
    <definedName name="VDA_11_2" localSheetId="5">'Prototype Protection'!#REF!</definedName>
    <definedName name="VDA_11_2">#REF!</definedName>
    <definedName name="VDA_11_3" localSheetId="11">#REF!</definedName>
    <definedName name="VDA_11_3" localSheetId="6">'Data protection'!#REF!</definedName>
    <definedName name="VDA_11_3" localSheetId="3">#REF!</definedName>
    <definedName name="VDA_11_3" localSheetId="9">#REF!</definedName>
    <definedName name="VDA_11_3" localSheetId="4">'Information Security'!#REF!</definedName>
    <definedName name="VDA_11_3" localSheetId="2">#REF!</definedName>
    <definedName name="VDA_11_3" localSheetId="5">'Prototype Protection'!#REF!</definedName>
    <definedName name="VDA_11_3">#REF!</definedName>
    <definedName name="VDA_11_4" localSheetId="11">#REF!</definedName>
    <definedName name="VDA_11_4" localSheetId="6">'Data protection'!#REF!</definedName>
    <definedName name="VDA_11_4" localSheetId="3">#REF!</definedName>
    <definedName name="VDA_11_4" localSheetId="9">#REF!</definedName>
    <definedName name="VDA_11_4" localSheetId="4">'Information Security'!#REF!</definedName>
    <definedName name="VDA_11_4" localSheetId="2">#REF!</definedName>
    <definedName name="VDA_11_4" localSheetId="5">'Prototype Protection'!#REF!</definedName>
    <definedName name="VDA_11_4">#REF!</definedName>
    <definedName name="VDA_12_1" localSheetId="11">#REF!</definedName>
    <definedName name="VDA_12_1" localSheetId="6">'Data protection'!#REF!</definedName>
    <definedName name="VDA_12_1" localSheetId="3">#REF!</definedName>
    <definedName name="VDA_12_1" localSheetId="9">#REF!</definedName>
    <definedName name="VDA_12_1" localSheetId="4">'Information Security'!#REF!</definedName>
    <definedName name="VDA_12_1" localSheetId="2">#REF!</definedName>
    <definedName name="VDA_12_1" localSheetId="5">'Prototype Protection'!#REF!</definedName>
    <definedName name="VDA_12_1">#REF!</definedName>
    <definedName name="VDA_12_2" localSheetId="11">#REF!</definedName>
    <definedName name="VDA_12_2" localSheetId="6">'Data protection'!#REF!</definedName>
    <definedName name="VDA_12_2" localSheetId="3">#REF!</definedName>
    <definedName name="VDA_12_2" localSheetId="9">#REF!</definedName>
    <definedName name="VDA_12_2" localSheetId="4">'Information Security'!#REF!</definedName>
    <definedName name="VDA_12_2" localSheetId="2">#REF!</definedName>
    <definedName name="VDA_12_2" localSheetId="5">'Prototype Protection'!#REF!</definedName>
    <definedName name="VDA_12_2">#REF!</definedName>
    <definedName name="VDA_12_3" localSheetId="11">#REF!</definedName>
    <definedName name="VDA_12_3" localSheetId="6">'Data protection'!#REF!</definedName>
    <definedName name="VDA_12_3" localSheetId="3">#REF!</definedName>
    <definedName name="VDA_12_3" localSheetId="9">#REF!</definedName>
    <definedName name="VDA_12_3" localSheetId="4">'Information Security'!#REF!</definedName>
    <definedName name="VDA_12_3" localSheetId="2">#REF!</definedName>
    <definedName name="VDA_12_3" localSheetId="5">'Prototype Protection'!#REF!</definedName>
    <definedName name="VDA_12_3">#REF!</definedName>
    <definedName name="VDA_12_4" localSheetId="11">#REF!</definedName>
    <definedName name="VDA_12_4" localSheetId="6">'Data protection'!#REF!</definedName>
    <definedName name="VDA_12_4" localSheetId="3">#REF!</definedName>
    <definedName name="VDA_12_4" localSheetId="9">#REF!</definedName>
    <definedName name="VDA_12_4" localSheetId="4">'Information Security'!#REF!</definedName>
    <definedName name="VDA_12_4" localSheetId="2">#REF!</definedName>
    <definedName name="VDA_12_4" localSheetId="5">'Prototype Protection'!#REF!</definedName>
    <definedName name="VDA_12_4">#REF!</definedName>
    <definedName name="VDA_12_5" localSheetId="11">#REF!</definedName>
    <definedName name="VDA_12_5" localSheetId="6">'Data protection'!#REF!</definedName>
    <definedName name="VDA_12_5" localSheetId="3">#REF!</definedName>
    <definedName name="VDA_12_5" localSheetId="9">#REF!</definedName>
    <definedName name="VDA_12_5" localSheetId="4">'Information Security'!#REF!</definedName>
    <definedName name="VDA_12_5" localSheetId="2">#REF!</definedName>
    <definedName name="VDA_12_5" localSheetId="5">'Prototype Protection'!#REF!</definedName>
    <definedName name="VDA_12_5">#REF!</definedName>
    <definedName name="VDA_12_6" localSheetId="11">#REF!</definedName>
    <definedName name="VDA_12_6" localSheetId="6">'Data protection'!#REF!</definedName>
    <definedName name="VDA_12_6" localSheetId="3">#REF!</definedName>
    <definedName name="VDA_12_6" localSheetId="9">#REF!</definedName>
    <definedName name="VDA_12_6" localSheetId="4">'Information Security'!#REF!</definedName>
    <definedName name="VDA_12_6" localSheetId="2">#REF!</definedName>
    <definedName name="VDA_12_6" localSheetId="5">'Prototype Protection'!#REF!</definedName>
    <definedName name="VDA_12_6">#REF!</definedName>
    <definedName name="VDA_12_7" localSheetId="11">#REF!</definedName>
    <definedName name="VDA_12_7" localSheetId="6">'Data protection'!#REF!</definedName>
    <definedName name="VDA_12_7" localSheetId="3">#REF!</definedName>
    <definedName name="VDA_12_7" localSheetId="9">#REF!</definedName>
    <definedName name="VDA_12_7" localSheetId="4">'Information Security'!#REF!</definedName>
    <definedName name="VDA_12_7" localSheetId="2">#REF!</definedName>
    <definedName name="VDA_12_7" localSheetId="5">'Prototype Protection'!#REF!</definedName>
    <definedName name="VDA_12_7">#REF!</definedName>
    <definedName name="VDA_12_8" localSheetId="11">#REF!</definedName>
    <definedName name="VDA_12_8" localSheetId="6">'Data protection'!#REF!</definedName>
    <definedName name="VDA_12_8" localSheetId="3">#REF!</definedName>
    <definedName name="VDA_12_8" localSheetId="9">#REF!</definedName>
    <definedName name="VDA_12_8" localSheetId="4">'Information Security'!#REF!</definedName>
    <definedName name="VDA_12_8" localSheetId="2">#REF!</definedName>
    <definedName name="VDA_12_8" localSheetId="5">'Prototype Protection'!#REF!</definedName>
    <definedName name="VDA_12_8">#REF!</definedName>
    <definedName name="VDA_12_9" localSheetId="11">#REF!</definedName>
    <definedName name="VDA_12_9" localSheetId="6">'Data protection'!#REF!</definedName>
    <definedName name="VDA_12_9" localSheetId="3">#REF!</definedName>
    <definedName name="VDA_12_9" localSheetId="9">#REF!</definedName>
    <definedName name="VDA_12_9" localSheetId="4">'Information Security'!#REF!</definedName>
    <definedName name="VDA_12_9" localSheetId="2">#REF!</definedName>
    <definedName name="VDA_12_9" localSheetId="5">'Prototype Protection'!#REF!</definedName>
    <definedName name="VDA_12_9">#REF!</definedName>
    <definedName name="VDA_13_1" localSheetId="11">#REF!</definedName>
    <definedName name="VDA_13_1" localSheetId="6">'Data protection'!#REF!</definedName>
    <definedName name="VDA_13_1" localSheetId="3">#REF!</definedName>
    <definedName name="VDA_13_1" localSheetId="9">#REF!</definedName>
    <definedName name="VDA_13_1" localSheetId="4">'Information Security'!#REF!</definedName>
    <definedName name="VDA_13_1" localSheetId="2">#REF!</definedName>
    <definedName name="VDA_13_1" localSheetId="5">'Prototype Protection'!#REF!</definedName>
    <definedName name="VDA_13_1">#REF!</definedName>
    <definedName name="VDA_13_2" localSheetId="11">#REF!</definedName>
    <definedName name="VDA_13_2" localSheetId="6">'Data protection'!#REF!</definedName>
    <definedName name="VDA_13_2" localSheetId="3">#REF!</definedName>
    <definedName name="VDA_13_2" localSheetId="9">#REF!</definedName>
    <definedName name="VDA_13_2" localSheetId="4">'Information Security'!#REF!</definedName>
    <definedName name="VDA_13_2" localSheetId="2">#REF!</definedName>
    <definedName name="VDA_13_2" localSheetId="5">'Prototype Protection'!#REF!</definedName>
    <definedName name="VDA_13_2">#REF!</definedName>
    <definedName name="VDA_13_3" localSheetId="11">#REF!</definedName>
    <definedName name="VDA_13_3" localSheetId="6">'Data protection'!#REF!</definedName>
    <definedName name="VDA_13_3" localSheetId="3">#REF!</definedName>
    <definedName name="VDA_13_3" localSheetId="9">#REF!</definedName>
    <definedName name="VDA_13_3" localSheetId="4">'Information Security'!#REF!</definedName>
    <definedName name="VDA_13_3" localSheetId="2">#REF!</definedName>
    <definedName name="VDA_13_3" localSheetId="5">'Prototype Protection'!#REF!</definedName>
    <definedName name="VDA_13_3">#REF!</definedName>
    <definedName name="VDA_13_4" localSheetId="11">#REF!</definedName>
    <definedName name="VDA_13_4" localSheetId="6">'Data protection'!#REF!</definedName>
    <definedName name="VDA_13_4" localSheetId="3">#REF!</definedName>
    <definedName name="VDA_13_4" localSheetId="9">#REF!</definedName>
    <definedName name="VDA_13_4" localSheetId="4">'Information Security'!#REF!</definedName>
    <definedName name="VDA_13_4" localSheetId="2">#REF!</definedName>
    <definedName name="VDA_13_4" localSheetId="5">'Prototype Protection'!#REF!</definedName>
    <definedName name="VDA_13_4">#REF!</definedName>
    <definedName name="VDA_13_5" localSheetId="11">#REF!</definedName>
    <definedName name="VDA_13_5" localSheetId="6">'Data protection'!#REF!</definedName>
    <definedName name="VDA_13_5" localSheetId="3">#REF!</definedName>
    <definedName name="VDA_13_5" localSheetId="9">#REF!</definedName>
    <definedName name="VDA_13_5" localSheetId="4">'Information Security'!#REF!</definedName>
    <definedName name="VDA_13_5" localSheetId="2">#REF!</definedName>
    <definedName name="VDA_13_5" localSheetId="5">'Prototype Protection'!#REF!</definedName>
    <definedName name="VDA_13_5">#REF!</definedName>
    <definedName name="VDA_14_1" localSheetId="11">#REF!</definedName>
    <definedName name="VDA_14_1" localSheetId="6">'Data protection'!#REF!</definedName>
    <definedName name="VDA_14_1" localSheetId="3">#REF!</definedName>
    <definedName name="VDA_14_1" localSheetId="9">#REF!</definedName>
    <definedName name="VDA_14_1" localSheetId="4">'Information Security'!#REF!</definedName>
    <definedName name="VDA_14_1" localSheetId="2">#REF!</definedName>
    <definedName name="VDA_14_1" localSheetId="5">'Prototype Protection'!#REF!</definedName>
    <definedName name="VDA_14_1">#REF!</definedName>
    <definedName name="VDA_14_2" localSheetId="11">#REF!</definedName>
    <definedName name="VDA_14_2" localSheetId="6">'Data protection'!#REF!</definedName>
    <definedName name="VDA_14_2" localSheetId="3">#REF!</definedName>
    <definedName name="VDA_14_2" localSheetId="9">#REF!</definedName>
    <definedName name="VDA_14_2" localSheetId="4">'Information Security'!#REF!</definedName>
    <definedName name="VDA_14_2" localSheetId="2">#REF!</definedName>
    <definedName name="VDA_14_2" localSheetId="5">'Prototype Protection'!#REF!</definedName>
    <definedName name="VDA_14_2">#REF!</definedName>
    <definedName name="VDA_14_3" localSheetId="11">#REF!</definedName>
    <definedName name="VDA_14_3" localSheetId="6">'Data protection'!#REF!</definedName>
    <definedName name="VDA_14_3" localSheetId="3">#REF!</definedName>
    <definedName name="VDA_14_3" localSheetId="9">#REF!</definedName>
    <definedName name="VDA_14_3" localSheetId="4">'Information Security'!#REF!</definedName>
    <definedName name="VDA_14_3" localSheetId="2">#REF!</definedName>
    <definedName name="VDA_14_3" localSheetId="5">'Prototype Protection'!#REF!</definedName>
    <definedName name="VDA_14_3">#REF!</definedName>
    <definedName name="VDA_14_4" localSheetId="11">#REF!</definedName>
    <definedName name="VDA_14_4" localSheetId="6">'Data protection'!#REF!</definedName>
    <definedName name="VDA_14_4" localSheetId="3">#REF!</definedName>
    <definedName name="VDA_14_4" localSheetId="9">#REF!</definedName>
    <definedName name="VDA_14_4" localSheetId="4">'Information Security'!#REF!</definedName>
    <definedName name="VDA_14_4" localSheetId="2">#REF!</definedName>
    <definedName name="VDA_14_4" localSheetId="5">'Prototype Protection'!#REF!</definedName>
    <definedName name="VDA_14_4">#REF!</definedName>
    <definedName name="VDA_15_1" localSheetId="11">#REF!</definedName>
    <definedName name="VDA_15_1" localSheetId="6">'Data protection'!#REF!</definedName>
    <definedName name="VDA_15_1" localSheetId="3">#REF!</definedName>
    <definedName name="VDA_15_1" localSheetId="9">#REF!</definedName>
    <definedName name="VDA_15_1" localSheetId="4">'Information Security'!#REF!</definedName>
    <definedName name="VDA_15_1" localSheetId="2">#REF!</definedName>
    <definedName name="VDA_15_1" localSheetId="5">'Prototype Protection'!#REF!</definedName>
    <definedName name="VDA_15_1">#REF!</definedName>
    <definedName name="VDA_15_2" localSheetId="11">#REF!</definedName>
    <definedName name="VDA_15_2" localSheetId="6">'Data protection'!#REF!</definedName>
    <definedName name="VDA_15_2" localSheetId="3">#REF!</definedName>
    <definedName name="VDA_15_2" localSheetId="9">#REF!</definedName>
    <definedName name="VDA_15_2" localSheetId="4">'Information Security'!#REF!</definedName>
    <definedName name="VDA_15_2" localSheetId="2">#REF!</definedName>
    <definedName name="VDA_15_2" localSheetId="5">'Prototype Protection'!#REF!</definedName>
    <definedName name="VDA_15_2">#REF!</definedName>
    <definedName name="VDA_16_1" localSheetId="11">#REF!</definedName>
    <definedName name="VDA_16_1" localSheetId="6">'Data protection'!#REF!</definedName>
    <definedName name="VDA_16_1" localSheetId="3">#REF!</definedName>
    <definedName name="VDA_16_1" localSheetId="9">#REF!</definedName>
    <definedName name="VDA_16_1" localSheetId="4">'Information Security'!#REF!</definedName>
    <definedName name="VDA_16_1" localSheetId="2">#REF!</definedName>
    <definedName name="VDA_16_1" localSheetId="5">'Prototype Protection'!#REF!</definedName>
    <definedName name="VDA_16_1">#REF!</definedName>
    <definedName name="VDA_16_2" localSheetId="11">#REF!</definedName>
    <definedName name="VDA_16_2" localSheetId="6">'Data protection'!#REF!</definedName>
    <definedName name="VDA_16_2" localSheetId="3">#REF!</definedName>
    <definedName name="VDA_16_2" localSheetId="9">#REF!</definedName>
    <definedName name="VDA_16_2" localSheetId="4">'Information Security'!#REF!</definedName>
    <definedName name="VDA_16_2" localSheetId="2">#REF!</definedName>
    <definedName name="VDA_16_2" localSheetId="5">'Prototype Protection'!#REF!</definedName>
    <definedName name="VDA_16_2">#REF!</definedName>
    <definedName name="VDA_17_1" localSheetId="11">#REF!</definedName>
    <definedName name="VDA_17_1" localSheetId="6">'Data protection'!#REF!</definedName>
    <definedName name="VDA_17_1" localSheetId="3">#REF!</definedName>
    <definedName name="VDA_17_1" localSheetId="9">#REF!</definedName>
    <definedName name="VDA_17_1" localSheetId="4">'Information Security'!#REF!</definedName>
    <definedName name="VDA_17_1" localSheetId="2">#REF!</definedName>
    <definedName name="VDA_17_1" localSheetId="5">'Prototype Protection'!#REF!</definedName>
    <definedName name="VDA_17_1">#REF!</definedName>
    <definedName name="VDA_18_1" localSheetId="11">#REF!</definedName>
    <definedName name="VDA_18_1" localSheetId="6">'Data protection'!#REF!</definedName>
    <definedName name="VDA_18_1" localSheetId="3">#REF!</definedName>
    <definedName name="VDA_18_1" localSheetId="9">#REF!</definedName>
    <definedName name="VDA_18_1" localSheetId="4">'Information Security'!#REF!</definedName>
    <definedName name="VDA_18_1" localSheetId="2">#REF!</definedName>
    <definedName name="VDA_18_1" localSheetId="5">'Prototype Protection'!#REF!</definedName>
    <definedName name="VDA_18_1">#REF!</definedName>
    <definedName name="VDA_18_2" localSheetId="11">#REF!</definedName>
    <definedName name="VDA_18_2" localSheetId="6">'Data protection'!#REF!</definedName>
    <definedName name="VDA_18_2" localSheetId="3">#REF!</definedName>
    <definedName name="VDA_18_2" localSheetId="9">#REF!</definedName>
    <definedName name="VDA_18_2" localSheetId="4">'Information Security'!#REF!</definedName>
    <definedName name="VDA_18_2" localSheetId="2">#REF!</definedName>
    <definedName name="VDA_18_2" localSheetId="5">'Prototype Protection'!#REF!</definedName>
    <definedName name="VDA_18_2">#REF!</definedName>
    <definedName name="VDA_18_3" localSheetId="11">#REF!</definedName>
    <definedName name="VDA_18_3" localSheetId="6">'Data protection'!#REF!</definedName>
    <definedName name="VDA_18_3" localSheetId="3">#REF!</definedName>
    <definedName name="VDA_18_3" localSheetId="9">#REF!</definedName>
    <definedName name="VDA_18_3" localSheetId="4">'Information Security'!#REF!</definedName>
    <definedName name="VDA_18_3" localSheetId="2">#REF!</definedName>
    <definedName name="VDA_18_3" localSheetId="5">'Prototype Protection'!#REF!</definedName>
    <definedName name="VDA_18_3">#REF!</definedName>
    <definedName name="VDA_18_4" localSheetId="11">#REF!</definedName>
    <definedName name="VDA_18_4" localSheetId="6">'Data protection'!#REF!</definedName>
    <definedName name="VDA_18_4" localSheetId="3">#REF!</definedName>
    <definedName name="VDA_18_4" localSheetId="9">#REF!</definedName>
    <definedName name="VDA_18_4" localSheetId="4">'Information Security'!#REF!</definedName>
    <definedName name="VDA_18_4" localSheetId="2">#REF!</definedName>
    <definedName name="VDA_18_4" localSheetId="5">'Prototype Protection'!#REF!</definedName>
    <definedName name="VDA_18_4">#REF!</definedName>
    <definedName name="VDA_23_11_1" localSheetId="11">#REF!</definedName>
    <definedName name="VDA_23_11_1" localSheetId="6">#REF!</definedName>
    <definedName name="VDA_23_11_1" localSheetId="3">#REF!</definedName>
    <definedName name="VDA_23_11_1" localSheetId="9">#REF!</definedName>
    <definedName name="VDA_23_11_1" localSheetId="4">#REF!</definedName>
    <definedName name="VDA_23_11_1" localSheetId="2">#REF!</definedName>
    <definedName name="VDA_23_11_1" localSheetId="5">#REF!</definedName>
    <definedName name="VDA_23_11_1" localSheetId="7">#REF!</definedName>
    <definedName name="VDA_23_11_1">#REF!</definedName>
    <definedName name="VDA_23_13_3" localSheetId="11">#REF!</definedName>
    <definedName name="VDA_23_13_3" localSheetId="6">#REF!</definedName>
    <definedName name="VDA_23_13_3" localSheetId="3">#REF!</definedName>
    <definedName name="VDA_23_13_3" localSheetId="9">#REF!</definedName>
    <definedName name="VDA_23_13_3" localSheetId="4">#REF!</definedName>
    <definedName name="VDA_23_13_3" localSheetId="2">#REF!</definedName>
    <definedName name="VDA_23_13_3" localSheetId="5">#REF!</definedName>
    <definedName name="VDA_23_13_3" localSheetId="7">#REF!</definedName>
    <definedName name="VDA_23_13_3">#REF!</definedName>
    <definedName name="VDA_23_7_2" localSheetId="11">#REF!</definedName>
    <definedName name="VDA_23_7_2" localSheetId="6">#REF!</definedName>
    <definedName name="VDA_23_7_2" localSheetId="3">#REF!</definedName>
    <definedName name="VDA_23_7_2" localSheetId="9">#REF!</definedName>
    <definedName name="VDA_23_7_2" localSheetId="4">#REF!</definedName>
    <definedName name="VDA_23_7_2" localSheetId="2">#REF!</definedName>
    <definedName name="VDA_23_7_2" localSheetId="5">#REF!</definedName>
    <definedName name="VDA_23_7_2" localSheetId="7">#REF!</definedName>
    <definedName name="VDA_23_7_2">#REF!</definedName>
    <definedName name="VDA_23_9_2" localSheetId="11">#REF!</definedName>
    <definedName name="VDA_23_9_2" localSheetId="6">#REF!</definedName>
    <definedName name="VDA_23_9_2" localSheetId="3">#REF!</definedName>
    <definedName name="VDA_23_9_2" localSheetId="9">#REF!</definedName>
    <definedName name="VDA_23_9_2" localSheetId="4">#REF!</definedName>
    <definedName name="VDA_23_9_2" localSheetId="2">#REF!</definedName>
    <definedName name="VDA_23_9_2" localSheetId="5">#REF!</definedName>
    <definedName name="VDA_23_9_2" localSheetId="7">#REF!</definedName>
    <definedName name="VDA_23_9_2">#REF!</definedName>
    <definedName name="VDA_24_1" localSheetId="11">#REF!</definedName>
    <definedName name="VDA_24_1" localSheetId="3">#REF!</definedName>
    <definedName name="VDA_24_1" localSheetId="9">#REF!</definedName>
    <definedName name="VDA_24_1" localSheetId="2">#REF!</definedName>
    <definedName name="VDA_24_1">#REF!</definedName>
    <definedName name="VDA_24_2" localSheetId="11">#REF!</definedName>
    <definedName name="VDA_24_2" localSheetId="3">#REF!</definedName>
    <definedName name="VDA_24_2" localSheetId="9">#REF!</definedName>
    <definedName name="VDA_24_2" localSheetId="2">#REF!</definedName>
    <definedName name="VDA_24_2">#REF!</definedName>
    <definedName name="VDA_24_3" localSheetId="11">#REF!</definedName>
    <definedName name="VDA_24_3" localSheetId="3">#REF!</definedName>
    <definedName name="VDA_24_3" localSheetId="9">#REF!</definedName>
    <definedName name="VDA_24_3" localSheetId="2">#REF!</definedName>
    <definedName name="VDA_24_3">#REF!</definedName>
    <definedName name="VDA_24_4" localSheetId="11">#REF!</definedName>
    <definedName name="VDA_24_4" localSheetId="3">#REF!</definedName>
    <definedName name="VDA_24_4" localSheetId="9">#REF!</definedName>
    <definedName name="VDA_24_4" localSheetId="2">#REF!</definedName>
    <definedName name="VDA_24_4">#REF!</definedName>
    <definedName name="VDA_25_1_1" localSheetId="11">#REF!</definedName>
    <definedName name="VDA_25_1_1" localSheetId="6">#REF!</definedName>
    <definedName name="VDA_25_1_1" localSheetId="3">#REF!</definedName>
    <definedName name="VDA_25_1_1" localSheetId="9">#REF!</definedName>
    <definedName name="VDA_25_1_1" localSheetId="4">#REF!</definedName>
    <definedName name="VDA_25_1_1" localSheetId="2">#REF!</definedName>
    <definedName name="VDA_25_1_1" localSheetId="5">#REF!</definedName>
    <definedName name="VDA_25_1_1" localSheetId="7">#REF!</definedName>
    <definedName name="VDA_25_1_1">#REF!</definedName>
    <definedName name="VDA_25_1_2" localSheetId="11">#REF!</definedName>
    <definedName name="VDA_25_1_2" localSheetId="6">#REF!</definedName>
    <definedName name="VDA_25_1_2" localSheetId="3">#REF!</definedName>
    <definedName name="VDA_25_1_2" localSheetId="9">#REF!</definedName>
    <definedName name="VDA_25_1_2" localSheetId="4">#REF!</definedName>
    <definedName name="VDA_25_1_2" localSheetId="2">#REF!</definedName>
    <definedName name="VDA_25_1_2" localSheetId="5">#REF!</definedName>
    <definedName name="VDA_25_1_2" localSheetId="7">#REF!</definedName>
    <definedName name="VDA_25_1_2">#REF!</definedName>
    <definedName name="VDA_25_1_3" localSheetId="11">#REF!</definedName>
    <definedName name="VDA_25_1_3" localSheetId="6">#REF!</definedName>
    <definedName name="VDA_25_1_3" localSheetId="3">#REF!</definedName>
    <definedName name="VDA_25_1_3" localSheetId="9">#REF!</definedName>
    <definedName name="VDA_25_1_3" localSheetId="4">#REF!</definedName>
    <definedName name="VDA_25_1_3" localSheetId="2">#REF!</definedName>
    <definedName name="VDA_25_1_3" localSheetId="5">#REF!</definedName>
    <definedName name="VDA_25_1_3" localSheetId="7">#REF!</definedName>
    <definedName name="VDA_25_1_3">#REF!</definedName>
    <definedName name="VDA_25_1_4" localSheetId="11">#REF!</definedName>
    <definedName name="VDA_25_1_4" localSheetId="6">#REF!</definedName>
    <definedName name="VDA_25_1_4" localSheetId="3">#REF!</definedName>
    <definedName name="VDA_25_1_4" localSheetId="9">#REF!</definedName>
    <definedName name="VDA_25_1_4" localSheetId="4">#REF!</definedName>
    <definedName name="VDA_25_1_4" localSheetId="2">#REF!</definedName>
    <definedName name="VDA_25_1_4" localSheetId="5">#REF!</definedName>
    <definedName name="VDA_25_1_4" localSheetId="7">#REF!</definedName>
    <definedName name="VDA_25_1_4">#REF!</definedName>
    <definedName name="VDA_25_1_5" localSheetId="11">#REF!</definedName>
    <definedName name="VDA_25_1_5" localSheetId="6">#REF!</definedName>
    <definedName name="VDA_25_1_5" localSheetId="3">#REF!</definedName>
    <definedName name="VDA_25_1_5" localSheetId="9">#REF!</definedName>
    <definedName name="VDA_25_1_5" localSheetId="4">#REF!</definedName>
    <definedName name="VDA_25_1_5" localSheetId="2">#REF!</definedName>
    <definedName name="VDA_25_1_5" localSheetId="5">#REF!</definedName>
    <definedName name="VDA_25_1_5" localSheetId="7">#REF!</definedName>
    <definedName name="VDA_25_1_5">#REF!</definedName>
    <definedName name="VDA_25_1_6" localSheetId="11">#REF!</definedName>
    <definedName name="VDA_25_1_6" localSheetId="6">#REF!</definedName>
    <definedName name="VDA_25_1_6" localSheetId="3">#REF!</definedName>
    <definedName name="VDA_25_1_6" localSheetId="9">#REF!</definedName>
    <definedName name="VDA_25_1_6" localSheetId="4">#REF!</definedName>
    <definedName name="VDA_25_1_6" localSheetId="2">#REF!</definedName>
    <definedName name="VDA_25_1_6" localSheetId="5">#REF!</definedName>
    <definedName name="VDA_25_1_6" localSheetId="7">#REF!</definedName>
    <definedName name="VDA_25_1_6">#REF!</definedName>
    <definedName name="VDA_25_1_7" localSheetId="11">#REF!</definedName>
    <definedName name="VDA_25_1_7" localSheetId="6">#REF!</definedName>
    <definedName name="VDA_25_1_7" localSheetId="3">#REF!</definedName>
    <definedName name="VDA_25_1_7" localSheetId="9">#REF!</definedName>
    <definedName name="VDA_25_1_7" localSheetId="4">#REF!</definedName>
    <definedName name="VDA_25_1_7" localSheetId="2">#REF!</definedName>
    <definedName name="VDA_25_1_7" localSheetId="5">#REF!</definedName>
    <definedName name="VDA_25_1_7" localSheetId="7">#REF!</definedName>
    <definedName name="VDA_25_1_7">#REF!</definedName>
    <definedName name="VDA_25_1_8" localSheetId="11">#REF!</definedName>
    <definedName name="VDA_25_1_8" localSheetId="6">#REF!</definedName>
    <definedName name="VDA_25_1_8" localSheetId="3">#REF!</definedName>
    <definedName name="VDA_25_1_8" localSheetId="9">#REF!</definedName>
    <definedName name="VDA_25_1_8" localSheetId="4">#REF!</definedName>
    <definedName name="VDA_25_1_8" localSheetId="2">#REF!</definedName>
    <definedName name="VDA_25_1_8" localSheetId="5">#REF!</definedName>
    <definedName name="VDA_25_1_8" localSheetId="7">#REF!</definedName>
    <definedName name="VDA_25_1_8">#REF!</definedName>
    <definedName name="VDA_25_2_1" localSheetId="11">#REF!</definedName>
    <definedName name="VDA_25_2_1" localSheetId="6">#REF!</definedName>
    <definedName name="VDA_25_2_1" localSheetId="3">#REF!</definedName>
    <definedName name="VDA_25_2_1" localSheetId="9">#REF!</definedName>
    <definedName name="VDA_25_2_1" localSheetId="4">#REF!</definedName>
    <definedName name="VDA_25_2_1" localSheetId="2">#REF!</definedName>
    <definedName name="VDA_25_2_1" localSheetId="5">#REF!</definedName>
    <definedName name="VDA_25_2_1" localSheetId="7">#REF!</definedName>
    <definedName name="VDA_25_2_1">#REF!</definedName>
    <definedName name="VDA_25_2_2" localSheetId="11">#REF!</definedName>
    <definedName name="VDA_25_2_2" localSheetId="6">#REF!</definedName>
    <definedName name="VDA_25_2_2" localSheetId="3">#REF!</definedName>
    <definedName name="VDA_25_2_2" localSheetId="9">#REF!</definedName>
    <definedName name="VDA_25_2_2" localSheetId="4">#REF!</definedName>
    <definedName name="VDA_25_2_2" localSheetId="2">#REF!</definedName>
    <definedName name="VDA_25_2_2" localSheetId="5">#REF!</definedName>
    <definedName name="VDA_25_2_2" localSheetId="7">#REF!</definedName>
    <definedName name="VDA_25_2_2">#REF!</definedName>
    <definedName name="VDA_25_2_3" localSheetId="11">#REF!</definedName>
    <definedName name="VDA_25_2_3" localSheetId="6">#REF!</definedName>
    <definedName name="VDA_25_2_3" localSheetId="3">#REF!</definedName>
    <definedName name="VDA_25_2_3" localSheetId="9">#REF!</definedName>
    <definedName name="VDA_25_2_3" localSheetId="4">#REF!</definedName>
    <definedName name="VDA_25_2_3" localSheetId="2">#REF!</definedName>
    <definedName name="VDA_25_2_3" localSheetId="5">#REF!</definedName>
    <definedName name="VDA_25_2_3" localSheetId="7">#REF!</definedName>
    <definedName name="VDA_25_2_3">#REF!</definedName>
    <definedName name="VDA_25_2_4" localSheetId="11">#REF!</definedName>
    <definedName name="VDA_25_2_4" localSheetId="6">#REF!</definedName>
    <definedName name="VDA_25_2_4" localSheetId="3">#REF!</definedName>
    <definedName name="VDA_25_2_4" localSheetId="9">#REF!</definedName>
    <definedName name="VDA_25_2_4" localSheetId="4">#REF!</definedName>
    <definedName name="VDA_25_2_4" localSheetId="2">#REF!</definedName>
    <definedName name="VDA_25_2_4" localSheetId="5">#REF!</definedName>
    <definedName name="VDA_25_2_4" localSheetId="7">#REF!</definedName>
    <definedName name="VDA_25_2_4">#REF!</definedName>
    <definedName name="VDA_25_2_5" localSheetId="11">#REF!</definedName>
    <definedName name="VDA_25_2_5" localSheetId="6">#REF!</definedName>
    <definedName name="VDA_25_2_5" localSheetId="3">#REF!</definedName>
    <definedName name="VDA_25_2_5" localSheetId="9">#REF!</definedName>
    <definedName name="VDA_25_2_5" localSheetId="4">#REF!</definedName>
    <definedName name="VDA_25_2_5" localSheetId="2">#REF!</definedName>
    <definedName name="VDA_25_2_5" localSheetId="5">#REF!</definedName>
    <definedName name="VDA_25_2_5" localSheetId="7">#REF!</definedName>
    <definedName name="VDA_25_2_5">#REF!</definedName>
    <definedName name="VDA_25_2_6" localSheetId="11">#REF!</definedName>
    <definedName name="VDA_25_2_6" localSheetId="6">#REF!</definedName>
    <definedName name="VDA_25_2_6" localSheetId="3">#REF!</definedName>
    <definedName name="VDA_25_2_6" localSheetId="9">#REF!</definedName>
    <definedName name="VDA_25_2_6" localSheetId="4">#REF!</definedName>
    <definedName name="VDA_25_2_6" localSheetId="2">#REF!</definedName>
    <definedName name="VDA_25_2_6" localSheetId="5">#REF!</definedName>
    <definedName name="VDA_25_2_6" localSheetId="7">#REF!</definedName>
    <definedName name="VDA_25_2_6">#REF!</definedName>
    <definedName name="VDA_25_2_7" localSheetId="11">#REF!</definedName>
    <definedName name="VDA_25_2_7" localSheetId="6">#REF!</definedName>
    <definedName name="VDA_25_2_7" localSheetId="3">#REF!</definedName>
    <definedName name="VDA_25_2_7" localSheetId="9">#REF!</definedName>
    <definedName name="VDA_25_2_7" localSheetId="4">#REF!</definedName>
    <definedName name="VDA_25_2_7" localSheetId="2">#REF!</definedName>
    <definedName name="VDA_25_2_7" localSheetId="5">#REF!</definedName>
    <definedName name="VDA_25_2_7" localSheetId="7">#REF!</definedName>
    <definedName name="VDA_25_2_7">#REF!</definedName>
    <definedName name="VDA_25_3_1" localSheetId="11">#REF!</definedName>
    <definedName name="VDA_25_3_1" localSheetId="6">#REF!</definedName>
    <definedName name="VDA_25_3_1" localSheetId="3">#REF!</definedName>
    <definedName name="VDA_25_3_1" localSheetId="9">#REF!</definedName>
    <definedName name="VDA_25_3_1" localSheetId="4">#REF!</definedName>
    <definedName name="VDA_25_3_1" localSheetId="2">#REF!</definedName>
    <definedName name="VDA_25_3_1" localSheetId="5">#REF!</definedName>
    <definedName name="VDA_25_3_1" localSheetId="7">#REF!</definedName>
    <definedName name="VDA_25_3_1">#REF!</definedName>
    <definedName name="VDA_25_3_2" localSheetId="11">#REF!</definedName>
    <definedName name="VDA_25_3_2" localSheetId="6">#REF!</definedName>
    <definedName name="VDA_25_3_2" localSheetId="3">#REF!</definedName>
    <definedName name="VDA_25_3_2" localSheetId="9">#REF!</definedName>
    <definedName name="VDA_25_3_2" localSheetId="4">#REF!</definedName>
    <definedName name="VDA_25_3_2" localSheetId="2">#REF!</definedName>
    <definedName name="VDA_25_3_2" localSheetId="5">#REF!</definedName>
    <definedName name="VDA_25_3_2" localSheetId="7">#REF!</definedName>
    <definedName name="VDA_25_3_2">#REF!</definedName>
    <definedName name="VDA_25_4_1" localSheetId="11">#REF!</definedName>
    <definedName name="VDA_25_4_1" localSheetId="6">#REF!</definedName>
    <definedName name="VDA_25_4_1" localSheetId="3">#REF!</definedName>
    <definedName name="VDA_25_4_1" localSheetId="9">#REF!</definedName>
    <definedName name="VDA_25_4_1" localSheetId="4">#REF!</definedName>
    <definedName name="VDA_25_4_1" localSheetId="2">#REF!</definedName>
    <definedName name="VDA_25_4_1" localSheetId="5">#REF!</definedName>
    <definedName name="VDA_25_4_1" localSheetId="7">#REF!</definedName>
    <definedName name="VDA_25_4_1">#REF!</definedName>
    <definedName name="VDA_25_4_2" localSheetId="11">#REF!</definedName>
    <definedName name="VDA_25_4_2" localSheetId="6">#REF!</definedName>
    <definedName name="VDA_25_4_2" localSheetId="3">#REF!</definedName>
    <definedName name="VDA_25_4_2" localSheetId="9">#REF!</definedName>
    <definedName name="VDA_25_4_2" localSheetId="4">#REF!</definedName>
    <definedName name="VDA_25_4_2" localSheetId="2">#REF!</definedName>
    <definedName name="VDA_25_4_2" localSheetId="5">#REF!</definedName>
    <definedName name="VDA_25_4_2" localSheetId="7">#REF!</definedName>
    <definedName name="VDA_25_4_2">#REF!</definedName>
    <definedName name="VDA_25_4_3" localSheetId="11">#REF!</definedName>
    <definedName name="VDA_25_4_3" localSheetId="6">#REF!</definedName>
    <definedName name="VDA_25_4_3" localSheetId="3">#REF!</definedName>
    <definedName name="VDA_25_4_3" localSheetId="9">#REF!</definedName>
    <definedName name="VDA_25_4_3" localSheetId="4">#REF!</definedName>
    <definedName name="VDA_25_4_3" localSheetId="2">#REF!</definedName>
    <definedName name="VDA_25_4_3" localSheetId="5">#REF!</definedName>
    <definedName name="VDA_25_4_3" localSheetId="7">#REF!</definedName>
    <definedName name="VDA_25_4_3">#REF!</definedName>
    <definedName name="VDA_25_5_1" localSheetId="11">#REF!</definedName>
    <definedName name="VDA_25_5_1" localSheetId="6">#REF!</definedName>
    <definedName name="VDA_25_5_1" localSheetId="3">#REF!</definedName>
    <definedName name="VDA_25_5_1" localSheetId="9">#REF!</definedName>
    <definedName name="VDA_25_5_1" localSheetId="4">#REF!</definedName>
    <definedName name="VDA_25_5_1" localSheetId="2">#REF!</definedName>
    <definedName name="VDA_25_5_1" localSheetId="5">#REF!</definedName>
    <definedName name="VDA_25_5_1" localSheetId="7">#REF!</definedName>
    <definedName name="VDA_25_5_1">#REF!</definedName>
    <definedName name="VDA_25_5_2" localSheetId="11">#REF!</definedName>
    <definedName name="VDA_25_5_2" localSheetId="6">#REF!</definedName>
    <definedName name="VDA_25_5_2" localSheetId="3">#REF!</definedName>
    <definedName name="VDA_25_5_2" localSheetId="9">#REF!</definedName>
    <definedName name="VDA_25_5_2" localSheetId="4">#REF!</definedName>
    <definedName name="VDA_25_5_2" localSheetId="2">#REF!</definedName>
    <definedName name="VDA_25_5_2" localSheetId="5">#REF!</definedName>
    <definedName name="VDA_25_5_2" localSheetId="7">#REF!</definedName>
    <definedName name="VDA_25_5_2">#REF!</definedName>
    <definedName name="VDA_5_1" localSheetId="11">#REF!</definedName>
    <definedName name="VDA_5_1" localSheetId="6">'Data protection'!#REF!</definedName>
    <definedName name="VDA_5_1" localSheetId="3">#REF!</definedName>
    <definedName name="VDA_5_1" localSheetId="9">#REF!</definedName>
    <definedName name="VDA_5_1" localSheetId="4">'Information Security'!#REF!</definedName>
    <definedName name="VDA_5_1" localSheetId="2">#REF!</definedName>
    <definedName name="VDA_5_1" localSheetId="5">'Prototype Protection'!#REF!</definedName>
    <definedName name="VDA_5_1">#REF!</definedName>
    <definedName name="VDA_6_1" localSheetId="11">#REF!</definedName>
    <definedName name="VDA_6_1" localSheetId="6">'Data protection'!#REF!</definedName>
    <definedName name="VDA_6_1" localSheetId="3">#REF!</definedName>
    <definedName name="VDA_6_1" localSheetId="9">#REF!</definedName>
    <definedName name="VDA_6_1" localSheetId="4">'Information Security'!#REF!</definedName>
    <definedName name="VDA_6_1" localSheetId="2">#REF!</definedName>
    <definedName name="VDA_6_1" localSheetId="5">'Prototype Protection'!#REF!</definedName>
    <definedName name="VDA_6_1">#REF!</definedName>
    <definedName name="VDA_6_2" localSheetId="11">#REF!</definedName>
    <definedName name="VDA_6_2" localSheetId="6">'Data protection'!#REF!</definedName>
    <definedName name="VDA_6_2" localSheetId="3">#REF!</definedName>
    <definedName name="VDA_6_2" localSheetId="9">#REF!</definedName>
    <definedName name="VDA_6_2" localSheetId="4">'Information Security'!#REF!</definedName>
    <definedName name="VDA_6_2" localSheetId="2">#REF!</definedName>
    <definedName name="VDA_6_2" localSheetId="5">'Prototype Protection'!#REF!</definedName>
    <definedName name="VDA_6_2">#REF!</definedName>
    <definedName name="VDA_6_3" localSheetId="11">#REF!</definedName>
    <definedName name="VDA_6_3" localSheetId="6">'Data protection'!#REF!</definedName>
    <definedName name="VDA_6_3" localSheetId="3">#REF!</definedName>
    <definedName name="VDA_6_3" localSheetId="9">#REF!</definedName>
    <definedName name="VDA_6_3" localSheetId="4">'Information Security'!#REF!</definedName>
    <definedName name="VDA_6_3" localSheetId="2">#REF!</definedName>
    <definedName name="VDA_6_3" localSheetId="5">'Prototype Protection'!#REF!</definedName>
    <definedName name="VDA_6_3">#REF!</definedName>
    <definedName name="VDA_6_4" localSheetId="11">#REF!</definedName>
    <definedName name="VDA_6_4" localSheetId="6">'Data protection'!#REF!</definedName>
    <definedName name="VDA_6_4" localSheetId="3">#REF!</definedName>
    <definedName name="VDA_6_4" localSheetId="9">#REF!</definedName>
    <definedName name="VDA_6_4" localSheetId="4">'Information Security'!#REF!</definedName>
    <definedName name="VDA_6_4" localSheetId="2">#REF!</definedName>
    <definedName name="VDA_6_4" localSheetId="5">'Prototype Protection'!#REF!</definedName>
    <definedName name="VDA_6_4">#REF!</definedName>
    <definedName name="VDA_7_1" localSheetId="11">#REF!</definedName>
    <definedName name="VDA_7_1" localSheetId="6">'Data protection'!#REF!</definedName>
    <definedName name="VDA_7_1" localSheetId="3">#REF!</definedName>
    <definedName name="VDA_7_1" localSheetId="9">#REF!</definedName>
    <definedName name="VDA_7_1" localSheetId="4">'Information Security'!#REF!</definedName>
    <definedName name="VDA_7_1" localSheetId="2">#REF!</definedName>
    <definedName name="VDA_7_1" localSheetId="5">'Prototype Protection'!#REF!</definedName>
    <definedName name="VDA_7_1">#REF!</definedName>
    <definedName name="VDA_7_2" localSheetId="11">#REF!</definedName>
    <definedName name="VDA_7_2" localSheetId="6">'Data protection'!#REF!</definedName>
    <definedName name="VDA_7_2" localSheetId="3">#REF!</definedName>
    <definedName name="VDA_7_2" localSheetId="9">#REF!</definedName>
    <definedName name="VDA_7_2" localSheetId="4">'Information Security'!#REF!</definedName>
    <definedName name="VDA_7_2" localSheetId="2">#REF!</definedName>
    <definedName name="VDA_7_2" localSheetId="5">'Prototype Protection'!#REF!</definedName>
    <definedName name="VDA_7_2">#REF!</definedName>
    <definedName name="VDA_8_1" localSheetId="11">#REF!</definedName>
    <definedName name="VDA_8_1" localSheetId="6">'Data protection'!#REF!</definedName>
    <definedName name="VDA_8_1" localSheetId="3">#REF!</definedName>
    <definedName name="VDA_8_1" localSheetId="9">#REF!</definedName>
    <definedName name="VDA_8_1" localSheetId="4">'Information Security'!#REF!</definedName>
    <definedName name="VDA_8_1" localSheetId="2">#REF!</definedName>
    <definedName name="VDA_8_1" localSheetId="5">'Prototype Protection'!#REF!</definedName>
    <definedName name="VDA_8_1">#REF!</definedName>
    <definedName name="VDA_8_2" localSheetId="11">#REF!</definedName>
    <definedName name="VDA_8_2" localSheetId="6">'Data protection'!#REF!</definedName>
    <definedName name="VDA_8_2" localSheetId="3">#REF!</definedName>
    <definedName name="VDA_8_2" localSheetId="9">#REF!</definedName>
    <definedName name="VDA_8_2" localSheetId="4">'Information Security'!#REF!</definedName>
    <definedName name="VDA_8_2" localSheetId="2">#REF!</definedName>
    <definedName name="VDA_8_2" localSheetId="5">'Prototype Protection'!#REF!</definedName>
    <definedName name="VDA_8_2">#REF!</definedName>
    <definedName name="VDA_8_3" localSheetId="11">#REF!</definedName>
    <definedName name="VDA_8_3" localSheetId="6">'Data protection'!#REF!</definedName>
    <definedName name="VDA_8_3" localSheetId="3">#REF!</definedName>
    <definedName name="VDA_8_3" localSheetId="9">#REF!</definedName>
    <definedName name="VDA_8_3" localSheetId="4">'Information Security'!#REF!</definedName>
    <definedName name="VDA_8_3" localSheetId="2">#REF!</definedName>
    <definedName name="VDA_8_3" localSheetId="5">'Prototype Protection'!#REF!</definedName>
    <definedName name="VDA_8_3">#REF!</definedName>
    <definedName name="VDA_8_4" localSheetId="11">#REF!</definedName>
    <definedName name="VDA_8_4" localSheetId="6">'Data protection'!#REF!</definedName>
    <definedName name="VDA_8_4" localSheetId="3">#REF!</definedName>
    <definedName name="VDA_8_4" localSheetId="9">#REF!</definedName>
    <definedName name="VDA_8_4" localSheetId="4">'Information Security'!#REF!</definedName>
    <definedName name="VDA_8_4" localSheetId="2">#REF!</definedName>
    <definedName name="VDA_8_4" localSheetId="5">'Prototype Protection'!#REF!</definedName>
    <definedName name="VDA_8_4">#REF!</definedName>
    <definedName name="VDA_9_1" localSheetId="11">#REF!</definedName>
    <definedName name="VDA_9_1" localSheetId="6">'Data protection'!#REF!</definedName>
    <definedName name="VDA_9_1" localSheetId="3">#REF!</definedName>
    <definedName name="VDA_9_1" localSheetId="9">#REF!</definedName>
    <definedName name="VDA_9_1" localSheetId="4">'Information Security'!#REF!</definedName>
    <definedName name="VDA_9_1" localSheetId="2">#REF!</definedName>
    <definedName name="VDA_9_1" localSheetId="5">'Prototype Protection'!#REF!</definedName>
    <definedName name="VDA_9_1">#REF!</definedName>
    <definedName name="VDA_9_2" localSheetId="11">#REF!</definedName>
    <definedName name="VDA_9_2" localSheetId="6">'Data protection'!#REF!</definedName>
    <definedName name="VDA_9_2" localSheetId="3">#REF!</definedName>
    <definedName name="VDA_9_2" localSheetId="9">#REF!</definedName>
    <definedName name="VDA_9_2" localSheetId="4">'Information Security'!#REF!</definedName>
    <definedName name="VDA_9_2" localSheetId="2">#REF!</definedName>
    <definedName name="VDA_9_2" localSheetId="5">'Prototype Protection'!#REF!</definedName>
    <definedName name="VDA_9_2">#REF!</definedName>
    <definedName name="VDA_9_3" localSheetId="11">#REF!</definedName>
    <definedName name="VDA_9_3" localSheetId="6">'Data protection'!#REF!</definedName>
    <definedName name="VDA_9_3" localSheetId="3">#REF!</definedName>
    <definedName name="VDA_9_3" localSheetId="9">#REF!</definedName>
    <definedName name="VDA_9_3" localSheetId="4">'Information Security'!#REF!</definedName>
    <definedName name="VDA_9_3" localSheetId="2">#REF!</definedName>
    <definedName name="VDA_9_3" localSheetId="5">'Prototype Protection'!#REF!</definedName>
    <definedName name="VDA_9_3">#REF!</definedName>
    <definedName name="VDA_9_4" localSheetId="11">#REF!</definedName>
    <definedName name="VDA_9_4" localSheetId="6">'Data protection'!#REF!</definedName>
    <definedName name="VDA_9_4" localSheetId="3">#REF!</definedName>
    <definedName name="VDA_9_4" localSheetId="9">#REF!</definedName>
    <definedName name="VDA_9_4" localSheetId="4">'Information Security'!#REF!</definedName>
    <definedName name="VDA_9_4" localSheetId="2">#REF!</definedName>
    <definedName name="VDA_9_4" localSheetId="5">'Prototype Protection'!#REF!</definedName>
    <definedName name="VDA_9_4">#REF!</definedName>
    <definedName name="VDA_9_5" localSheetId="11">#REF!</definedName>
    <definedName name="VDA_9_5" localSheetId="6">'Data protection'!#REF!</definedName>
    <definedName name="VDA_9_5" localSheetId="3">#REF!</definedName>
    <definedName name="VDA_9_5" localSheetId="9">#REF!</definedName>
    <definedName name="VDA_9_5" localSheetId="4">'Information Security'!#REF!</definedName>
    <definedName name="VDA_9_5" localSheetId="2">#REF!</definedName>
    <definedName name="VDA_9_5" localSheetId="5">'Prototype Protection'!#REF!</definedName>
    <definedName name="VDA_9_5">#REF!</definedName>
    <definedName name="VDA_9_6" localSheetId="11">#REF!</definedName>
    <definedName name="VDA_9_6" localSheetId="6">'Data protection'!#REF!</definedName>
    <definedName name="VDA_9_6" localSheetId="3">#REF!</definedName>
    <definedName name="VDA_9_6" localSheetId="9">#REF!</definedName>
    <definedName name="VDA_9_6" localSheetId="4">'Information Security'!#REF!</definedName>
    <definedName name="VDA_9_6" localSheetId="2">#REF!</definedName>
    <definedName name="VDA_9_6" localSheetId="5">'Prototype Protection'!#REF!</definedName>
    <definedName name="VDA_9_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69" l="1"/>
  <c r="H19" i="69"/>
  <c r="H20" i="69"/>
  <c r="H21" i="69"/>
  <c r="H22" i="69"/>
  <c r="H23" i="69"/>
  <c r="H24" i="69"/>
  <c r="H25" i="69"/>
  <c r="H26" i="69"/>
  <c r="H27" i="69"/>
  <c r="H28" i="69"/>
  <c r="H29" i="69"/>
  <c r="H30" i="69"/>
  <c r="H31" i="69"/>
  <c r="H32" i="69"/>
  <c r="H33" i="69"/>
  <c r="H34" i="69"/>
  <c r="H35" i="69"/>
  <c r="H36" i="69"/>
  <c r="H37" i="69"/>
  <c r="H38" i="69"/>
  <c r="H39" i="69"/>
  <c r="H40" i="69"/>
  <c r="H41" i="69"/>
  <c r="H42" i="69"/>
  <c r="H43" i="69"/>
  <c r="H44" i="69"/>
  <c r="H45" i="69"/>
  <c r="H46" i="69"/>
  <c r="H47" i="69"/>
  <c r="H48" i="69"/>
  <c r="H49" i="69"/>
  <c r="H50" i="69"/>
  <c r="H51" i="69"/>
  <c r="H52" i="69"/>
  <c r="H53" i="69"/>
  <c r="H54" i="69"/>
  <c r="H55" i="69"/>
  <c r="H56" i="69"/>
  <c r="H57" i="69"/>
  <c r="H58" i="69"/>
  <c r="H59" i="69"/>
  <c r="H60" i="69"/>
  <c r="H61" i="69"/>
  <c r="H62" i="69"/>
  <c r="H63" i="69"/>
  <c r="H64" i="69"/>
  <c r="H65" i="69"/>
  <c r="H66" i="69"/>
  <c r="H67" i="69"/>
  <c r="H68" i="69"/>
  <c r="H69" i="69"/>
  <c r="H70" i="69"/>
  <c r="H71" i="69"/>
  <c r="H17" i="69"/>
  <c r="H82" i="69"/>
  <c r="H83" i="69"/>
  <c r="H84" i="69"/>
  <c r="H85" i="69"/>
  <c r="H86" i="69"/>
  <c r="H87" i="69"/>
  <c r="H88" i="69"/>
  <c r="H89" i="69"/>
  <c r="H90" i="69"/>
  <c r="H91" i="69"/>
  <c r="H92" i="69"/>
  <c r="H93" i="69"/>
  <c r="H94" i="69"/>
  <c r="H95" i="69"/>
  <c r="H96" i="69"/>
  <c r="H97" i="69"/>
  <c r="H98" i="69"/>
  <c r="H99" i="69"/>
  <c r="H100" i="69"/>
  <c r="H101" i="69"/>
  <c r="H102" i="69"/>
  <c r="H103" i="69"/>
  <c r="H104" i="69"/>
  <c r="H105" i="69"/>
  <c r="H106" i="69"/>
  <c r="H81" i="69"/>
  <c r="H74" i="75"/>
  <c r="H75" i="75"/>
  <c r="H76" i="75"/>
  <c r="H77" i="75"/>
  <c r="H78" i="75"/>
  <c r="H79" i="75"/>
  <c r="H80" i="75"/>
  <c r="H81" i="75"/>
  <c r="H82" i="75"/>
  <c r="H83" i="75"/>
  <c r="H84" i="75"/>
  <c r="H85" i="75"/>
  <c r="H86" i="75"/>
  <c r="H87" i="75"/>
  <c r="H88" i="75"/>
  <c r="H89" i="75"/>
  <c r="H90" i="75"/>
  <c r="H91" i="75"/>
  <c r="H92" i="75"/>
  <c r="H93" i="75"/>
  <c r="H94" i="75"/>
  <c r="H95" i="75"/>
  <c r="H96" i="75"/>
  <c r="H97" i="75"/>
  <c r="H98" i="75"/>
  <c r="H73" i="75"/>
  <c r="H24" i="75"/>
  <c r="H25" i="75"/>
  <c r="H26" i="75"/>
  <c r="H27" i="75"/>
  <c r="H28" i="75"/>
  <c r="H29" i="75"/>
  <c r="H30" i="75"/>
  <c r="H31" i="75"/>
  <c r="H32" i="75"/>
  <c r="H33" i="75"/>
  <c r="H34" i="75"/>
  <c r="H35" i="75"/>
  <c r="H36" i="75"/>
  <c r="H37" i="75"/>
  <c r="H38" i="75"/>
  <c r="H39" i="75"/>
  <c r="H40" i="75"/>
  <c r="H41" i="75"/>
  <c r="H42" i="75"/>
  <c r="H43" i="75"/>
  <c r="H44" i="75"/>
  <c r="H45" i="75"/>
  <c r="H46" i="75"/>
  <c r="H47" i="75"/>
  <c r="H48" i="75"/>
  <c r="H49" i="75"/>
  <c r="H50" i="75"/>
  <c r="H51" i="75"/>
  <c r="H52" i="75"/>
  <c r="H53" i="75"/>
  <c r="H54" i="75"/>
  <c r="H55" i="75"/>
  <c r="H56" i="75"/>
  <c r="H57" i="75"/>
  <c r="H58" i="75"/>
  <c r="H59" i="75"/>
  <c r="H60" i="75"/>
  <c r="H61" i="75"/>
  <c r="H62" i="75"/>
  <c r="H63" i="75"/>
  <c r="H23" i="75"/>
  <c r="C26" i="75"/>
  <c r="C27" i="75"/>
  <c r="C28" i="75"/>
  <c r="C29" i="75"/>
  <c r="C30" i="75"/>
  <c r="C31" i="75"/>
  <c r="C32" i="75"/>
  <c r="C33" i="75"/>
  <c r="C34" i="75"/>
  <c r="C35" i="75"/>
  <c r="C36" i="75"/>
  <c r="C37" i="75"/>
  <c r="C38" i="75"/>
  <c r="C39" i="75"/>
  <c r="C40" i="75"/>
  <c r="C41" i="75"/>
  <c r="C42" i="75"/>
  <c r="C43" i="75"/>
  <c r="C44" i="75"/>
  <c r="C45" i="75"/>
  <c r="C46" i="75"/>
  <c r="C47" i="75"/>
  <c r="C48" i="75"/>
  <c r="C49" i="75"/>
  <c r="C50" i="75"/>
  <c r="C51" i="75"/>
  <c r="C52" i="75"/>
  <c r="C53" i="75"/>
  <c r="C54" i="75"/>
  <c r="C55" i="75"/>
  <c r="C56" i="75"/>
  <c r="C57" i="75"/>
  <c r="C58" i="75"/>
  <c r="C59" i="75"/>
  <c r="C60" i="75"/>
  <c r="C61" i="75"/>
  <c r="C62" i="75"/>
  <c r="C63" i="75"/>
  <c r="C24" i="75"/>
  <c r="C25" i="75"/>
  <c r="C23" i="75"/>
  <c r="C5" i="75" l="1"/>
  <c r="C5" i="69"/>
  <c r="C4" i="69"/>
  <c r="C4" i="75"/>
  <c r="C3" i="69"/>
  <c r="C3" i="75"/>
  <c r="A3" i="77"/>
  <c r="J82" i="69"/>
  <c r="J87" i="69"/>
  <c r="G88" i="69"/>
  <c r="G90" i="69"/>
  <c r="G91" i="69"/>
  <c r="G95" i="69"/>
  <c r="G98" i="69"/>
  <c r="J99" i="69"/>
  <c r="G101" i="69"/>
  <c r="G106" i="69"/>
  <c r="N20" i="69"/>
  <c r="G21" i="69"/>
  <c r="J21" i="69" s="1"/>
  <c r="G25" i="69"/>
  <c r="J25" i="69" s="1"/>
  <c r="J26" i="69"/>
  <c r="G27" i="69"/>
  <c r="G29" i="69"/>
  <c r="J29" i="69" s="1"/>
  <c r="J32" i="69"/>
  <c r="J33" i="69"/>
  <c r="G34" i="69"/>
  <c r="G35" i="69"/>
  <c r="G41" i="69"/>
  <c r="J41" i="69" s="1"/>
  <c r="G44" i="69"/>
  <c r="G45" i="69"/>
  <c r="G49" i="69"/>
  <c r="G51" i="69"/>
  <c r="J52" i="69"/>
  <c r="G57" i="69"/>
  <c r="G58" i="69"/>
  <c r="G59" i="69"/>
  <c r="G65" i="69"/>
  <c r="J65" i="69" s="1"/>
  <c r="N32" i="69"/>
  <c r="G68" i="69"/>
  <c r="J69" i="69"/>
  <c r="G17" i="69"/>
  <c r="J17" i="69" s="1"/>
  <c r="G74" i="75"/>
  <c r="J77" i="75"/>
  <c r="J82" i="75"/>
  <c r="G83" i="75"/>
  <c r="G84" i="75"/>
  <c r="G85" i="75"/>
  <c r="G86" i="75"/>
  <c r="G91" i="75"/>
  <c r="G94" i="75"/>
  <c r="G95" i="75"/>
  <c r="J97" i="75"/>
  <c r="G24" i="75"/>
  <c r="J24" i="75" s="1"/>
  <c r="G26" i="75"/>
  <c r="J26" i="75" s="1"/>
  <c r="G27" i="75"/>
  <c r="G28" i="75"/>
  <c r="G29" i="75"/>
  <c r="G30" i="75"/>
  <c r="J33" i="75"/>
  <c r="G34" i="75"/>
  <c r="J35" i="75"/>
  <c r="G36" i="75"/>
  <c r="G37" i="75"/>
  <c r="G38" i="75"/>
  <c r="G39" i="75"/>
  <c r="G40" i="75"/>
  <c r="J40" i="75" s="1"/>
  <c r="G41" i="75"/>
  <c r="G42" i="75"/>
  <c r="G43" i="75"/>
  <c r="J44" i="75"/>
  <c r="G45" i="75"/>
  <c r="G46" i="75"/>
  <c r="G48" i="75"/>
  <c r="G49" i="75"/>
  <c r="G50" i="75"/>
  <c r="G51" i="75"/>
  <c r="G52" i="75"/>
  <c r="J53" i="75"/>
  <c r="G54" i="75"/>
  <c r="J56" i="75"/>
  <c r="G57" i="75"/>
  <c r="G58" i="75"/>
  <c r="J59" i="75"/>
  <c r="G61" i="75"/>
  <c r="G62" i="75"/>
  <c r="G23" i="75"/>
  <c r="J23" i="75" s="1"/>
  <c r="G24" i="69"/>
  <c r="J24" i="69"/>
  <c r="J39" i="75"/>
  <c r="A24" i="56"/>
  <c r="A36" i="56"/>
  <c r="A59" i="56"/>
  <c r="A56" i="56"/>
  <c r="A51" i="56"/>
  <c r="A43" i="56"/>
  <c r="A40" i="56"/>
  <c r="A39" i="56"/>
  <c r="A37" i="56"/>
  <c r="A33" i="56"/>
  <c r="A32" i="56"/>
  <c r="A27" i="56"/>
  <c r="A22" i="56"/>
  <c r="A20" i="56"/>
  <c r="A17" i="56"/>
  <c r="A15" i="56"/>
  <c r="A11" i="56"/>
  <c r="A6" i="56"/>
  <c r="A4" i="56"/>
  <c r="A3" i="56"/>
  <c r="A18" i="56"/>
  <c r="A142" i="56"/>
  <c r="A19" i="56"/>
  <c r="A141" i="56"/>
  <c r="A61" i="56"/>
  <c r="A140" i="56"/>
  <c r="A60" i="56"/>
  <c r="A139" i="56"/>
  <c r="A138" i="56"/>
  <c r="A29" i="56"/>
  <c r="A137" i="56"/>
  <c r="A136" i="56"/>
  <c r="A135" i="56"/>
  <c r="A134" i="56"/>
  <c r="A21" i="56"/>
  <c r="A133" i="56"/>
  <c r="A132" i="56"/>
  <c r="A131" i="56"/>
  <c r="A130" i="56"/>
  <c r="A57" i="56"/>
  <c r="A129" i="56"/>
  <c r="A128" i="56"/>
  <c r="A14" i="56"/>
  <c r="A127" i="56"/>
  <c r="A126" i="56"/>
  <c r="A125" i="56"/>
  <c r="A124" i="56"/>
  <c r="A123" i="56"/>
  <c r="A52" i="56"/>
  <c r="A122" i="56"/>
  <c r="A121" i="56"/>
  <c r="A58" i="56"/>
  <c r="A120" i="56"/>
  <c r="A42" i="56"/>
  <c r="A119" i="56"/>
  <c r="A118" i="56"/>
  <c r="A117" i="56"/>
  <c r="A53" i="56"/>
  <c r="A116" i="56"/>
  <c r="A50" i="56"/>
  <c r="A115" i="56"/>
  <c r="A114" i="56"/>
  <c r="A113" i="56"/>
  <c r="A112" i="56"/>
  <c r="A49" i="56"/>
  <c r="A111" i="56"/>
  <c r="A48" i="56"/>
  <c r="A110" i="56"/>
  <c r="A109" i="56"/>
  <c r="A108" i="56"/>
  <c r="A47" i="56"/>
  <c r="A107" i="56"/>
  <c r="A106" i="56"/>
  <c r="A105" i="56"/>
  <c r="A46" i="56"/>
  <c r="A104" i="56"/>
  <c r="A45" i="56"/>
  <c r="A103" i="56"/>
  <c r="A44" i="56"/>
  <c r="A102" i="56"/>
  <c r="A101" i="56"/>
  <c r="A30" i="56"/>
  <c r="A100" i="56"/>
  <c r="A99" i="56"/>
  <c r="A98" i="56"/>
  <c r="A97" i="56"/>
  <c r="A96" i="56"/>
  <c r="A28" i="56"/>
  <c r="A95" i="56"/>
  <c r="A94" i="56"/>
  <c r="A41" i="56"/>
  <c r="A93" i="56"/>
  <c r="A92" i="56"/>
  <c r="A55" i="56"/>
  <c r="A91" i="56"/>
  <c r="A38" i="56"/>
  <c r="A90" i="56"/>
  <c r="A89" i="56"/>
  <c r="A88" i="56"/>
  <c r="A87" i="56"/>
  <c r="A86" i="56"/>
  <c r="A34" i="56"/>
  <c r="A85" i="56"/>
  <c r="A35" i="56"/>
  <c r="A84" i="56"/>
  <c r="A83" i="56"/>
  <c r="A54" i="56"/>
  <c r="A82" i="56"/>
  <c r="A81" i="56"/>
  <c r="A80" i="56"/>
  <c r="A13" i="56"/>
  <c r="A79" i="56"/>
  <c r="A12" i="56"/>
  <c r="A78" i="56"/>
  <c r="A77" i="56"/>
  <c r="A25" i="56"/>
  <c r="A76" i="56"/>
  <c r="A23" i="56"/>
  <c r="A75" i="56"/>
  <c r="A74" i="56"/>
  <c r="A10" i="56"/>
  <c r="A73" i="56"/>
  <c r="A26" i="56"/>
  <c r="A31" i="56"/>
  <c r="A72" i="56"/>
  <c r="A9" i="56"/>
  <c r="A71" i="56"/>
  <c r="A8" i="56"/>
  <c r="A70" i="56"/>
  <c r="A69" i="56"/>
  <c r="A5" i="56"/>
  <c r="A68" i="56"/>
  <c r="A67" i="56"/>
  <c r="A66" i="56"/>
  <c r="A65" i="56"/>
  <c r="A16" i="56"/>
  <c r="A64" i="56"/>
  <c r="A7" i="56"/>
  <c r="A63" i="56"/>
  <c r="A62" i="56"/>
  <c r="A4" i="76"/>
  <c r="A5" i="76"/>
  <c r="A6" i="76"/>
  <c r="A7" i="76"/>
  <c r="A8" i="76"/>
  <c r="A9" i="76"/>
  <c r="A10" i="76"/>
  <c r="A11" i="76"/>
  <c r="A12" i="76"/>
  <c r="A13" i="76"/>
  <c r="A14" i="76"/>
  <c r="A15" i="76"/>
  <c r="A16" i="76"/>
  <c r="A17" i="76"/>
  <c r="A18" i="76"/>
  <c r="A19" i="76"/>
  <c r="A20" i="76"/>
  <c r="A21" i="76"/>
  <c r="A22" i="76"/>
  <c r="A23" i="76"/>
  <c r="A24" i="76"/>
  <c r="A25" i="76"/>
  <c r="A26" i="76"/>
  <c r="A27" i="76"/>
  <c r="A28" i="76"/>
  <c r="A29" i="76"/>
  <c r="A30" i="76"/>
  <c r="A3" i="76"/>
  <c r="A1" i="77"/>
  <c r="A4" i="77"/>
  <c r="A5" i="77"/>
  <c r="A6" i="77"/>
  <c r="A7" i="77"/>
  <c r="B1" i="77"/>
  <c r="B1" i="76"/>
  <c r="A1" i="76"/>
  <c r="G98" i="75"/>
  <c r="J98" i="75"/>
  <c r="G97" i="75"/>
  <c r="J96" i="75"/>
  <c r="G93" i="75"/>
  <c r="J93" i="75"/>
  <c r="J92" i="75"/>
  <c r="G90" i="75"/>
  <c r="J90" i="75"/>
  <c r="J89" i="75"/>
  <c r="G88" i="75"/>
  <c r="J88" i="75"/>
  <c r="G87" i="75"/>
  <c r="J87" i="75"/>
  <c r="J86" i="75"/>
  <c r="J83" i="75"/>
  <c r="J81" i="75"/>
  <c r="G80" i="75"/>
  <c r="J80" i="75"/>
  <c r="G79" i="75"/>
  <c r="J79" i="75"/>
  <c r="G78" i="75"/>
  <c r="J78" i="75"/>
  <c r="G76" i="75"/>
  <c r="J76" i="75"/>
  <c r="G73" i="75"/>
  <c r="J73" i="75" s="1"/>
  <c r="G32" i="75"/>
  <c r="J32" i="75" s="1"/>
  <c r="N40" i="75"/>
  <c r="N45" i="75"/>
  <c r="G31" i="75"/>
  <c r="J31" i="75" s="1"/>
  <c r="N38" i="75"/>
  <c r="G63" i="75"/>
  <c r="M48" i="75" s="1"/>
  <c r="J95" i="75"/>
  <c r="J48" i="75"/>
  <c r="G47" i="75"/>
  <c r="J47" i="75"/>
  <c r="G55" i="75"/>
  <c r="M41" i="75" s="1"/>
  <c r="J63" i="75"/>
  <c r="J55" i="75"/>
  <c r="G22" i="69"/>
  <c r="J22" i="69" s="1"/>
  <c r="G23" i="69"/>
  <c r="J23" i="69"/>
  <c r="G30" i="69"/>
  <c r="J30" i="69" s="1"/>
  <c r="G31" i="69"/>
  <c r="J31" i="69" s="1"/>
  <c r="G32" i="69"/>
  <c r="G37" i="69"/>
  <c r="J37" i="69" s="1"/>
  <c r="G38" i="69"/>
  <c r="J38" i="69" s="1"/>
  <c r="G39" i="69"/>
  <c r="J39" i="69"/>
  <c r="G40" i="69"/>
  <c r="M25" i="69" s="1"/>
  <c r="J45" i="69"/>
  <c r="G46" i="69"/>
  <c r="J46" i="69"/>
  <c r="G47" i="69"/>
  <c r="J47" i="69"/>
  <c r="G54" i="69"/>
  <c r="J54" i="69"/>
  <c r="G55" i="69"/>
  <c r="J55" i="69"/>
  <c r="G62" i="69"/>
  <c r="J62" i="69"/>
  <c r="G63" i="69"/>
  <c r="J63" i="69" s="1"/>
  <c r="G70" i="69"/>
  <c r="J70" i="69"/>
  <c r="G71" i="69"/>
  <c r="J71" i="69" s="1"/>
  <c r="G105" i="69"/>
  <c r="J104" i="69"/>
  <c r="J101" i="69"/>
  <c r="J100" i="69"/>
  <c r="J97" i="69"/>
  <c r="J89" i="69"/>
  <c r="G87" i="69"/>
  <c r="G85" i="69"/>
  <c r="G84" i="69"/>
  <c r="G83" i="69"/>
  <c r="J83" i="69"/>
  <c r="J40" i="69"/>
  <c r="J105" i="69"/>
  <c r="J85" i="69"/>
  <c r="G93" i="69"/>
  <c r="J93" i="69"/>
  <c r="G103" i="69"/>
  <c r="J103" i="69"/>
  <c r="G94" i="69"/>
  <c r="J94" i="69"/>
  <c r="G92" i="69"/>
  <c r="J92" i="69"/>
  <c r="G96" i="69"/>
  <c r="J96" i="69"/>
  <c r="G102" i="69"/>
  <c r="J102" i="69"/>
  <c r="N25" i="69"/>
  <c r="G81" i="69"/>
  <c r="J81" i="69" s="1"/>
  <c r="J84" i="69"/>
  <c r="G53" i="69" l="1"/>
  <c r="J53" i="69" s="1"/>
  <c r="J41" i="75"/>
  <c r="J42" i="75"/>
  <c r="G61" i="69"/>
  <c r="J61" i="69" s="1"/>
  <c r="N35" i="75"/>
  <c r="N21" i="69"/>
  <c r="J34" i="75"/>
  <c r="J58" i="75"/>
  <c r="J27" i="69"/>
  <c r="N23" i="69"/>
  <c r="J57" i="69"/>
  <c r="J49" i="69"/>
  <c r="J50" i="75"/>
  <c r="G43" i="69"/>
  <c r="J43" i="69" s="1"/>
  <c r="G33" i="69"/>
  <c r="G60" i="75"/>
  <c r="J60" i="75" s="1"/>
  <c r="G56" i="69"/>
  <c r="G48" i="69"/>
  <c r="J48" i="69" s="1"/>
  <c r="N27" i="75"/>
  <c r="N30" i="69"/>
  <c r="G56" i="75"/>
  <c r="G44" i="75"/>
  <c r="M31" i="75" s="1"/>
  <c r="N39" i="75"/>
  <c r="G64" i="69"/>
  <c r="J54" i="75"/>
  <c r="G26" i="69"/>
  <c r="J34" i="69"/>
  <c r="G59" i="75"/>
  <c r="J43" i="75"/>
  <c r="J51" i="69"/>
  <c r="G19" i="69"/>
  <c r="J19" i="69" s="1"/>
  <c r="J28" i="75"/>
  <c r="J59" i="69"/>
  <c r="J35" i="69"/>
  <c r="J36" i="75"/>
  <c r="J52" i="75"/>
  <c r="G67" i="69"/>
  <c r="M32" i="69" s="1"/>
  <c r="G66" i="69"/>
  <c r="N31" i="69"/>
  <c r="J30" i="75"/>
  <c r="N22" i="69"/>
  <c r="G69" i="69"/>
  <c r="M33" i="69" s="1"/>
  <c r="J38" i="75"/>
  <c r="N47" i="75"/>
  <c r="N31" i="75"/>
  <c r="N49" i="75"/>
  <c r="N42" i="75"/>
  <c r="G42" i="69"/>
  <c r="J42" i="69" s="1"/>
  <c r="J51" i="75"/>
  <c r="N36" i="75"/>
  <c r="G35" i="75"/>
  <c r="J27" i="75"/>
  <c r="N28" i="69"/>
  <c r="G50" i="69"/>
  <c r="J50" i="69" s="1"/>
  <c r="J58" i="69"/>
  <c r="N33" i="69"/>
  <c r="G20" i="69"/>
  <c r="M20" i="69" s="1"/>
  <c r="G52" i="69"/>
  <c r="J57" i="75"/>
  <c r="G33" i="75"/>
  <c r="H64" i="75"/>
  <c r="N29" i="69"/>
  <c r="J68" i="69"/>
  <c r="J44" i="69"/>
  <c r="J28" i="69"/>
  <c r="N30" i="75"/>
  <c r="N27" i="69"/>
  <c r="G28" i="69"/>
  <c r="G25" i="75"/>
  <c r="J25" i="75" s="1"/>
  <c r="N46" i="75"/>
  <c r="N43" i="75"/>
  <c r="G53" i="75"/>
  <c r="J37" i="75"/>
  <c r="N26" i="75"/>
  <c r="G60" i="69"/>
  <c r="G36" i="69"/>
  <c r="J36" i="69" s="1"/>
  <c r="J49" i="75"/>
  <c r="N28" i="75"/>
  <c r="N24" i="69"/>
  <c r="J29" i="75"/>
  <c r="J45" i="75"/>
  <c r="J61" i="75"/>
  <c r="J90" i="69"/>
  <c r="G82" i="69"/>
  <c r="J94" i="75"/>
  <c r="N54" i="75"/>
  <c r="G77" i="75"/>
  <c r="N53" i="75"/>
  <c r="J84" i="75"/>
  <c r="G99" i="69"/>
  <c r="J74" i="75"/>
  <c r="J85" i="75"/>
  <c r="J91" i="69"/>
  <c r="N50" i="75"/>
  <c r="J98" i="69"/>
  <c r="J88" i="69"/>
  <c r="J75" i="75"/>
  <c r="G75" i="75"/>
  <c r="N34" i="69"/>
  <c r="J86" i="69"/>
  <c r="G86" i="69"/>
  <c r="G82" i="75"/>
  <c r="J91" i="75"/>
  <c r="N52" i="75"/>
  <c r="H107" i="69"/>
  <c r="O34" i="69" s="1"/>
  <c r="J106" i="69"/>
  <c r="N51" i="75"/>
  <c r="J95" i="69"/>
  <c r="H99" i="75"/>
  <c r="N32" i="75"/>
  <c r="J46" i="75"/>
  <c r="M21" i="69"/>
  <c r="J62" i="75"/>
  <c r="N44" i="75"/>
  <c r="N26" i="69"/>
  <c r="N41" i="75"/>
  <c r="N25" i="75"/>
  <c r="M23" i="69"/>
  <c r="H72" i="69"/>
  <c r="H101" i="75"/>
  <c r="N19" i="69"/>
  <c r="N29" i="75"/>
  <c r="N37" i="75"/>
  <c r="G18" i="69"/>
  <c r="J18" i="69" s="1"/>
  <c r="H109" i="69"/>
  <c r="N48" i="75"/>
  <c r="O52" i="75" l="1"/>
  <c r="O51" i="75"/>
  <c r="O50" i="75"/>
  <c r="O54" i="75"/>
  <c r="O53" i="75"/>
  <c r="M30" i="69"/>
  <c r="J64" i="69"/>
  <c r="M31" i="69"/>
  <c r="J66" i="69"/>
  <c r="M29" i="69"/>
  <c r="J60" i="69"/>
  <c r="M28" i="69"/>
  <c r="J56" i="69"/>
  <c r="M24" i="69"/>
  <c r="M22" i="69"/>
  <c r="J67" i="69"/>
  <c r="M26" i="69"/>
  <c r="M27" i="69"/>
  <c r="J20" i="69"/>
  <c r="J64" i="75"/>
  <c r="D20" i="75" s="1"/>
  <c r="G64" i="75"/>
  <c r="G20" i="75" s="1"/>
  <c r="G99" i="75"/>
  <c r="G69" i="75" s="1"/>
  <c r="G107" i="69"/>
  <c r="G77" i="69" s="1"/>
  <c r="J101" i="75"/>
  <c r="D6" i="75" s="1"/>
  <c r="J99" i="75"/>
  <c r="D69" i="75" s="1"/>
  <c r="J107" i="69"/>
  <c r="D77" i="69" s="1"/>
  <c r="G101" i="75"/>
  <c r="G6" i="75" s="1"/>
  <c r="M50" i="75"/>
  <c r="M32" i="75"/>
  <c r="O32" i="75" s="1"/>
  <c r="M53" i="75"/>
  <c r="M52" i="75"/>
  <c r="M54" i="75"/>
  <c r="M51" i="75"/>
  <c r="M34" i="69"/>
  <c r="G72" i="69"/>
  <c r="G14" i="69" s="1"/>
  <c r="M19" i="69"/>
  <c r="G109" i="69"/>
  <c r="G6" i="69" s="1"/>
  <c r="J72" i="69" l="1"/>
  <c r="D14" i="69" s="1"/>
  <c r="J109" i="69"/>
  <c r="D6" i="69" s="1"/>
</calcChain>
</file>

<file path=xl/sharedStrings.xml><?xml version="1.0" encoding="utf-8"?>
<sst xmlns="http://schemas.openxmlformats.org/spreadsheetml/2006/main" count="2172" uniqueCount="1448">
  <si>
    <t>Information Security Assessment</t>
  </si>
  <si>
    <t>VDA ISA provides the basis for
- a self-assessment to determine the state of information security in an organization (e.g. company)
- audits performed by internal departments (e.g. Internal Audit, Information Security)
- a review in accordance with TISAX (Trusted Information Security Assessment Exchange, http://enx.com/tisax/)</t>
  </si>
  <si>
    <t>VDA ISA consists of several tabs, the content and function of which are explained in the tab “Definitions”. The corresponding actual requirements can be found in the tabs “Information Security”, “Data Protection” and “Prototype Protection”.
For Version 5, VDA ISA has been restructured with the requirements no longer presented in lines but in columns. Additionally, new numbering has been introduced and topics have been combined. The numbering of ISA 4 has been retained in a separate column for easier finding of control questions according to the previous structure or to facilitate rearrangement.</t>
  </si>
  <si>
    <r>
      <rPr>
        <sz val="10"/>
        <color theme="1"/>
        <rFont val="Arial"/>
        <family val="2"/>
      </rPr>
      <t xml:space="preserve">
</t>
    </r>
    <r>
      <rPr>
        <b/>
        <sz val="10"/>
        <color rgb="FF000000"/>
        <rFont val="Arial"/>
        <family val="2"/>
      </rPr>
      <t>We recommend to gain an overview of the individual ISA tabs by using the “Definitions” tab.</t>
    </r>
    <r>
      <rPr>
        <b/>
        <sz val="10"/>
        <color rgb="FF000000"/>
        <rFont val="Arial"/>
        <family val="2"/>
      </rPr>
      <t xml:space="preserve"> </t>
    </r>
    <r>
      <rPr>
        <b/>
        <sz val="10"/>
        <color rgb="FF000000"/>
        <rFont val="Arial"/>
        <family val="2"/>
      </rPr>
      <t>Then, commence with the “Information Security” tab.</t>
    </r>
    <r>
      <rPr>
        <sz val="10"/>
        <color rgb="FF000000"/>
        <rFont val="Arial"/>
        <family val="2"/>
      </rPr>
      <t xml:space="preserve">
</t>
    </r>
    <r>
      <rPr>
        <sz val="10"/>
        <color rgb="FF000000"/>
        <rFont val="Arial"/>
        <family val="2"/>
      </rPr>
      <t>ENX WG ISA and the Working Group Information Security of the VDA wish you every success.</t>
    </r>
    <r>
      <rPr>
        <sz val="10"/>
        <color rgb="FF000000"/>
        <rFont val="Arial"/>
        <family val="2"/>
      </rPr>
      <t xml:space="preserve">
</t>
    </r>
  </si>
  <si>
    <t xml:space="preserve">Publisher: VERBAND DER AUTOMOBILINDUSTRIE e. V. (VDA, German Association of the Automotive Industry); Behrenstr. 35; 10117 Berlin; www.vda.de
© 2022 Verband der Automobilindustrie e.V., Berlin
</t>
  </si>
  <si>
    <t>Note: For better guidance, the worksheets are color-coded as follows.</t>
  </si>
  <si>
    <t>Company / Organization:*</t>
  </si>
  <si>
    <t>Address:*</t>
  </si>
  <si>
    <t>Scope/TISAX Scope ID*</t>
  </si>
  <si>
    <t>D&amp;B D-U-N-S® No.*</t>
  </si>
  <si>
    <t>Date of the assessment:*</t>
  </si>
  <si>
    <t>Contact person:*</t>
  </si>
  <si>
    <t>Telephone number:*</t>
  </si>
  <si>
    <t>E-mail address:*</t>
  </si>
  <si>
    <t>Creator:*</t>
  </si>
  <si>
    <t>Signature:</t>
  </si>
  <si>
    <r>
      <rPr>
        <b/>
        <sz val="18"/>
        <color theme="1"/>
        <rFont val="Arial"/>
        <family val="2"/>
      </rPr>
      <t>Information Security Assessment</t>
    </r>
    <r>
      <rPr>
        <sz val="11"/>
        <color theme="1"/>
        <rFont val="Arial"/>
        <family val="2"/>
      </rPr>
      <t xml:space="preserve">
</t>
    </r>
    <r>
      <rPr>
        <sz val="16"/>
        <color theme="1"/>
        <rFont val="Arial"/>
        <family val="2"/>
      </rPr>
      <t>Maturity levels</t>
    </r>
    <r>
      <rPr>
        <sz val="11"/>
        <color theme="1"/>
        <rFont val="Arial"/>
        <family val="2"/>
      </rPr>
      <t xml:space="preserve">
The answer to the control questions is a maturity level in a generic maturity model used to quantify the maturity of the corresponding processes.</t>
    </r>
    <r>
      <rPr>
        <sz val="10"/>
        <color rgb="FF000000"/>
        <rFont val="Arial"/>
        <family val="2"/>
      </rPr>
      <t xml:space="preserve"> </t>
    </r>
    <r>
      <rPr>
        <sz val="10"/>
        <color rgb="FF000000"/>
        <rFont val="Arial"/>
        <family val="2"/>
      </rPr>
      <t>Determination of the maturity level requires that objective evidence of compliance with the requirements of the respective level is provided during the assessment.</t>
    </r>
    <r>
      <rPr>
        <sz val="10"/>
        <color rgb="FF000000"/>
        <rFont val="Arial"/>
        <family val="2"/>
      </rPr>
      <t xml:space="preserve"> </t>
    </r>
    <r>
      <rPr>
        <sz val="10"/>
        <color rgb="FF000000"/>
        <rFont val="Arial"/>
        <family val="2"/>
      </rPr>
      <t>This is achieved, for example, by means of work products resulting from the processes of the control questions or by means of interview statements by persons carrying out the process.</t>
    </r>
  </si>
  <si>
    <t xml:space="preserve"> </t>
  </si>
  <si>
    <t>Maturity level 0</t>
  </si>
  <si>
    <t>Maturity level 1</t>
  </si>
  <si>
    <t>Maturity level 2</t>
  </si>
  <si>
    <t>Maturity level 3</t>
  </si>
  <si>
    <t>Maturity level 4</t>
  </si>
  <si>
    <t>Maturity level 5</t>
  </si>
  <si>
    <t>Name</t>
  </si>
  <si>
    <t xml:space="preserve">Incomplete </t>
  </si>
  <si>
    <t>Performed</t>
  </si>
  <si>
    <t>Managed</t>
  </si>
  <si>
    <t>Established</t>
  </si>
  <si>
    <t>Predictable</t>
  </si>
  <si>
    <t>Optimizing</t>
  </si>
  <si>
    <t>Principle</t>
  </si>
  <si>
    <t>A process does not exist, is not followed or not suitable to achieve the objective.</t>
  </si>
  <si>
    <t>A process is followed which is not or insufficiently documented (“informal process”) and there is some evidence that it achieves its objective.</t>
  </si>
  <si>
    <t>A process achieving its objectives is followed. Process documentation and process implementation evidence are available.</t>
  </si>
  <si>
    <t>A standard process integrated into the overall system is followed. Dependencies on other processes are documented and suitable interfaces are created. Evidence exists that the process has been used sustainably and actively over an extended period.</t>
  </si>
  <si>
    <t>An established process is followed. The effectiveness of the process is continually monitored by collecting key figures. Limit values are defined at which the process is considered to be insufficiently effective and requires adjustment. (Key Performance Indicators)</t>
  </si>
  <si>
    <t>A predictable process with continual improvement as a major objective is followed. Improvement is actively advanced by means of dedicated resources.</t>
  </si>
  <si>
    <t>Definition</t>
  </si>
  <si>
    <t>A process is not implemented or fails to achieve its process purpose. Little or no evidence exists of any systematic achievement of the process purpose.</t>
  </si>
  <si>
    <t xml:space="preserve">- The implemented process achieves its (process) purpose.
- The intended base practices are verifiably performed.
</t>
  </si>
  <si>
    <t>Control of process implementation (PA 2.1):
- Objectives for the performance of the process are identified.
- Implementation of the process is planned and monitored.
- Implementation of the process is adjusted to meet plans.
- Responsibilities and authorities for implementing the process are defined, assigned and communicated.
- Resources and information necessary for implementing the process are identified, made available, assigned and used.
- Interfaces between the involved parties are managed to ensure effective communication and clear assignment of responsibilities.
Work Product Management (PA 2.2):
- Requirements for the work products of the process are defined
- Requirements for documentation and control of the work products are defined.
- Work products are appropriately identified, documented and controlled.
- Work products are reviewed in accordance with planned measures and adjusted as necessary to meet requirements.</t>
  </si>
  <si>
    <t xml:space="preserve">Process Definition (PA 3.1):
- A standard process, including appropriately adapted requirements, is defined which describes the essential elements a defined process must comprise.
- The sequence and interaction of the standard process with other processes are determined.
- Competencies and roles required for process implementation are identified as part of the standard process.
- The infrastructure and work environment required for process implementation are identified as part of the standard process.
- Suitable methods for monitoring the effectiveness and suitability of the process are determined.
Process Deployment (PA 3.2):
- A defined process based on an appropriately selected and/or tailored standard process is deployed.
- Required roles, responsibilities and authorities for implementing the defined process are assigned and communicated.
- Personnel performing the defined process are competent on the basis of appropriate education, training and experience.
- The necessary resources and information required for implementing the defined process are made available, allocated and used.
- The necessary infrastructure and work environment required for implementing the defined process are available, managed and maintained.
- Appropriate data is collected and analysed to gain a basic understanding of the behaviour of the process, to demonstrate its suitability and effectiveness, and to evaluate where continuous improvement of the process can be made. </t>
  </si>
  <si>
    <t>Process Measurement (PA 4.1):
- Process information requirements in support of relevant defined business goals are established.
- Process measurement objectives are derived from process information requirements.
- Quantitative objectives for process performance in support of relevant defined business goals are established.
- Characteristic values and frequency of measurements are identified and defined in line with process measurement objectives and quantitative objectives for process performance.
- Results of measurement are collected, analyzed and reported in order to monitor the extent to which the quantitative
objectives for process performance are met.
- Measurement results are used to characterize process performance.
 Process control (PA 4.2):
- Analysis and control techniques are determined and applied, as applicable.
- Variable control limits are established for normal process implementation.
- Measurement data is analyzed for special variations.
- Corrective actions are taken to address special variations.
- Control limits are re-established (as necessary) following corrective action.</t>
  </si>
  <si>
    <t>Process Innovation (PA 5.1)
- Process improvement objectives are defined for the respective process that supports the relevant business goals.
- Appropriate data are analyzed to identify the common causes of variations in process performance.
- Appropriate data are analyzed to identify options for best practice and innovation.
- Improvement options derived from new technologies and new process concepts are identified.
- An implementation strategy is established to achieve the process improvement objectives.
Continuous optimization (PA 5.2):
- The impact of all proposed changes is assessed against the objectives of the defined process and the standard process.
- Implementation of all agreed changes is managed to ensure that any disruption to the process performance is understood and addressed.
- Based on actual performance, effectiveness of process change is evaluated against the defined process requirements and process objectives to determine whether results are corresponding to common or special cases.</t>
  </si>
  <si>
    <t>Possible evidence (GWP)</t>
  </si>
  <si>
    <t>+ Work products providing evidence of process outcomes.</t>
  </si>
  <si>
    <t xml:space="preserve">+ Process documentation
+ Process plan
+ Quality plan/records
+ Process implementation records
</t>
  </si>
  <si>
    <t>+ Process documentation
+ Process plan
+ Quality records
+ Policies and standards
+ Process implementation records</t>
  </si>
  <si>
    <t>+ Process documentation
+ Process control plan
+ Process improvement plan
+ Process measurement plan
+ Process implementation records</t>
  </si>
  <si>
    <t>+ Process improvement plan
+ Process measurement plan
+ Process implementation records</t>
  </si>
  <si>
    <t>Example</t>
  </si>
  <si>
    <r>
      <rPr>
        <b/>
        <sz val="18"/>
        <color theme="1"/>
        <rFont val="Arial"/>
        <family val="2"/>
      </rPr>
      <t xml:space="preserve">Information Security Assessment - </t>
    </r>
    <r>
      <rPr>
        <sz val="18"/>
        <color theme="1"/>
        <rFont val="Arial"/>
        <family val="2"/>
      </rPr>
      <t xml:space="preserve">
Definitions</t>
    </r>
  </si>
  <si>
    <t>Tabs</t>
  </si>
  <si>
    <t>Tab</t>
  </si>
  <si>
    <t>Description</t>
  </si>
  <si>
    <t>Intended use of tab</t>
  </si>
  <si>
    <t>Welcome</t>
  </si>
  <si>
    <t>Welcome page.</t>
  </si>
  <si>
    <t>Information</t>
  </si>
  <si>
    <t>Cover</t>
  </si>
  <si>
    <t>The cover contains boxes for information on the implementing organization, the scope of review, the auditor and the contact person of the organization under review.</t>
  </si>
  <si>
    <t>For own use</t>
  </si>
  <si>
    <t>Maturity levels</t>
  </si>
  <si>
    <t>VDA ISA intends the implementation to be assessed by means of a 5 step maturity model as defined in this tab. The maturity levels comprise Incomplete, Performed, Managed, Established and Predictable.
With this VDA ISA version, the target maturity level for all control questions is consistently 3 (Established).</t>
  </si>
  <si>
    <t>Definitions</t>
  </si>
  <si>
    <t>Under Definitions, the key terms of the requirements to be fulfilled are described. Requirements can be categorized as MUST, SHOULD, additionally in case of HIGH protection needs and additionally in case of VERY HIGH protection needs. This subdivision is necessary as information of high and very high protection needs requires special protective measures.
Additionally, key terms and abbreviations are listed and explained in this tab.</t>
  </si>
  <si>
    <t>Information Security</t>
  </si>
  <si>
    <t>The tab “Information Security” includes all basic controls based on the standard ISO/IEC 27001. The controls themselves are formulated as questions. The objective of the respective control and the requirements for achieving it are listed in accordingly designated columns.
Here, each control must invariably be assessed according to the degree to which the objective is achieved. The assessment of the maturity levels (as described in the tab “Maturity levels”) of each control is recorded in the box (column E) and automatically transferred to the tab “Results”.
Additional columns give examples to support potential implementation.
Here, requirements always refer to the own company with respect to its organization, processes and infrastructure. Requirements never refer to products put on the market by your company. Requirements for safe product development are not part of this module.</t>
  </si>
  <si>
    <t>Implementation requirements</t>
  </si>
  <si>
    <t>Prototype Protection</t>
  </si>
  <si>
    <t xml:space="preserve">Prototype protection includes vehicles, components and parts which are classified as requiring protection but have not yet been presented to the public and/or published in adequate form by the OEM.
The commissioning department of the OEM is responsible for classifying the protection need of vehicles, components and parts. The minimum requirements for prototype protection are to be applied for protection classes High and Very high according to ISA. </t>
  </si>
  <si>
    <t>Data Protection</t>
  </si>
  <si>
    <t>This tab is to be edited additionally in case of processing within the meaning of Art. 28 of the EU General Data Protection Regulation and contains controls requiring merely yes/no answers.</t>
  </si>
  <si>
    <t>Results (ISA5)</t>
  </si>
  <si>
    <t>Here, the results of the individual tabs (review catalog pages) are summarized and presented in printing format. For presentation purposes, the new simplified form according to ISA 5 is use.
The spider web diagram provides an overview of all controls. The list of all controls shows the target maturity levels to be achieved. 
When calculating the overall result, the results of controls overachieving their target maturity level are cutback and averaged. This ensures that the requirements are comprehensively fulfilled and that there is no compensation of overachieved and underachieved controls.</t>
  </si>
  <si>
    <t>Presentation of results</t>
  </si>
  <si>
    <t>Results (ISA4)</t>
  </si>
  <si>
    <t>Here, the results of the individual tabs (review catalog pages) are summarized and presented in printing format in the known form according to ISA 4.
The list of all controls shows the target maturity levels to be achieved.
When calculating the overall result, the results of controls overachieving their target maturity level are cutback and averaged. This ensures that the requirements are comprehensively fulfilled and that there is no compensation of overachieved and underachieved controls.</t>
  </si>
  <si>
    <t>Examples KPI</t>
  </si>
  <si>
    <t>This tab shows examples of Key Performance Indicators (KPI) for measuring process results both for controls for which the ISA has defined a target maturity level of 4 and for controls where a measurement appears useful. The tab content provides support for identifying own suitable KPIs. It does not present mandatory requirements for achieving maturity level 4. For controls having a target maturity level of 3 or less, definition of KPIs is not mandatory, but may be helpful for a central management of information security at many locations.</t>
  </si>
  <si>
    <t>Examples and support</t>
  </si>
  <si>
    <t>License</t>
  </si>
  <si>
    <t>License conditions under which the VDA ISA is published.</t>
  </si>
  <si>
    <t>Change history</t>
  </si>
  <si>
    <t>List of changes over the VDA ISA lifecycle.</t>
  </si>
  <si>
    <t>Key terms</t>
  </si>
  <si>
    <t>Term</t>
  </si>
  <si>
    <t>Explanation</t>
  </si>
  <si>
    <t>Examples</t>
  </si>
  <si>
    <t>Protection class “normal”,
normal protection needs</t>
  </si>
  <si>
    <t>The potential damage to the organization is limited and manageable.</t>
  </si>
  <si>
    <t>Confidentiality classification “internal”</t>
  </si>
  <si>
    <t>Protection class “high”,
high protection needs</t>
  </si>
  <si>
    <t>The potential damage to the organization may be substantial.</t>
  </si>
  <si>
    <t>Confidentiality classification “confidential”</t>
  </si>
  <si>
    <t>Protection class “very high”,
very high protection needs</t>
  </si>
  <si>
    <t>The potential damage can reach a level of potentially threatening or disastrous impact on the organization’s existence.</t>
  </si>
  <si>
    <t>Confidentiality classification “strictly confidential”</t>
  </si>
  <si>
    <t>Requirements (must)</t>
  </si>
  <si>
    <t>The requirements indicated in this column are strict requirements without any exemptions.</t>
  </si>
  <si>
    <t>Requirements (should)</t>
  </si>
  <si>
    <t>Principally, the requirements indicated in this column must be implemented by the organization. In certain circumstances, however, there may be a valid justification for non-compliance with these requirements. In case of any deviation, its effects must be understood by the organization and it must be plausibly justified.</t>
  </si>
  <si>
    <t>Additional requirements in case of high protection needs</t>
  </si>
  <si>
    <t xml:space="preserve">The requirements indicated in this column must additionally be met if the tested subject has high protection needs. </t>
  </si>
  <si>
    <t>Additional requirements in case of very high protection needs</t>
  </si>
  <si>
    <t xml:space="preserve">The requirements indicated in this column must additionally be met if the tested subject has very high protection needs. </t>
  </si>
  <si>
    <t>Result (Maturity level)</t>
  </si>
  <si>
    <t>In the result tabs ISA5 and ISA4 (spider web diagram), all results are presented as assessed. The line for the target maturity level does not consider controls marked “n.a”. When calculating the average, however, the maximum achievable target maturity level is taken into account.</t>
  </si>
  <si>
    <t>Glossary</t>
  </si>
  <si>
    <t>Business Continuity Management (BCM)</t>
  </si>
  <si>
    <t>BCM is intended to ensure the functionality of business-critical processes within the organization during and after any crisis situation.</t>
  </si>
  <si>
    <t>Cloud/external IT services</t>
  </si>
  <si>
    <t>An external service is the processing of company information outside the audit scope.
(e.g. ext. hosting, O365 cloud services, AWS, web services such as Kaspersky anti-virus dashboards on the web, SIEM services provided by ext. companies, etc.)
Important for rejecting non-relevant web services:
•  Cloud service: Damage may have direct impact on the company (CIA)
•  Data are externally processed in a confidential/strictly confidential manner (e.g. not by translating individual words)</t>
  </si>
  <si>
    <t>Non-disclosure agreements (NDA)</t>
  </si>
  <si>
    <t xml:space="preserve">Non-disclosure agreements provide legal protection of an organization’s information particularly where information is exchanged beyond the boundaries of the organization. </t>
  </si>
  <si>
    <t>Generic work product (GWP)</t>
  </si>
  <si>
    <t>Any work product resulting from the execution of a process.</t>
  </si>
  <si>
    <t>Information Owner/Information Officer/Data Owner</t>
  </si>
  <si>
    <t>Person or organizational body preparing data or making data available for use and being able to provide information on their protection needs.</t>
  </si>
  <si>
    <t xml:space="preserve">Information security management system (ISMS) </t>
  </si>
  <si>
    <t xml:space="preserve">The information security management system is a control mechanism used by the organization’s management to ensure that information security is the result of sustainable management rather than that of mere coincidence and individual effort. </t>
  </si>
  <si>
    <t>Information security risks</t>
  </si>
  <si>
    <t>Risks existing in the preparation and processing of information. These are based on potential events having negative impact on achieving the protection goals of information security.</t>
  </si>
  <si>
    <t>Information security risk management (ISRM)</t>
  </si>
  <si>
    <t>The information security risk management is required for an early detection, assessment and handling of risks in order to achieve the protection goals of information security. Hence, it enables the organization to establish adequate measures for the protection of its information assets while considering the associated chances and risks.</t>
  </si>
  <si>
    <t>Supporting Asset</t>
  </si>
  <si>
    <t>Supporting assets (electronic and physical) are used for storing, processing and transporting information assets.</t>
  </si>
  <si>
    <t>Mobile data storage devices, IT systems, IT services/IT service providers, paper documents</t>
  </si>
  <si>
    <t>Information Asset</t>
  </si>
  <si>
    <t xml:space="preserve">Information of essential value to the organization. </t>
  </si>
  <si>
    <t>Business secrets, critical business processes, know-how, patents</t>
  </si>
  <si>
    <t>IT service</t>
  </si>
  <si>
    <t>Services in the field of information technology.</t>
  </si>
  <si>
    <t>IT system</t>
  </si>
  <si>
    <t xml:space="preserve">Any type of system used for electronic information processing. </t>
  </si>
  <si>
    <t>Computer, server, cloud, communication systems, video conference systems, smartphones, tablets</t>
  </si>
  <si>
    <t>Classification of information</t>
  </si>
  <si>
    <t>The value of the information for the organization is determined based on the relevant protection goals of information security (confidentiality, integrity and availability). Based on this, the information is classified according to the classification scheme. This enables the organization to implement adequate protective measures.</t>
  </si>
  <si>
    <t>Network service</t>
  </si>
  <si>
    <t>A network service is a service which is provided by an IT system and used by other IT systems to communicate with the system via a data network.</t>
  </si>
  <si>
    <t>DHCP, DNS, https, STARTTLS</t>
  </si>
  <si>
    <t>Original Equipment Manufacturer (OEM)</t>
  </si>
  <si>
    <t>Within the context of VDA ISA, this refers to an automobile manufacturer.</t>
  </si>
  <si>
    <t>Personal data</t>
  </si>
  <si>
    <t>The term personal data is used for all information referring to an identified or identifiable person; a natural person is considered to be identifiable if they can be directly or indirectly identified particularly by assignment to an identifier, e.g. a name, to an identification number, to location data, to an online identification or to one or more specific features describing the physical, physiological, genetic, psychological, economic, cultural or social identity of this natural person.</t>
  </si>
  <si>
    <t>Process Attributes (PA)</t>
  </si>
  <si>
    <t>A measurable characteristic for a process capability that is applicable to each process.</t>
  </si>
  <si>
    <t>Prototype</t>
  </si>
  <si>
    <t>Prototypes are vehicles, components and parts which are classified as requiring protection but have not yet been presented to the public and/or published in adequate form by the OEM.</t>
  </si>
  <si>
    <t>Maturity level</t>
  </si>
  <si>
    <t>Criterion for the “maturity” of the overall ISMS or parts thereof. This is the degree of structuring and systematic management of the overall process or parts thereof. For the maturity levels used in this document, the requirements given in the tab “Maturity levels” apply.</t>
  </si>
  <si>
    <t>Criterion for the degree of development of the entire ISMS or of parts thereof. This is the degree of structuring and systematic management of the processes involved. The tab “Maturity levels” includes the definition of the different maturity levels applicable within the context of this document.</t>
  </si>
  <si>
    <t>Guideline</t>
  </si>
  <si>
    <t>Collective term for company-internal specifications</t>
  </si>
  <si>
    <t>Protection goals</t>
  </si>
  <si>
    <t>Confidentiality (C)
Integrity (I)
Availability (A)</t>
  </si>
  <si>
    <t>Tab “Information Security”,
Column M (C, I, A)</t>
  </si>
  <si>
    <t>Security zones</t>
  </si>
  <si>
    <t>Security zones usually refer to a nested arrangement of areas encapsulated by means of barriers and access mechanisms. Their purpose is the physical protection of information assets. The more sensitive the information assets to be processed are the more protective measures are required.</t>
  </si>
  <si>
    <t>Storage spaces, garages, workshops, test tracks, data processing centers, development areas</t>
  </si>
  <si>
    <r>
      <rPr>
        <sz val="11"/>
        <color theme="1"/>
        <rFont val="Arial"/>
        <family val="2"/>
      </rPr>
      <t>Information Security Assessment
Questionary</t>
    </r>
  </si>
  <si>
    <t>ISA Classic</t>
  </si>
  <si>
    <t>ISA New</t>
  </si>
  <si>
    <t>Control question</t>
  </si>
  <si>
    <t>Objective</t>
  </si>
  <si>
    <t>Requirements
(must)</t>
  </si>
  <si>
    <t>Requirements
(should)</t>
  </si>
  <si>
    <t>Additional requirements
for high protection needs</t>
  </si>
  <si>
    <t>Additional requirements
for very high protection needs</t>
  </si>
  <si>
    <t>Usual person responsible for process implementation</t>
  </si>
  <si>
    <t>Reference to other standards</t>
  </si>
  <si>
    <t>Measures/recommendations</t>
  </si>
  <si>
    <t>Further information</t>
  </si>
  <si>
    <t>Support:
Examples “Normal protection need”</t>
  </si>
  <si>
    <t>Support:
Examples “High protection need”</t>
  </si>
  <si>
    <t>Support:
Examples “Very high protection need”</t>
  </si>
  <si>
    <t>Possible questions (examples, not mandatory)</t>
  </si>
  <si>
    <t>Possible evidence (not mandatory)</t>
  </si>
  <si>
    <t>1</t>
  </si>
  <si>
    <t>IS Policies and Organization</t>
  </si>
  <si>
    <t>This is intentional invisible text for technical reasons. Please do not remove this text. This is intentional invisible text for technical reasons. Please do not remove this text. This is intentional invisible text for technical reasons. Please do not remove this text. This is intentional invisible text for technical reasons. Please do not remove this text. This is intentional invisible text for technical reasons. Please do not remove this text.</t>
  </si>
  <si>
    <t>1.1</t>
  </si>
  <si>
    <t>Information Security Policies</t>
  </si>
  <si>
    <t xml:space="preserve">05.1 </t>
  </si>
  <si>
    <t>1.1.1</t>
  </si>
  <si>
    <t>To what extent are information security policies available?</t>
  </si>
  <si>
    <t>The organization needs at least one information security policy. This reflects the importance and significance of information security and is adapted to the organization. Additional policies may be appropriate depending on the size and structure of the organization.</t>
  </si>
  <si>
    <t>+ The requirements for information security have been determined and documented:
  - The requirements are adapted to the organization’s goals,
  - A policy is prepared and is released by the organization.
+ The policy includes objectives and the significance of information security within the organization.</t>
  </si>
  <si>
    <t>+ The information security requirements based on the strategy of the organization, legislation and contracts are taken into account in the policy.
+ The policy indicates consequences in case of non-conformance. 
+ Further relevant information security policies are prepared.
+ Periodic review and, if required, revision of the policies are established.
+ The policies are made available to employees in a suitable form (e.g. intranet).
+ These policies (or extracts thereof) are provided to external business partners depending on the respective case.
+ Employees and external business partners are informed of any changes relevant to them.</t>
  </si>
  <si>
    <t>None</t>
  </si>
  <si>
    <t>Reference to ISO 27001: A.5.1.1, A.5.1.2</t>
  </si>
  <si>
    <t>1.2</t>
  </si>
  <si>
    <t>Organization of Information Security</t>
  </si>
  <si>
    <t xml:space="preserve">01.1 </t>
  </si>
  <si>
    <t>1.2.1</t>
  </si>
  <si>
    <t>To what extent is information security managed within the organization?</t>
  </si>
  <si>
    <t>Only if information security is part of the strategic goals of an organization, information security can be implemented in an organization in a sustainable manner. The information security management system (ISMS) is a control mechanism used by the organization’s management to ensure that information security is the result of sustainable management rather than that of mere coincidence and individual effort.</t>
  </si>
  <si>
    <t>+ The scope of the ISMS (the organization managed by the ISMS) is defined.
+ The organization's requirements for the ISMS are determined.
+ The organizational management has commissioned and approved the ISMS.
+ The ISMS provides the organizational management with suitable monitoring and control means (e.g. management review).
+ Applicable controls have been determined (e.g. ISO 27001 Statement of Applicability, completed VDA ISA catalog).
+ The effectiveness of the ISMS is regularly reviewed by the management.</t>
  </si>
  <si>
    <t>Reference to ISO 27001: 4</t>
  </si>
  <si>
    <t>.</t>
  </si>
  <si>
    <t xml:space="preserve">06.1 </t>
  </si>
  <si>
    <t>1.2.2</t>
  </si>
  <si>
    <t>To what extent are information security responsibilities organized?</t>
  </si>
  <si>
    <t>A successful ISMS requires clear responsibilities within the organization.</t>
  </si>
  <si>
    <t>+ Responsibilities for information security within the organization are defined, documented and assigned.
+ The responsible employees are defined and qualified for their task.
+ The required resources are available.
+ The contact persons are known within the organization and to relevant business partners.</t>
  </si>
  <si>
    <t>+ There is a definition and documentation of an adequate information security structure within the organization.</t>
  </si>
  <si>
    <t>+ An appropriate organizational separation of responsibilities should be established in order to avoid conflict of interests (separation of duties). (C, I, A)</t>
  </si>
  <si>
    <t>Reference to ISO 27001: A.6.1.1, A6.1.2</t>
  </si>
  <si>
    <t xml:space="preserve">06.2 </t>
  </si>
  <si>
    <t>1.2.3</t>
  </si>
  <si>
    <t>To what extent are information security requirements taken into account in projects?</t>
  </si>
  <si>
    <t xml:space="preserve">For project implementation, it is important to consider the information security requirements. This applies to projects within the organization regardless of their type. By appropriately establishing the information security process in the project management procedures of the organization, any overlooking of requirements is prevented. </t>
  </si>
  <si>
    <t>+ Projects are classified while taking into account the information security requirements.</t>
  </si>
  <si>
    <t>+ The procedure and criteria for the classification of projects are documented.
+ During an early stage of the project, risk assessment is conducted based on the defined procedure and repeated in case of changes to the project.
+ For identified information security risks, measures are derived and taken into account in the project.</t>
  </si>
  <si>
    <t>+ The measures thus derived are reviewed regularly during the project and reassessed in case of changes to the assessment criteria. (C, I, A)</t>
  </si>
  <si>
    <t>Reference to ISO 27001: A.6.1.5</t>
  </si>
  <si>
    <t>Projects can be classified as follows
- CIAA (Confidentiality, Integrity, Availability, Authenticity)
- CIA (Confidentiality, Integrity, Availability)</t>
  </si>
  <si>
    <t xml:space="preserve">06.4 </t>
  </si>
  <si>
    <t>1.2.4</t>
  </si>
  <si>
    <t>To what extent are the responsibilities between external IT service providers and the own organization defined?</t>
  </si>
  <si>
    <t>It is important, that a common understanding of the division of responsibilities exists and that the implementation of all security requirements is ensured. Therefore, when using external IT service providers and IT services, the responsibilities regarding the implementation of information security measures are to be defined and verifiably documented.</t>
  </si>
  <si>
    <t>+ The concerned services and IT services used are identified.
+ The security requirements relevant to the IT service are determined:
+ The organization responsible for implementing the requirement is defined and aware of its responsibility.
+ Mechanisms for shared responsibilities are specified and implemented.
+ The responsible organization fulfils its respective responsibilities.</t>
  </si>
  <si>
    <t>+ In case of IT services, configuration has been conceived, implemented and documented based on the necessary security requirements.
+ The responsible staff is adequately trained.</t>
  </si>
  <si>
    <t>+ A list exists indicating the concerned IT services and the respective responsible IT service providers. (C, I, A)
+ The applicability of the VDA ISA controls has been verified and documented. (C, I, A)
+ The service configuration is included in the regular security assessments. (C, I, A)
+ Proof is provided that the IT service providers fulfil their responsibility. (C, I, A)
+ Integration into local protective measures (such as secure authentication mechanisms) is established and documented. (C, I, A)</t>
  </si>
  <si>
    <t>Reference to ISO 27017: CLD.6.3.1</t>
  </si>
  <si>
    <t>1.3</t>
  </si>
  <si>
    <t>Asset Management</t>
  </si>
  <si>
    <t xml:space="preserve">08.1 </t>
  </si>
  <si>
    <t>1.3.1</t>
  </si>
  <si>
    <t xml:space="preserve">To what extent are information assets identified and recorded? </t>
  </si>
  <si>
    <t>It is important for each organization to know the information constituting its essential assets (e.g. business secrets, critical business processes, know-how, patents). 
They are referred to as information assets. An inventory ensures that the organization obtains an overview of its information assets. Moreover, it is important to know the supporting assets (e.g. IT systems, services/IT services, employees) processing these information assets.</t>
  </si>
  <si>
    <t>+ The information assets being of relevance to the organization are identified and recorded.
  - A person responsible for these information assets is assigned.
+ The supporting assets processing the information assets are identified and recorded:
  - A person responsible for these supporting assets is assigned.</t>
  </si>
  <si>
    <t>+ A catalog of the relevant information assets exists:
  - The corresponding supporting assets are assigned to each relevant information asset,
  - The catalog is subject to regular review.</t>
  </si>
  <si>
    <t>Reference to ISO 27001: A.8.1.1, A.8.1.2</t>
  </si>
  <si>
    <r>
      <t>It is not necessary to list all information</t>
    </r>
    <r>
      <rPr>
        <sz val="10"/>
        <color theme="1"/>
        <rFont val="Calibri"/>
        <family val="2"/>
        <scheme val="minor"/>
      </rPr>
      <t xml:space="preserve"> assets</t>
    </r>
    <r>
      <rPr>
        <sz val="10"/>
        <color theme="1"/>
        <rFont val="Calibri"/>
        <family val="2"/>
        <scheme val="minor"/>
      </rPr>
      <t xml:space="preserve"> individually; instead, categories can be established (e.g. master data of employees – responsible body:</t>
    </r>
    <r>
      <rPr>
        <sz val="10"/>
        <color theme="1"/>
        <rFont val="Calibri"/>
        <family val="2"/>
        <scheme val="minor"/>
      </rPr>
      <t xml:space="preserve"> </t>
    </r>
    <r>
      <rPr>
        <sz val="10"/>
        <color theme="1"/>
        <rFont val="Calibri"/>
        <family val="2"/>
        <scheme val="minor"/>
      </rPr>
      <t>Human Resources)</t>
    </r>
    <r>
      <rPr>
        <sz val="10"/>
        <color theme="1"/>
        <rFont val="Calibri"/>
        <family val="2"/>
        <scheme val="minor"/>
      </rPr>
      <t xml:space="preserve">
</t>
    </r>
  </si>
  <si>
    <t xml:space="preserve">08.2 </t>
  </si>
  <si>
    <t>1.3.2</t>
  </si>
  <si>
    <t>To what extent are information assets classified and managed in terms of their protection needs?</t>
  </si>
  <si>
    <t>The objective of classifying information assets is the consistent determination of their protection needs. For this purpose, the value the information has for the organization is determined based on the protection goals of information security (confidentiality, integrity and availability) and classified according to a classification scheme. This enables the organization to implement adequate protective measures.</t>
  </si>
  <si>
    <r>
      <rPr>
        <sz val="10"/>
        <color theme="1"/>
        <rFont val="Calibri"/>
        <family val="2"/>
        <scheme val="minor"/>
      </rPr>
      <t>+ A consistent scheme for the classification of information assets with regard to the protection goal of confidentiality is available.</t>
    </r>
    <r>
      <rPr>
        <sz val="10"/>
        <color theme="1"/>
        <rFont val="Calibri"/>
        <family val="2"/>
        <scheme val="minor"/>
      </rPr>
      <t xml:space="preserve">
</t>
    </r>
    <r>
      <rPr>
        <sz val="10"/>
        <color theme="1"/>
        <rFont val="Calibri"/>
        <family val="2"/>
        <scheme val="minor"/>
      </rPr>
      <t>+ Evaluation of the identified information assets is carried out according to the defined criteria and assigned to the existing classification scheme.</t>
    </r>
    <r>
      <rPr>
        <sz val="10"/>
        <color theme="1"/>
        <rFont val="Calibri"/>
        <family val="2"/>
        <scheme val="minor"/>
      </rPr>
      <t xml:space="preserve"> 
</t>
    </r>
    <r>
      <rPr>
        <sz val="10"/>
        <color theme="1"/>
        <rFont val="Calibri"/>
        <family val="2"/>
        <scheme val="minor"/>
      </rPr>
      <t>+ Specifications for the handling of supporting assets (e.g. identification, correct handling, transport, storage, return, deletion/disposal) depending on the classification of information assets are in place and implemented.</t>
    </r>
  </si>
  <si>
    <r>
      <rPr>
        <sz val="10"/>
        <color theme="1"/>
        <rFont val="Calibri"/>
        <family val="2"/>
        <scheme val="minor"/>
      </rPr>
      <t>+ The protection goals of integrity and availability are taken into consideration.</t>
    </r>
  </si>
  <si>
    <t>Reference to ISO 27001: A.8.2.1, A.8.2.2, A.8.2.3, A.8.3.2</t>
  </si>
  <si>
    <t xml:space="preserve">14.4 </t>
  </si>
  <si>
    <t>1.3.3</t>
  </si>
  <si>
    <t>To what extent is it ensured that only evaluated and approved external IT services are used for processing the organization’s information assets?</t>
  </si>
  <si>
    <t>Particularly in the case of external IT services that can be used at relatively low cost or free of charge, there is an increased risk that procurement and commissioning will be carried out without appropriate consideration of the information security requirements and that security therefore is not ensured.</t>
  </si>
  <si>
    <t>+ External IT services are not used without explicit assessment and implementation of the information security requirements:
  - A risk assessment of the external IT services is available,
  - Legal, regulatory and contractual requirements are considered.
+ The external IT services have been harmonized with the protection need of the processed information assets.</t>
  </si>
  <si>
    <t xml:space="preserve">+ Requirements regarding the procurement, commissioning and release associated with the use of external IT services are determined and fulfilled.
+ A procedure for release in consideration of the protection need is established.
+ External IT services and their approval are documented.
+ It is verified at regular intervals that only approved external IT services are used.
</t>
  </si>
  <si>
    <t>Reference to ISO 27017: 14.1.1</t>
  </si>
  <si>
    <t>1.4</t>
  </si>
  <si>
    <t>IS Risk Management</t>
  </si>
  <si>
    <t xml:space="preserve">01.2 </t>
  </si>
  <si>
    <t>1.4.1</t>
  </si>
  <si>
    <t>To what extent are information security risks managed?</t>
  </si>
  <si>
    <t xml:space="preserve">Information security risk management aims at the timely detection, assessment and addressing of risks in order to achieve the protection goals of information security. It thus enables the organization to establish adequate measures for protecting its information assets under consideration of the associated prospects and risks. It is recommended to keep the information security risk management of an organization as simple as possible such as to enable its effective and efficient operation. </t>
  </si>
  <si>
    <t>+ Risk assessments are carried out both at regular intervals and in response to events.
+ Information security risks are appropriately assessed (e.g. for probability of occurrence and potential damage).
+ Information security risks are documented.
+ A responsible person (risk owner) is assigned to each information security risk. This person is responsible for the assessment and handling of the information security risks.</t>
  </si>
  <si>
    <t>+ A procedure is in place defining how to identify, assess and address information security risks within the organization.
+ Criteria for the assessment and handling of information security risks exist.
+ Measures for handling information security risks and the persons responsible for these are specified and documented:
  - A plan of measures or an overview of their state of implementation exists.
+ In case of changes to the environment (e.g. organizational structure, location, changes to regulations), reassessment is carried out in a timely manner.</t>
  </si>
  <si>
    <t>Reference to ISO 27001: 6.1.2, 6.1.3</t>
  </si>
  <si>
    <t>1.5</t>
  </si>
  <si>
    <t>Assessments</t>
  </si>
  <si>
    <t xml:space="preserve">18.4 </t>
  </si>
  <si>
    <t>1.5.1</t>
  </si>
  <si>
    <t>To what extent is compliance with information security ensured in procedures and processes?</t>
  </si>
  <si>
    <t>It is not sufficient to define information security requirements and to prepare and publish policies. It is important to regularly review their effectiveness.</t>
  </si>
  <si>
    <r>
      <rPr>
        <sz val="10"/>
        <color theme="1"/>
        <rFont val="Calibri"/>
        <family val="2"/>
        <scheme val="minor"/>
      </rPr>
      <t>+ Observation of policies is verified throughout the organization.</t>
    </r>
    <r>
      <rPr>
        <sz val="10"/>
        <color theme="1"/>
        <rFont val="Calibri"/>
        <family val="2"/>
        <scheme val="minor"/>
      </rPr>
      <t xml:space="preserve">
</t>
    </r>
    <r>
      <rPr>
        <sz val="10"/>
        <color theme="1"/>
        <rFont val="Calibri"/>
        <family val="2"/>
        <scheme val="minor"/>
      </rPr>
      <t>+ Information security policies and procedures are reviewed at regular intervals.</t>
    </r>
    <r>
      <rPr>
        <sz val="10"/>
        <color theme="1"/>
        <rFont val="Calibri"/>
        <family val="2"/>
        <scheme val="minor"/>
      </rPr>
      <t xml:space="preserve">
</t>
    </r>
    <r>
      <rPr>
        <sz val="10"/>
        <color theme="1"/>
        <rFont val="Calibri"/>
        <family val="2"/>
        <scheme val="minor"/>
      </rPr>
      <t>+ Measures for correcting potential non-conformities (deviations) are initiated and pursued.</t>
    </r>
    <r>
      <rPr>
        <sz val="10"/>
        <color theme="1"/>
        <rFont val="Calibri"/>
        <family val="2"/>
        <scheme val="minor"/>
      </rPr>
      <t xml:space="preserve">
</t>
    </r>
    <r>
      <rPr>
        <sz val="10"/>
        <color theme="1"/>
        <rFont val="Calibri"/>
        <family val="2"/>
        <scheme val="minor"/>
      </rPr>
      <t>+ Compliance with information security requirements (e.g. technical specifications) is verified at regular intervals.</t>
    </r>
    <r>
      <rPr>
        <sz val="10"/>
        <color theme="1"/>
        <rFont val="Calibri"/>
        <family val="2"/>
        <scheme val="minor"/>
      </rPr>
      <t xml:space="preserve">
</t>
    </r>
    <r>
      <rPr>
        <sz val="10"/>
        <color theme="1"/>
        <rFont val="Calibri"/>
        <family val="2"/>
        <scheme val="minor"/>
      </rPr>
      <t>+ The results of the conducted reviews are recorded and retained.</t>
    </r>
  </si>
  <si>
    <t>+ A plan for content and framework conditions (time schedule, scope, controls) of the reviews to be conducted is provided.</t>
  </si>
  <si>
    <t>Reference to ISO 27001: A.18.2.2, A.18.2.3</t>
  </si>
  <si>
    <t xml:space="preserve">18.3 </t>
  </si>
  <si>
    <t>1.5.2</t>
  </si>
  <si>
    <t>To what extent is the ISMS reviewed by an independent authority?</t>
  </si>
  <si>
    <t>As an essential control mechanism, assessing the effectiveness of the ISMS from merely an internal point of view is insufficient. Additionally, an independent and therefore objective assessment shall be obtained at regular intervals and in case of significant changes.</t>
  </si>
  <si>
    <r>
      <rPr>
        <sz val="10"/>
        <color theme="1"/>
        <rFont val="Calibri"/>
        <family val="2"/>
        <scheme val="minor"/>
      </rPr>
      <t>+ Information security reviews are carried out by an independent and competent body at regular intervals and in case of significant changes.</t>
    </r>
    <r>
      <rPr>
        <sz val="10"/>
        <color theme="1"/>
        <rFont val="Calibri"/>
        <family val="2"/>
        <scheme val="minor"/>
      </rPr>
      <t xml:space="preserve">
</t>
    </r>
    <r>
      <rPr>
        <sz val="10"/>
        <color theme="1"/>
        <rFont val="Calibri"/>
        <family val="2"/>
        <scheme val="minor"/>
      </rPr>
      <t>+ Measures for correcting potential deviations are initiated and pursued.</t>
    </r>
  </si>
  <si>
    <t>+ The results of conducted reviews are documented and reported to the management of the organization.</t>
  </si>
  <si>
    <t>Reference to ISO 27001: A.18.2.1</t>
  </si>
  <si>
    <t>1.6</t>
  </si>
  <si>
    <t>Incident Management</t>
  </si>
  <si>
    <t xml:space="preserve">16.1 </t>
  </si>
  <si>
    <t>1.6.1</t>
  </si>
  <si>
    <t>To what extent are information security events processed?</t>
  </si>
  <si>
    <t xml:space="preserve">Organized processing of information security events aims at limiting potential damage and preventing recurrence. </t>
  </si>
  <si>
    <t xml:space="preserve">+ A definition of information security events/vulnerabilities exists.
+ A procedure for reporting and recording information security events/vulnerabilities is defined and implemented. 
+ The following aspects are considered:
  - Reaction to information security events/vulnerabilities
  - Report form and channel
  - Processing body
  - Feedback procedure
  - Indications regarding technical and organizational measures (e.g. disciplinary action).
+ Procedures for ensuring traceability in case of information security events/vulnerabilities are established and documented.
+ Information security events/vulnerabilities are assessed and documented in order to ensure traceability.
+ An adequate reaction to information security events/vulnerabilities is given.
+ A strategy for an adequate reaction to events of information security violations:
  - This includes escalation procedures, remedial actions and communication to relevant internal and external bodies as well as a procedure for deciding whether a cybercriminal attack will be prosecuted. </t>
  </si>
  <si>
    <r>
      <rPr>
        <sz val="10"/>
        <color theme="1"/>
        <rFont val="Calibri"/>
        <family val="2"/>
        <scheme val="minor"/>
      </rPr>
      <t>+ Information security events/vulnerabilities (problem management) are analyzed.</t>
    </r>
    <r>
      <rPr>
        <sz val="10"/>
        <color theme="1"/>
        <rFont val="Calibri"/>
        <family val="2"/>
        <scheme val="minor"/>
      </rPr>
      <t xml:space="preserve">
</t>
    </r>
    <r>
      <rPr>
        <sz val="10"/>
        <color theme="1"/>
        <rFont val="Calibri"/>
        <family val="2"/>
        <scheme val="minor"/>
      </rPr>
      <t>+ Measures to prevent further occurrence of similar information security events are defined and implemented.</t>
    </r>
  </si>
  <si>
    <t>+ Requirements resulting from business relations (e.g. obligations of reporting to customers) are determined and implemented. (C, I, A)</t>
  </si>
  <si>
    <t>Reference to ISO 27001: A.16.1.1, A16.1.2</t>
  </si>
  <si>
    <t>2</t>
  </si>
  <si>
    <t>Human Resources</t>
  </si>
  <si>
    <t>07.1.a (new)</t>
  </si>
  <si>
    <t>2.1.1</t>
  </si>
  <si>
    <t>To what extent is the qualification of employees for sensitive work fields ensured?</t>
  </si>
  <si>
    <t xml:space="preserve">Competent, reliable and trustworthy employees are a key to information security within the organization Therefore, it is important to check the qualifications of potential employees (e.g. applicants) to an appropriate extent. </t>
  </si>
  <si>
    <t>+ Sensitive work fields and jobs are determined.
+ The requirements for employees with respect to their job profiles are determined and fulfilled.
+ The identity of potential employees is verified (e.g. checking identity documents).</t>
  </si>
  <si>
    <t>+ The personal suitability of potential employees is verified by means of simple methods (e.g. job interview).
+ An extended suitability verification depending on the respective work field and job is conducted. (e.g. assessment center, psychological analysis, checking of references, certificates and diploma, checking of certificates of conduct, checking of professional and private background).</t>
  </si>
  <si>
    <t>Reference to ISO 27001: A.7.1.1</t>
  </si>
  <si>
    <t xml:space="preserve">07.1 </t>
  </si>
  <si>
    <t>2.1.2</t>
  </si>
  <si>
    <t>To what extent is all staff contractually bound to comply with information security policies?</t>
  </si>
  <si>
    <t>Organizations are subject to legislation, regulations and internal policies. Already when hiring staff, it must be ensured that employees commit to compliance with the policies and are aware of the consequences of misconduct.</t>
  </si>
  <si>
    <t>+ A non-disclosure obligation is in effect.
+ An obligation to comply with the information security policies is in effect.</t>
  </si>
  <si>
    <t>+ A non-disclosure obligation beyond the employment contract or order is in effect.
+ Information security aspects are considered in the employment contracts of the staff.
+ A procedure for handling violations of said obligations is described.</t>
  </si>
  <si>
    <t>Reference to ISO 27001: A.7.1.2, A.7.3.1</t>
  </si>
  <si>
    <t xml:space="preserve">07.2 </t>
  </si>
  <si>
    <t>2.1.3</t>
  </si>
  <si>
    <t>To what extent is staff made aware of and trained with respect to the risks arising from the handling of information?</t>
  </si>
  <si>
    <t xml:space="preserve">If the requirements and risks of information security are not known to the employees, there is a risk of misconduct resulting in damage to the organization. Therefore, it is important that information security is internalized and practiced as a natural part of their work. </t>
  </si>
  <si>
    <t>+ Employees are trained and made aware.</t>
  </si>
  <si>
    <t>+ A concept for awareness and training of employees is prepared. As a minimum, the following aspects are taken into account:
  - Information security policy,
  - Reports of information security events,
  - Reaction to occurrence of malware,
  - Policies regarding user accounts and login information (e.g. password policy),
  - Compliance issues of information security,
  - Requirements and procedures regarding the use of non-disclosure agreements when sharing information requiring protection,
  - Use of external IT services.
+ Target groups for training and awareness measures (e.g. new employees, administrators, employees having access to customer networks) are identified and taken into account in a training concept.
+ The concept has been approved by the responsible management.
+ Training and awareness measures are carried out both at regular intervals and in response to events.
+ Participation in training and awareness measures is documented. 
+ Contact persons for information security are known to employees.</t>
  </si>
  <si>
    <t>Reference to ISO 27002: A.7.2.1, A.7.2.2</t>
  </si>
  <si>
    <t>06.3.a (new)</t>
  </si>
  <si>
    <t>2.1.4</t>
  </si>
  <si>
    <t>To what extent is teleworking regulated?</t>
  </si>
  <si>
    <t xml:space="preserve">Working outside the specifically defined security zones (teleworking) creates particular risks requiring corresponding protective measures. </t>
  </si>
  <si>
    <t>+ The requirements for teleworking are determined and fulfilled. The following aspects are considered:
  - Secure handling of and access to information (in both electronic and paper form) while considering the protection needs and the contractual requirements applying to private (e.g. home office) and public surroundings (e.g. during travels),
  - Behavior in private surroundings,
  - Behavior in public surroundings,
  - Measures for protection from theft (e.g. in public surroundings),
+ The organization’s network is accessed via a secured connection (e.g. VPN) and strong authentication.</t>
  </si>
  <si>
    <t>+ The following aspects are considered:
  - Measures for travelling (e.g. viewing by authorities),
  - Measures for travelling to security-critical countries.
+ Employee awareness.</t>
  </si>
  <si>
    <t>+ Protective measures against overhearing and viewing are implemented. (C)</t>
  </si>
  <si>
    <t>Reference to ISO 27001: A.6.2</t>
  </si>
  <si>
    <t>Contractual requirements include, for example, customer requirements</t>
  </si>
  <si>
    <t>3</t>
  </si>
  <si>
    <t>Physical Security and Business Continuity</t>
  </si>
  <si>
    <t xml:space="preserve">11.1 </t>
  </si>
  <si>
    <t>3.1.1</t>
  </si>
  <si>
    <t>To what extent are security zones managed to protect information assets?</t>
  </si>
  <si>
    <t>Security zones provide physical protection of information assets. The more sensitive the information assets to be processed are the more protective measures are required.</t>
  </si>
  <si>
    <t>+ A security zone concept including the associated protective measures based on the requirements for the handling of information assets is in place:
  - Physical conditions (e.g. premises / buildings / spaces) are taken into account in the definition of security zones,
  - This also includes delivery and shipping areas.
+ The defined protective measures are implemented.
+ The code of conduct for security zones is known to all persons involved.</t>
  </si>
  <si>
    <t>+ Procedures for allocation and revocation of access rights are established.
+ Visitor management policies (including registration and escorting of visitors) are defined.
+ Policies for carrying along and using mobile IT devices and mobile data storage devices (e.g. registration before they are carried along, identification obligations) are defined and implemented.
+ Network/infrastructure components (own or customer networks) are protected against unauthorized access.
+ External properties used for storing and processing information assets are taken into account in the security zone concept (e.g. storage rooms, garages, workshops, test tracks, data processing centers).</t>
  </si>
  <si>
    <t>+ Protective measures against simple overhearing and viewing are implemented. (C)</t>
  </si>
  <si>
    <t>Reference to ISO 27001: A.11.1</t>
  </si>
  <si>
    <r>
      <rPr>
        <b/>
        <sz val="10"/>
        <color theme="1"/>
        <rFont val="Calibri"/>
        <family val="2"/>
        <scheme val="minor"/>
      </rPr>
      <t>Focus point:</t>
    </r>
    <r>
      <rPr>
        <b/>
        <sz val="10"/>
        <color theme="1"/>
        <rFont val="Calibri"/>
        <family val="2"/>
        <scheme val="minor"/>
      </rPr>
      <t xml:space="preserve"> </t>
    </r>
    <r>
      <rPr>
        <b/>
        <sz val="10"/>
        <color theme="1"/>
        <rFont val="Calibri"/>
        <family val="2"/>
        <scheme val="minor"/>
      </rPr>
      <t>Constructional and organizational measures</t>
    </r>
    <r>
      <rPr>
        <sz val="10"/>
        <color theme="1"/>
        <rFont val="Calibri"/>
        <family val="2"/>
        <scheme val="minor"/>
      </rPr>
      <t xml:space="preserve">
+ Security zone 1 (green):</t>
    </r>
    <r>
      <rPr>
        <sz val="10"/>
        <color theme="1"/>
        <rFont val="Calibri"/>
        <family val="2"/>
        <scheme val="minor"/>
      </rPr>
      <t xml:space="preserve"> </t>
    </r>
    <r>
      <rPr>
        <sz val="10"/>
        <color theme="1"/>
        <rFont val="Calibri"/>
        <family val="2"/>
        <scheme val="minor"/>
      </rPr>
      <t>Area with constructional, technical or organizational or staff-related security measures, not freely accessible, usually internal scopes
+ Security zone 2 (yellow):</t>
    </r>
    <r>
      <rPr>
        <sz val="10"/>
        <color theme="1"/>
        <rFont val="Calibri"/>
        <family val="2"/>
        <scheme val="minor"/>
      </rPr>
      <t xml:space="preserve"> </t>
    </r>
    <r>
      <rPr>
        <sz val="10"/>
        <color theme="1"/>
        <rFont val="Calibri"/>
        <family val="2"/>
        <scheme val="minor"/>
      </rPr>
      <t>Area with additional protective measures, protection of information assets with high protection needs, usually also confidential scopes (e.g. development know-how)
+ Security zone 3 (red):</t>
    </r>
    <r>
      <rPr>
        <sz val="10"/>
        <color theme="1"/>
        <rFont val="Calibri"/>
        <family val="2"/>
        <scheme val="minor"/>
      </rPr>
      <t xml:space="preserve"> </t>
    </r>
    <r>
      <rPr>
        <sz val="10"/>
        <color theme="1"/>
        <rFont val="Calibri"/>
        <family val="2"/>
        <scheme val="minor"/>
      </rPr>
      <t xml:space="preserve">Area of principally very high security requirements, protection of information assets of very high protection needs, usually also strictly confidential scopes (e.g. design)
</t>
    </r>
    <r>
      <rPr>
        <b/>
        <sz val="10"/>
        <color theme="1"/>
        <rFont val="Calibri"/>
        <family val="2"/>
        <scheme val="minor"/>
      </rPr>
      <t xml:space="preserve">
</t>
    </r>
    <r>
      <rPr>
        <b/>
        <sz val="10"/>
        <color theme="1"/>
        <rFont val="Calibri"/>
        <family val="2"/>
        <scheme val="minor"/>
      </rPr>
      <t>Focus point</t>
    </r>
    <r>
      <rPr>
        <b/>
        <sz val="10"/>
        <color theme="1"/>
        <rFont val="Calibri"/>
        <family val="2"/>
        <scheme val="minor"/>
      </rPr>
      <t xml:space="preserve"> </t>
    </r>
    <r>
      <rPr>
        <b/>
        <sz val="10"/>
        <color theme="1"/>
        <rFont val="Calibri"/>
        <family val="2"/>
        <scheme val="minor"/>
      </rPr>
      <t>image recording devices</t>
    </r>
    <r>
      <rPr>
        <b/>
        <sz val="10"/>
        <color theme="1"/>
        <rFont val="Calibri"/>
        <family val="2"/>
        <scheme val="minor"/>
      </rPr>
      <t xml:space="preserve">
</t>
    </r>
    <r>
      <rPr>
        <sz val="10"/>
        <color theme="1"/>
        <rFont val="Calibri"/>
        <family val="2"/>
        <scheme val="minor"/>
      </rPr>
      <t>Area 1 (green):</t>
    </r>
    <r>
      <rPr>
        <sz val="10"/>
        <color theme="1"/>
        <rFont val="Calibri"/>
        <family val="2"/>
        <scheme val="minor"/>
      </rPr>
      <t xml:space="preserve"> </t>
    </r>
    <r>
      <rPr>
        <sz val="10"/>
        <color theme="1"/>
        <rFont val="Calibri"/>
        <family val="2"/>
        <scheme val="minor"/>
      </rPr>
      <t>Area with constructional, technical or organizational or personal security measures, not freely accessible, usually internal scopes
Area 2 (yellow):</t>
    </r>
    <r>
      <rPr>
        <sz val="10"/>
        <color theme="1"/>
        <rFont val="Calibri"/>
        <family val="2"/>
        <scheme val="minor"/>
      </rPr>
      <t xml:space="preserve"> </t>
    </r>
    <r>
      <rPr>
        <sz val="10"/>
        <color theme="1"/>
        <rFont val="Calibri"/>
        <family val="2"/>
        <scheme val="minor"/>
      </rPr>
      <t>Area with additional protective measures, protection of information assets with high protection needs, usually also confidential scopes (e.g. development know-how)
Area 3 (red):</t>
    </r>
    <r>
      <rPr>
        <sz val="10"/>
        <color theme="1"/>
        <rFont val="Calibri"/>
        <family val="2"/>
        <scheme val="minor"/>
      </rPr>
      <t xml:space="preserve"> </t>
    </r>
    <r>
      <rPr>
        <sz val="10"/>
        <color theme="1"/>
        <rFont val="Calibri"/>
        <family val="2"/>
        <scheme val="minor"/>
      </rPr>
      <t>Area with principally very high security requirements, protection of information assets with very high protection needs, usually also strictly confidential scopes (e.g. design)</t>
    </r>
  </si>
  <si>
    <r>
      <rPr>
        <sz val="10"/>
        <color theme="1"/>
        <rFont val="Calibri"/>
        <family val="2"/>
        <scheme val="minor"/>
      </rPr>
      <t xml:space="preserve">Security zone 1 (green)
</t>
    </r>
    <r>
      <rPr>
        <b/>
        <sz val="10"/>
        <color theme="1"/>
        <rFont val="Calibri"/>
        <family val="2"/>
        <scheme val="minor"/>
      </rPr>
      <t>Focus point</t>
    </r>
    <r>
      <rPr>
        <b/>
        <sz val="10"/>
        <color theme="1"/>
        <rFont val="Calibri"/>
        <family val="2"/>
        <scheme val="minor"/>
      </rPr>
      <t>:</t>
    </r>
    <r>
      <rPr>
        <b/>
        <sz val="10"/>
        <color theme="1"/>
        <rFont val="Calibri"/>
        <family val="2"/>
        <scheme val="minor"/>
      </rPr>
      <t xml:space="preserve"> </t>
    </r>
    <r>
      <rPr>
        <b/>
        <sz val="10"/>
        <color theme="1"/>
        <rFont val="Calibri"/>
        <family val="2"/>
        <scheme val="minor"/>
      </rPr>
      <t>Constructional and organizational measures</t>
    </r>
    <r>
      <rPr>
        <sz val="10"/>
        <color theme="1"/>
        <rFont val="Calibri"/>
        <family val="2"/>
        <scheme val="minor"/>
      </rPr>
      <t xml:space="preserve">
Persons with access authorization (internal): According to the work task, each person within the organization
Persons with access authorization (external):</t>
    </r>
    <r>
      <rPr>
        <sz val="10"/>
        <color theme="1"/>
        <rFont val="Calibri"/>
        <family val="2"/>
        <scheme val="minor"/>
      </rPr>
      <t xml:space="preserve"> </t>
    </r>
    <r>
      <rPr>
        <sz val="10"/>
        <color theme="1"/>
        <rFont val="Calibri"/>
        <family val="2"/>
        <scheme val="minor"/>
      </rPr>
      <t>Written non-disclosure confirmation, non-disclosure agreement with the partner company is in effect
Visitor policy:</t>
    </r>
    <r>
      <rPr>
        <sz val="10"/>
        <color theme="1"/>
        <rFont val="Calibri"/>
        <family val="2"/>
        <scheme val="minor"/>
      </rPr>
      <t xml:space="preserve"> </t>
    </r>
    <r>
      <rPr>
        <sz val="10"/>
        <color theme="1"/>
        <rFont val="Calibri"/>
        <family val="2"/>
        <scheme val="minor"/>
      </rPr>
      <t>Registered visitors only, non-disclosure policy, unaccompanied presence in designated areas permitted
Access control:</t>
    </r>
    <r>
      <rPr>
        <sz val="10"/>
        <color theme="1"/>
        <rFont val="Calibri"/>
        <family val="2"/>
        <scheme val="minor"/>
      </rPr>
      <t xml:space="preserve"> </t>
    </r>
    <r>
      <rPr>
        <sz val="10"/>
        <color theme="1"/>
        <rFont val="Calibri"/>
        <family val="2"/>
        <scheme val="minor"/>
      </rPr>
      <t>Protection against unauthorized access
Visibility:</t>
    </r>
    <r>
      <rPr>
        <sz val="10"/>
        <color theme="1"/>
        <rFont val="Calibri"/>
        <family val="2"/>
        <scheme val="minor"/>
      </rPr>
      <t xml:space="preserve"> </t>
    </r>
    <r>
      <rPr>
        <sz val="10"/>
        <color theme="1"/>
        <rFont val="Calibri"/>
        <family val="2"/>
        <scheme val="minor"/>
      </rPr>
      <t>Clean desk
Surveillance: If applicable, CCTV surveillance (criminal damage prevention)
Resistance values:</t>
    </r>
    <r>
      <rPr>
        <sz val="10"/>
        <color theme="1"/>
        <rFont val="Calibri"/>
        <family val="2"/>
        <scheme val="minor"/>
      </rPr>
      <t xml:space="preserve"> </t>
    </r>
    <r>
      <rPr>
        <sz val="10"/>
        <color theme="1"/>
        <rFont val="Calibri"/>
        <family val="2"/>
        <scheme val="minor"/>
      </rPr>
      <t xml:space="preserve">Appropriate anti-intrusion measures, if possible, observe onion-shell principle
Printer: No specific measures
Disposal of information: no specific measures
</t>
    </r>
    <r>
      <rPr>
        <b/>
        <sz val="10"/>
        <color theme="1"/>
        <rFont val="Calibri"/>
        <family val="2"/>
        <scheme val="minor"/>
      </rPr>
      <t>Focus point</t>
    </r>
    <r>
      <rPr>
        <b/>
        <sz val="10"/>
        <color theme="1"/>
        <rFont val="Calibri"/>
        <family val="2"/>
        <scheme val="minor"/>
      </rPr>
      <t xml:space="preserve"> </t>
    </r>
    <r>
      <rPr>
        <b/>
        <sz val="10"/>
        <color theme="1"/>
        <rFont val="Calibri"/>
        <family val="2"/>
        <scheme val="minor"/>
      </rPr>
      <t>image recording devices</t>
    </r>
    <r>
      <rPr>
        <b/>
        <sz val="10"/>
        <color theme="1"/>
        <rFont val="Calibri"/>
        <family val="2"/>
        <scheme val="minor"/>
      </rPr>
      <t xml:space="preserve">
</t>
    </r>
    <r>
      <rPr>
        <sz val="10"/>
        <color theme="1"/>
        <rFont val="Calibri"/>
        <family val="2"/>
        <scheme val="minor"/>
      </rPr>
      <t>Carrying along:</t>
    </r>
    <r>
      <rPr>
        <sz val="10"/>
        <color theme="1"/>
        <rFont val="Calibri"/>
        <family val="2"/>
        <scheme val="minor"/>
      </rPr>
      <t xml:space="preserve"> 
</t>
    </r>
    <r>
      <rPr>
        <sz val="10"/>
        <color theme="1"/>
        <rFont val="Calibri"/>
        <family val="2"/>
        <scheme val="minor"/>
      </rPr>
      <t>Organization employee:</t>
    </r>
    <r>
      <rPr>
        <sz val="10"/>
        <color theme="1"/>
        <rFont val="Calibri"/>
        <family val="2"/>
        <scheme val="minor"/>
      </rPr>
      <t xml:space="preserve"> </t>
    </r>
    <r>
      <rPr>
        <sz val="10"/>
        <color theme="1"/>
        <rFont val="Calibri"/>
        <family val="2"/>
        <scheme val="minor"/>
      </rPr>
      <t>Unsealed carrying permitted
Partner company employees/visitors:</t>
    </r>
    <r>
      <rPr>
        <sz val="10"/>
        <color theme="1"/>
        <rFont val="Calibri"/>
        <family val="2"/>
        <scheme val="minor"/>
      </rPr>
      <t xml:space="preserve"> </t>
    </r>
    <r>
      <rPr>
        <sz val="10"/>
        <color theme="1"/>
        <rFont val="Calibri"/>
        <family val="2"/>
        <scheme val="minor"/>
      </rPr>
      <t>Unsealed carrying permitted
Use (e.g. photographing):</t>
    </r>
    <r>
      <rPr>
        <sz val="10"/>
        <color theme="1"/>
        <rFont val="Calibri"/>
        <family val="2"/>
        <scheme val="minor"/>
      </rPr>
      <t xml:space="preserve"> 
</t>
    </r>
    <r>
      <rPr>
        <sz val="10"/>
        <color theme="1"/>
        <rFont val="Calibri"/>
        <family val="2"/>
        <scheme val="minor"/>
      </rPr>
      <t>Organization employee:</t>
    </r>
    <r>
      <rPr>
        <sz val="10"/>
        <color theme="1"/>
        <rFont val="Calibri"/>
        <family val="2"/>
        <scheme val="minor"/>
      </rPr>
      <t xml:space="preserve"> </t>
    </r>
    <r>
      <rPr>
        <sz val="10"/>
        <color theme="1"/>
        <rFont val="Calibri"/>
        <family val="2"/>
        <scheme val="minor"/>
      </rPr>
      <t>Use permitted
Partner company employees/visitors:</t>
    </r>
    <r>
      <rPr>
        <sz val="10"/>
        <color theme="1"/>
        <rFont val="Calibri"/>
        <family val="2"/>
        <scheme val="minor"/>
      </rPr>
      <t xml:space="preserve"> </t>
    </r>
    <r>
      <rPr>
        <sz val="10"/>
        <color theme="1"/>
        <rFont val="Calibri"/>
        <family val="2"/>
        <scheme val="minor"/>
      </rPr>
      <t>Use not permitted</t>
    </r>
  </si>
  <si>
    <r>
      <rPr>
        <sz val="10"/>
        <color theme="1"/>
        <rFont val="Calibri"/>
        <family val="2"/>
        <scheme val="minor"/>
      </rPr>
      <t>Security zone 2 (yellow)</t>
    </r>
    <r>
      <rPr>
        <b/>
        <sz val="10"/>
        <color theme="1"/>
        <rFont val="Calibri"/>
        <family val="2"/>
        <scheme val="minor"/>
      </rPr>
      <t xml:space="preserve">
</t>
    </r>
    <r>
      <rPr>
        <b/>
        <sz val="10"/>
        <color theme="1"/>
        <rFont val="Calibri"/>
        <family val="2"/>
        <scheme val="minor"/>
      </rPr>
      <t>Focus point</t>
    </r>
    <r>
      <rPr>
        <b/>
        <sz val="10"/>
        <color theme="1"/>
        <rFont val="Calibri"/>
        <family val="2"/>
        <scheme val="minor"/>
      </rPr>
      <t>:</t>
    </r>
    <r>
      <rPr>
        <b/>
        <sz val="10"/>
        <color theme="1"/>
        <rFont val="Calibri"/>
        <family val="2"/>
        <scheme val="minor"/>
      </rPr>
      <t xml:space="preserve"> </t>
    </r>
    <r>
      <rPr>
        <b/>
        <sz val="10"/>
        <color theme="1"/>
        <rFont val="Calibri"/>
        <family val="2"/>
        <scheme val="minor"/>
      </rPr>
      <t>Constructional, technical and organizational measures</t>
    </r>
    <r>
      <rPr>
        <sz val="10"/>
        <color theme="1"/>
        <rFont val="Calibri"/>
        <family val="2"/>
        <scheme val="minor"/>
      </rPr>
      <t xml:space="preserve">
Stability of the outer skin (e.g. windows, doors, gates, walls, roof, floor) ensures basic protection against intrusion attempts with simple tools such as screwdrivers, hammers, tongs or wedges.</t>
    </r>
    <r>
      <rPr>
        <sz val="10"/>
        <color theme="1"/>
        <rFont val="Calibri"/>
        <family val="2"/>
        <scheme val="minor"/>
      </rPr>
      <t xml:space="preserve"> </t>
    </r>
    <r>
      <rPr>
        <sz val="10"/>
        <color theme="1"/>
        <rFont val="Calibri"/>
        <family val="2"/>
        <scheme val="minor"/>
      </rPr>
      <t>Openable components in the outer skin are mechanically secured against unauthorized opening (e.g. by means of lockable bolts, locks).
Evidence of adequate implementation must be provided by means of a corresponding risk assessment under consideration of the determined risk class – Guidance for risk assessment:</t>
    </r>
    <r>
      <rPr>
        <sz val="10"/>
        <color theme="1"/>
        <rFont val="Calibri"/>
        <family val="2"/>
        <scheme val="minor"/>
      </rPr>
      <t xml:space="preserve"> </t>
    </r>
    <r>
      <rPr>
        <sz val="10"/>
        <color theme="1"/>
        <rFont val="Calibri"/>
        <family val="2"/>
        <scheme val="minor"/>
      </rPr>
      <t>Implementation of the requirement without minimum resistance time
Evidence of implementation can also be provided by means of acceptance protocols or installation certificates according to resistance class standards such as RC 2 in accordance with DIN EN 1627.</t>
    </r>
    <r>
      <rPr>
        <sz val="10"/>
        <color theme="1"/>
        <rFont val="Calibri"/>
        <family val="2"/>
        <scheme val="minor"/>
      </rPr>
      <t xml:space="preserve">
</t>
    </r>
    <r>
      <rPr>
        <sz val="10"/>
        <color theme="1"/>
        <rFont val="Calibri"/>
        <family val="2"/>
        <scheme val="minor"/>
      </rPr>
      <t>Persons with access authorization (internal): Limited circle of authorized persons, regular verification of granted access rights, observation of need-to-know principle
Persons with access authorization (external):</t>
    </r>
    <r>
      <rPr>
        <sz val="10"/>
        <color theme="1"/>
        <rFont val="Calibri"/>
        <family val="2"/>
        <scheme val="minor"/>
      </rPr>
      <t xml:space="preserve"> </t>
    </r>
    <r>
      <rPr>
        <sz val="10"/>
        <color theme="1"/>
        <rFont val="Calibri"/>
        <family val="2"/>
        <scheme val="minor"/>
      </rPr>
      <t>Written non-disclosure confirmation, non-disclosure agreement with the partner company is in effect
Visitor policy:</t>
    </r>
    <r>
      <rPr>
        <sz val="10"/>
        <color theme="1"/>
        <rFont val="Calibri"/>
        <family val="2"/>
        <scheme val="minor"/>
      </rPr>
      <t xml:space="preserve"> </t>
    </r>
    <r>
      <rPr>
        <sz val="10"/>
        <color theme="1"/>
        <rFont val="Calibri"/>
        <family val="2"/>
        <scheme val="minor"/>
      </rPr>
      <t>Registered visitors only, written non-disclosure confirmation, generally personal escorting by own staff
Access control:</t>
    </r>
    <r>
      <rPr>
        <sz val="10"/>
        <color theme="1"/>
        <rFont val="Calibri"/>
        <family val="2"/>
        <scheme val="minor"/>
      </rPr>
      <t xml:space="preserve"> </t>
    </r>
    <r>
      <rPr>
        <sz val="10"/>
        <color theme="1"/>
        <rFont val="Calibri"/>
        <family val="2"/>
        <scheme val="minor"/>
      </rPr>
      <t>Zone entrance is guarded by means of access controls (e.g. access reader, locking system)
Visibility:</t>
    </r>
    <r>
      <rPr>
        <sz val="10"/>
        <color theme="1"/>
        <rFont val="Calibri"/>
        <family val="2"/>
        <scheme val="minor"/>
      </rPr>
      <t xml:space="preserve"> </t>
    </r>
    <r>
      <rPr>
        <sz val="10"/>
        <color theme="1"/>
        <rFont val="Calibri"/>
        <family val="2"/>
        <scheme val="minor"/>
      </rPr>
      <t>Protective measures according to the risk assessment for the site or the IT systems are established (e.g. local privacy screen/soundproofing)
Surveillance: if applicable, CCTV surveillance
Printer:</t>
    </r>
    <r>
      <rPr>
        <sz val="10"/>
        <color theme="1"/>
        <rFont val="Calibri"/>
        <family val="2"/>
        <scheme val="minor"/>
      </rPr>
      <t xml:space="preserve"> </t>
    </r>
    <r>
      <rPr>
        <sz val="10"/>
        <color theme="1"/>
        <rFont val="Calibri"/>
        <family val="2"/>
        <scheme val="minor"/>
      </rPr>
      <t xml:space="preserve">PIN printing (print-to-me) or printer within the zone
Disposal of information within the zone according to control questions 3.1.3
</t>
    </r>
    <r>
      <rPr>
        <b/>
        <sz val="10"/>
        <color theme="1"/>
        <rFont val="Calibri"/>
        <family val="2"/>
        <scheme val="minor"/>
      </rPr>
      <t>Focus point image recording devices</t>
    </r>
    <r>
      <rPr>
        <sz val="10"/>
        <color theme="1"/>
        <rFont val="Calibri"/>
        <family val="2"/>
        <scheme val="minor"/>
      </rPr>
      <t xml:space="preserve">
Carrying along:</t>
    </r>
    <r>
      <rPr>
        <sz val="10"/>
        <color theme="1"/>
        <rFont val="Calibri"/>
        <family val="2"/>
        <scheme val="minor"/>
      </rPr>
      <t xml:space="preserve"> 
</t>
    </r>
    <r>
      <rPr>
        <sz val="10"/>
        <color theme="1"/>
        <rFont val="Calibri"/>
        <family val="2"/>
        <scheme val="minor"/>
      </rPr>
      <t>Organization employee:</t>
    </r>
    <r>
      <rPr>
        <sz val="10"/>
        <color theme="1"/>
        <rFont val="Calibri"/>
        <family val="2"/>
        <scheme val="minor"/>
      </rPr>
      <t xml:space="preserve"> </t>
    </r>
    <r>
      <rPr>
        <sz val="10"/>
        <color theme="1"/>
        <rFont val="Calibri"/>
        <family val="2"/>
        <scheme val="minor"/>
      </rPr>
      <t>Unsealed carrying permitted
Partner company employees/visitors:</t>
    </r>
    <r>
      <rPr>
        <sz val="10"/>
        <color theme="1"/>
        <rFont val="Calibri"/>
        <family val="2"/>
        <scheme val="minor"/>
      </rPr>
      <t xml:space="preserve"> </t>
    </r>
    <r>
      <rPr>
        <sz val="10"/>
        <color theme="1"/>
        <rFont val="Calibri"/>
        <family val="2"/>
        <scheme val="minor"/>
      </rPr>
      <t>Only sealed carrying permitted
Use (e.g. photographing):</t>
    </r>
    <r>
      <rPr>
        <sz val="10"/>
        <color theme="1"/>
        <rFont val="Calibri"/>
        <family val="2"/>
        <scheme val="minor"/>
      </rPr>
      <t xml:space="preserve"> 
</t>
    </r>
    <r>
      <rPr>
        <sz val="10"/>
        <color theme="1"/>
        <rFont val="Calibri"/>
        <family val="2"/>
        <scheme val="minor"/>
      </rPr>
      <t>Organization employee:</t>
    </r>
    <r>
      <rPr>
        <sz val="10"/>
        <color theme="1"/>
        <rFont val="Calibri"/>
        <family val="2"/>
        <scheme val="minor"/>
      </rPr>
      <t xml:space="preserve"> </t>
    </r>
    <r>
      <rPr>
        <sz val="10"/>
        <color theme="1"/>
        <rFont val="Calibri"/>
        <family val="2"/>
        <scheme val="minor"/>
      </rPr>
      <t>Use at office workstations permitted, elsewhere only upon permission
Partner company employees/visitors:</t>
    </r>
    <r>
      <rPr>
        <sz val="10"/>
        <color theme="1"/>
        <rFont val="Calibri"/>
        <family val="2"/>
        <scheme val="minor"/>
      </rPr>
      <t xml:space="preserve"> </t>
    </r>
    <r>
      <rPr>
        <sz val="10"/>
        <color theme="1"/>
        <rFont val="Calibri"/>
        <family val="2"/>
        <scheme val="minor"/>
      </rPr>
      <t>Use not permitted, use of organization-owned devices upon permission</t>
    </r>
    <r>
      <rPr>
        <sz val="10"/>
        <color theme="1"/>
        <rFont val="Calibri"/>
        <family val="2"/>
        <scheme val="minor"/>
      </rPr>
      <t xml:space="preserve">
</t>
    </r>
  </si>
  <si>
    <r>
      <rPr>
        <sz val="10"/>
        <color theme="1"/>
        <rFont val="Calibri"/>
        <family val="2"/>
        <scheme val="minor"/>
      </rPr>
      <t xml:space="preserve">Security zone 3 (red)
</t>
    </r>
    <r>
      <rPr>
        <b/>
        <sz val="10"/>
        <color theme="1"/>
        <rFont val="Calibri"/>
        <family val="2"/>
        <scheme val="minor"/>
      </rPr>
      <t>Focus point</t>
    </r>
    <r>
      <rPr>
        <b/>
        <sz val="10"/>
        <color theme="1"/>
        <rFont val="Calibri"/>
        <family val="2"/>
        <scheme val="minor"/>
      </rPr>
      <t>:</t>
    </r>
    <r>
      <rPr>
        <b/>
        <sz val="10"/>
        <color theme="1"/>
        <rFont val="Calibri"/>
        <family val="2"/>
        <scheme val="minor"/>
      </rPr>
      <t xml:space="preserve"> </t>
    </r>
    <r>
      <rPr>
        <b/>
        <sz val="10"/>
        <color theme="1"/>
        <rFont val="Calibri"/>
        <family val="2"/>
        <scheme val="minor"/>
      </rPr>
      <t xml:space="preserve">Constructional, technical and organizational measures
</t>
    </r>
    <r>
      <rPr>
        <sz val="10"/>
        <color theme="1"/>
        <rFont val="Calibri"/>
        <family val="2"/>
        <scheme val="minor"/>
      </rPr>
      <t>Persons with access authorization (internal): Highly limited circle of authorized persons, regular verification of granted access rights, observation of need-to-know principle
Persons with access authorization (external):</t>
    </r>
    <r>
      <rPr>
        <sz val="10"/>
        <color theme="1"/>
        <rFont val="Calibri"/>
        <family val="2"/>
        <scheme val="minor"/>
      </rPr>
      <t xml:space="preserve"> </t>
    </r>
    <r>
      <rPr>
        <sz val="10"/>
        <color theme="1"/>
        <rFont val="Calibri"/>
        <family val="2"/>
        <scheme val="minor"/>
      </rPr>
      <t>Written non-disclosure confirmation, non-disclosure agreement with the partner company is in effect
Visitor policy:</t>
    </r>
    <r>
      <rPr>
        <sz val="10"/>
        <color theme="1"/>
        <rFont val="Calibri"/>
        <family val="2"/>
        <scheme val="minor"/>
      </rPr>
      <t xml:space="preserve"> </t>
    </r>
    <r>
      <rPr>
        <sz val="10"/>
        <color theme="1"/>
        <rFont val="Calibri"/>
        <family val="2"/>
        <scheme val="minor"/>
      </rPr>
      <t>Registered visitors only, written non-disclosure confirmation, permanent escorting by own staff, inquiry whether any devices are carried along prior to entering the area and corresponding device securing measures (see Table Optics)
Visibility:</t>
    </r>
    <r>
      <rPr>
        <sz val="10"/>
        <color theme="1"/>
        <rFont val="Calibri"/>
        <family val="2"/>
        <scheme val="minor"/>
      </rPr>
      <t xml:space="preserve"> </t>
    </r>
    <r>
      <rPr>
        <sz val="10"/>
        <color theme="1"/>
        <rFont val="Calibri"/>
        <family val="2"/>
        <scheme val="minor"/>
      </rPr>
      <t>Protective measures according to the risk assessment for the site or the IT systems are established (e.g. permanent privacy shielding/soundproofing)
Surveillance: if applicable, CCTV surveillance, if applicable, intrusion detection system
Resistance values:</t>
    </r>
    <r>
      <rPr>
        <sz val="10"/>
        <color theme="1"/>
        <rFont val="Calibri"/>
        <family val="2"/>
        <scheme val="minor"/>
      </rPr>
      <t xml:space="preserve"> </t>
    </r>
    <r>
      <rPr>
        <sz val="10"/>
        <color theme="1"/>
        <rFont val="Calibri"/>
        <family val="2"/>
        <scheme val="minor"/>
      </rPr>
      <t xml:space="preserve">In the absence of enclosure, windows and doors in the outer skin designed according to RC2 or equivalent depending on risk assessment
Printer:
</t>
    </r>
    <r>
      <rPr>
        <sz val="10"/>
        <color theme="1"/>
        <rFont val="Calibri"/>
        <family val="2"/>
        <scheme val="minor"/>
      </rPr>
      <t xml:space="preserve"> </t>
    </r>
    <r>
      <rPr>
        <sz val="10"/>
        <color theme="1"/>
        <rFont val="Calibri"/>
        <family val="2"/>
        <scheme val="minor"/>
      </rPr>
      <t xml:space="preserve">PIN printing (print-to-me) or printer within the zone
Disposal of information within the zone according to control questions 3.1.3
</t>
    </r>
    <r>
      <rPr>
        <b/>
        <sz val="10"/>
        <color theme="1"/>
        <rFont val="Calibri"/>
        <family val="2"/>
        <scheme val="minor"/>
      </rPr>
      <t>Focus point image recording devices</t>
    </r>
    <r>
      <rPr>
        <sz val="10"/>
        <color theme="1"/>
        <rFont val="Calibri"/>
        <family val="2"/>
        <scheme val="minor"/>
      </rPr>
      <t xml:space="preserve">
Carrying along:</t>
    </r>
    <r>
      <rPr>
        <sz val="10"/>
        <color theme="1"/>
        <rFont val="Calibri"/>
        <family val="2"/>
        <scheme val="minor"/>
      </rPr>
      <t xml:space="preserve"> 
</t>
    </r>
    <r>
      <rPr>
        <sz val="10"/>
        <color theme="1"/>
        <rFont val="Calibri"/>
        <family val="2"/>
        <scheme val="minor"/>
      </rPr>
      <t>Organization employee:</t>
    </r>
    <r>
      <rPr>
        <sz val="10"/>
        <color theme="1"/>
        <rFont val="Calibri"/>
        <family val="2"/>
        <scheme val="minor"/>
      </rPr>
      <t xml:space="preserve"> </t>
    </r>
    <r>
      <rPr>
        <sz val="10"/>
        <color theme="1"/>
        <rFont val="Calibri"/>
        <family val="2"/>
        <scheme val="minor"/>
      </rPr>
      <t>Only sealed carrying permitted
Partner company employees/visitors:</t>
    </r>
    <r>
      <rPr>
        <sz val="10"/>
        <color theme="1"/>
        <rFont val="Calibri"/>
        <family val="2"/>
        <scheme val="minor"/>
      </rPr>
      <t xml:space="preserve"> </t>
    </r>
    <r>
      <rPr>
        <sz val="10"/>
        <color theme="1"/>
        <rFont val="Calibri"/>
        <family val="2"/>
        <scheme val="minor"/>
      </rPr>
      <t>Carrying generally prohibited
Use (e.g. photographing):</t>
    </r>
    <r>
      <rPr>
        <sz val="10"/>
        <color theme="1"/>
        <rFont val="Calibri"/>
        <family val="2"/>
        <scheme val="minor"/>
      </rPr>
      <t xml:space="preserve"> 
</t>
    </r>
    <r>
      <rPr>
        <sz val="10"/>
        <color theme="1"/>
        <rFont val="Calibri"/>
        <family val="2"/>
        <scheme val="minor"/>
      </rPr>
      <t>Organization employee:</t>
    </r>
    <r>
      <rPr>
        <sz val="10"/>
        <color theme="1"/>
        <rFont val="Calibri"/>
        <family val="2"/>
        <scheme val="minor"/>
      </rPr>
      <t xml:space="preserve"> </t>
    </r>
    <r>
      <rPr>
        <sz val="10"/>
        <color theme="1"/>
        <rFont val="Calibri"/>
        <family val="2"/>
        <scheme val="minor"/>
      </rPr>
      <t>Use only upon permission
Partner company employees/visitors:</t>
    </r>
    <r>
      <rPr>
        <sz val="10"/>
        <color theme="1"/>
        <rFont val="Calibri"/>
        <family val="2"/>
        <scheme val="minor"/>
      </rPr>
      <t xml:space="preserve"> </t>
    </r>
    <r>
      <rPr>
        <sz val="10"/>
        <color theme="1"/>
        <rFont val="Calibri"/>
        <family val="2"/>
        <scheme val="minor"/>
      </rPr>
      <t>Use generally prohibited</t>
    </r>
  </si>
  <si>
    <t xml:space="preserve">17.1 </t>
  </si>
  <si>
    <t>3.1.2</t>
  </si>
  <si>
    <t>To what extent is information security ensured in exceptional situations?</t>
  </si>
  <si>
    <t>Exceptional situations (e.g. natural disasters, physical attacks, cyber attacks, exceptional social situations, incidents or infrastructure failures of significant impact) present a great challenge to the organization. Good preparation helps to ensure that information security risks are adequately considered even in exceptional situations.</t>
  </si>
  <si>
    <t>+ Possible exceptional situations are identified and recorded.
+ Potentially endangered infrastructure components (e.g. access points, IT systems) are identified and recorded. 
+ Measures for limiting the impact of threats are identified and implemented.
+ For exceptional situations, information security aspects are taken into consideration in methods, processes and procedures.</t>
  </si>
  <si>
    <t>+ Emergency plans are defined and reviewed regularly.
+ Physical security is generally maintained also in exceptional situations.
+ IT services are maintained also during exceptional situations
  - Restoration of data and applications by means of backup and redundancy concepts.
+ Strategies for avoiding permanent loss of information are defined.
+ Adequate protective measures (e.g. fire detection system, fire protection, water detector) are implemented and regularly reviewed.
+ A redundant supply for media (e.g. electricity, communication connections) is provided.
+ Consideration of information security in Business Continuity Management.
+ Information security measures for events of crisis are tested regularly.</t>
  </si>
  <si>
    <t>Reference to ISO 27001: A.12.3, A.17.1, A.17.2</t>
  </si>
  <si>
    <t xml:space="preserve">11.4 </t>
  </si>
  <si>
    <t>3.1.3</t>
  </si>
  <si>
    <t>To what extent is the handling of supporting assets managed?</t>
  </si>
  <si>
    <t xml:space="preserve">During their lifecycle (e.g. usage, disposal), supporting assets are subject to risks such as loss, theft or unauthorized viewing. </t>
  </si>
  <si>
    <t xml:space="preserve">+ The requirements for the handling of supporting assets (e.g. transport, storage, repair, loss, return, disposal) are determined and fulfilled. </t>
  </si>
  <si>
    <t>+ Supporting assets are protected. Disposal of supporting assets is conducted in accordance with one of the relevant standards (e.g. ISO 21964, at least Security Level 4). (C)</t>
  </si>
  <si>
    <t>Reference to ISO 27001:  A.8.1.3 and A.8.1.4</t>
  </si>
  <si>
    <t xml:space="preserve">06.3 </t>
  </si>
  <si>
    <t>3.1.4</t>
  </si>
  <si>
    <t>To what extent is the handling of mobile IT devices and mobile data storage devices managed?</t>
  </si>
  <si>
    <t>Mobile IT devices (e.g. notebooks, tablets, smartphones) and mobile data storage devices (e.g. SD cards, hard drives) are generally used not only on the premises of an organization, but also in mobile applications. This presents an increased risk with respect to e.g. loss or theft.</t>
  </si>
  <si>
    <t>+ The requirements for mobile IT devices and mobile data storage devices are determined and fulfilled. The following aspects are considered: 
  - Encryption,
  - Access protection (e.g. PIN, password),
  - Marking (also considering requirements for use in the presence of customers).</t>
  </si>
  <si>
    <t>+ Registration of the IT devices.
+ Users are informed of missing data protection on mobile devices.</t>
  </si>
  <si>
    <t>+ General encryption of mobile data storage devices or the information assets stored thereon: (C, I)
  - Where this is technically not feasible, information is protected by similarly effective measures.</t>
  </si>
  <si>
    <t>Reference to ISO 27001: A.6.2, A.8.3</t>
  </si>
  <si>
    <t>4</t>
  </si>
  <si>
    <t>Identity and Access Management</t>
  </si>
  <si>
    <t>4.1</t>
  </si>
  <si>
    <t>Identity Management</t>
  </si>
  <si>
    <t>09.2.a (new)</t>
  </si>
  <si>
    <t>4.1.1</t>
  </si>
  <si>
    <t>To what extent is the use of identification means managed?</t>
  </si>
  <si>
    <t>To check the authorization for both physical access and electronic access, means of identification such as keys, visual IDs or cryptographic tokens are often used. The security features are only reliable if the use of such identification means is handled adequately.</t>
  </si>
  <si>
    <t>+ The requirements for the handling of identification means over the entire lifecycle are determined and fulfilled. The following aspects are considered:
  - Creation, handover, return and destruction,
  - Validity periods,
  - Traceability,
  - Handling of loss.</t>
  </si>
  <si>
    <t>+ Identification means can be produced under controlled conditions only.</t>
  </si>
  <si>
    <t>+ The validity of identification means is limited to an appropriate period. (C, I, A)
+ A strategy of blocking or invalidation of identification means in case of loss is prepared and implemented as far as possible. (C, I, A)</t>
  </si>
  <si>
    <t>Reference to ISO 27001: 
A.9.2.6</t>
  </si>
  <si>
    <t xml:space="preserve">09.1 </t>
  </si>
  <si>
    <t>4.1.2</t>
  </si>
  <si>
    <t>To what extent is the user access to network services, IT systems and IT applications secured?</t>
  </si>
  <si>
    <t>Only securely identified (authenticated) users are to gain access to IT systems. For this purpose, the identity of a user is securely determined by suitable procedures.</t>
  </si>
  <si>
    <t>+ The procedures for user authentication have been selected based on a risk assessment. Possible attack scenarios have been considered (e.g. direct accessibility via the internet).
+ The procedures applied for user authentication comply with the current state of the art.</t>
  </si>
  <si>
    <t>+ The user authentication procedures are defined and implemented based on the business-related and security-relevant requirements:
  - Users are authenticated at least by means of strong passwords according to the state of the art.
+ Superior procedures are used for the authentication of privileged user accounts (e.g. Privileged Access Management, two-factor authentication).</t>
  </si>
  <si>
    <t>+ Depending on the risk assessment, authentication procedure and access control have been enhanced by supplementary measures (e.g. permanent access monitoring with respect to irregularities or use of strong authentication, automatic logout or disabling in case of inactivity). (C, I, A)</t>
  </si>
  <si>
    <t>+ Before gaining access to data of very high protection needs, users are authenticated by means of strong authentication (e.g. two-factor authentication) according to the state of the art. (C, I)</t>
  </si>
  <si>
    <t>Reference to ISO 27001: A.9.1, A.9.4.2</t>
  </si>
  <si>
    <t xml:space="preserve">09.2 </t>
  </si>
  <si>
    <t>4.1.3</t>
  </si>
  <si>
    <t xml:space="preserve">To what extent are user accounts and login information securely managed and applied? </t>
  </si>
  <si>
    <t>Access to information and IT systems is provided via validated user accounts assigned to a person. It is important to protect login information and to ensure the traceability of transactions and accesses.</t>
  </si>
  <si>
    <t xml:space="preserve">+ The creating, changing and deleting of user accounts is conducted.
+ Unique and personalized user accounts are used.
+ The use of “collective accounts” is regulated (e.g. restricted to cases where traceability of actions is dispensable).
+ User accounts are disabled immediately after the user has resigned from or left the organization (e.g. upon termination of the employment contract).
+ User accounts are regularly reviewed.
+ The login information is provided to the user in a secure manner.
+ A policy for the handling of login information is defined and implemented. The following aspects are considered:
  - No disclosure of login information to third parties
  - not even to persons of authority
  - under observation of legal parameters
  - No writing down or unencrypted storing of login information
  - Immediate changing of login information whenever potential compromising is suspected
  - No use of identical login information for business and non-business purposes
  - Changing of temporary or initial login information following the 1st login   - Requirements for the quality of authentication information (e.g. length of password, types of characters to be used).
+ The login information (e.g. passwords) of a personalized user account must be known to the assigned user only. </t>
  </si>
  <si>
    <t>+ A basic user account with minimum access rights and functionalities is existent and used.
+ Default accounts and passwords pre-configured by manufacturers are disabled (e.g. by blocking or changing of password).
+ User accounts are created or authorized by the responsible body.
+ Creating user accounts is subject to an approval process (four-eyes principle).
+ User accounts of service providers are disabled upon completion of their task.
+ Deadlines for disabling and deleting user accounts are defined.
+ The use of default passwords is technically prevented.
+ Where strong authentication is applied, the use of the medium (e.g. ownership factor) is secure.
+ User accounts are reviewed at regular intervals. This also includes user accounts in customers' IT systems.</t>
  </si>
  <si>
    <t>Reference to ISO 27001: A.9.2.1, A.9.2.2, A.9.2.4, A.9.3.1, A.9.4.3</t>
  </si>
  <si>
    <t>4.2</t>
  </si>
  <si>
    <t>Access Management</t>
  </si>
  <si>
    <t xml:space="preserve">09.5 </t>
  </si>
  <si>
    <t>4.2.1</t>
  </si>
  <si>
    <t>To what extent are access rights assigned and managed?</t>
  </si>
  <si>
    <t>The management of access rights ensures that only authorized users have access to information and IT applications. For this purpose, access rights are assigned to user accounts.</t>
  </si>
  <si>
    <t>+ The requirements for the management of access rights (authorization) are determined and fulfilled. The following aspects are considered:
  - Procedure for application, verification and approval,
  - Application the minimum (“need-to-know”) principle.
+ The access rights granted for normal and privileged user accounts and technical accounts are verified at regular intervals also within IT systems of customers.</t>
  </si>
  <si>
    <r>
      <rPr>
        <sz val="10"/>
        <color theme="1"/>
        <rFont val="Calibri"/>
        <family val="2"/>
        <scheme val="minor"/>
      </rPr>
      <t>+ Strategies for authorizing access to information are prepared.</t>
    </r>
    <r>
      <rPr>
        <sz val="10"/>
        <color theme="1"/>
        <rFont val="Calibri"/>
        <family val="2"/>
        <scheme val="minor"/>
      </rPr>
      <t xml:space="preserve">
</t>
    </r>
    <r>
      <rPr>
        <sz val="10"/>
        <color theme="1"/>
        <rFont val="Calibri"/>
        <family val="2"/>
        <scheme val="minor"/>
      </rPr>
      <t>+ Authorization roles are used.</t>
    </r>
    <r>
      <rPr>
        <sz val="10"/>
        <color theme="1"/>
        <rFont val="Calibri"/>
        <family val="2"/>
        <scheme val="minor"/>
      </rPr>
      <t xml:space="preserve">
</t>
    </r>
    <r>
      <rPr>
        <sz val="10"/>
        <color theme="1"/>
        <rFont val="Calibri"/>
        <family val="2"/>
        <scheme val="minor"/>
      </rPr>
      <t>+ Rights are allocated on a need-to-use basis and according to the role and/or area of responsibility.</t>
    </r>
    <r>
      <rPr>
        <sz val="10"/>
        <color theme="1"/>
        <rFont val="Calibri"/>
        <family val="2"/>
        <scheme val="minor"/>
      </rPr>
      <t xml:space="preserve"> 
</t>
    </r>
    <r>
      <rPr>
        <sz val="10"/>
        <color theme="1"/>
        <rFont val="Calibri"/>
        <family val="2"/>
        <scheme val="minor"/>
      </rPr>
      <t>+ Normal user accounts are not granted privileged access rights.
+ The access rights of a user account are adapted after the user has changed (e.g. to another field of responsibility).</t>
    </r>
  </si>
  <si>
    <t>+ The access rights are approved by the responsible internal Information Officer. (C, I, A)</t>
  </si>
  <si>
    <t>+ Prevention of unauthorized persons gaining access and information (privileged users): (C)
  - Information is stored in encrypted form at content level (e.g. file level).
  - Where encryption is not feasible, information shall be protected by similarly effective measures. 
+ Existing access rights are regularly reviewed at shorter intervals (e.g. quarterly) (C)</t>
  </si>
  <si>
    <t>Reference to ISO 27001: A.9.2.3, A.9.2.5, A.9.4.1</t>
  </si>
  <si>
    <t>+ In case of externally operated IT infrastructure (e.g. server) and/or cloud solutions, compliance with the encryption requirements according to control question 5.1.1 is ensured.</t>
  </si>
  <si>
    <t>5</t>
  </si>
  <si>
    <t>IT Security / Cyber Security</t>
  </si>
  <si>
    <t>5.1</t>
  </si>
  <si>
    <t>Cryptography</t>
  </si>
  <si>
    <t xml:space="preserve">10.1 </t>
  </si>
  <si>
    <t>5.1.1</t>
  </si>
  <si>
    <t>To what extent is the use of cryptographic procedures managed?</t>
  </si>
  <si>
    <t>When using cryptographic procedures, it is important to consider risks in the field of availability (lost key material) as well as risks due to incorrectly applied procedures in the fields of integrity and confidentiality (poor algorithms/protocols or insufficient key strengths).</t>
  </si>
  <si>
    <t>+ All cryptographic procedures used (e.g. encryption, signature, and hash algorithms, protocols, applications) provide the security required by the respective application field according to the state of the art.
+ The legal parameters for the use of cryptography are taken into account.</t>
  </si>
  <si>
    <t>+ Preparation of technical rules containing requirements for encryption in order to protect information according to its classification.
+ A concept for the application of cryptography is defined and implemented. The following aspects are considered:
  - Cryptographic procedures,
  - Key strengths,
  - Procedures for the complete lifecycle of cryptographic keys, including generation, storage, archiving, retrieval, distribution, deactivation, renewal and deletion.
+ An emergency process for restoring key material is established.</t>
  </si>
  <si>
    <t>+ Key sovereignty requirements (particularly in case of external processing) are determined and fulfilled. (C, I)</t>
  </si>
  <si>
    <t>Reference to ISO 27001: A.10.1</t>
  </si>
  <si>
    <t xml:space="preserve">13.4 </t>
  </si>
  <si>
    <t>5.1.2</t>
  </si>
  <si>
    <t>To what extent is information protected during transfer?</t>
  </si>
  <si>
    <t>When being transferred via public or private networks, information can in some circumstances be read or manipulated by unauthorized third parties. Therefore, requirements regarding the protection needs of the information must be determined and implemented by taking suitable measures during such transfer.</t>
  </si>
  <si>
    <t>+ The network services used to transfer information are identified and documented. 
+ Policies and procedures in accordance with the classification requirements for the use of network services are defined and implemented.
+ Measures for the protection of transferred contents against unauthorized access are implemented.</t>
  </si>
  <si>
    <t xml:space="preserve">+ Measures for ensuring correct addressing and correct transfer of information are implemented.
+ Electronic data exchange is conducted using content or transport encryption according to the respective classification. </t>
  </si>
  <si>
    <t>+ Information is transported or transferred in encrypted form: (C)
  - Where encryption is not feasible, information must be protected by similarly effective measures.</t>
  </si>
  <si>
    <t>+ Information is transported or transferred in content-encrypted form. (C)</t>
  </si>
  <si>
    <t>Reference to ISO 27001: A.13.2.1, A.13.2.3</t>
  </si>
  <si>
    <t xml:space="preserve">- e-mail encryption by means of TLS
- access to websites via https:// </t>
  </si>
  <si>
    <t>- e-mail encryption by means of S/MIME, PGP
- encrypted PDF files, encrypted ZIP files</t>
  </si>
  <si>
    <t>5.2</t>
  </si>
  <si>
    <t>Operations Security</t>
  </si>
  <si>
    <t xml:space="preserve">12.1 </t>
  </si>
  <si>
    <t>5.2.1</t>
  </si>
  <si>
    <r>
      <rPr>
        <b/>
        <sz val="10"/>
        <color theme="1"/>
        <rFont val="Calibri"/>
        <family val="2"/>
        <scheme val="minor"/>
      </rPr>
      <t xml:space="preserve">To what extent are changes </t>
    </r>
    <r>
      <rPr>
        <b/>
        <sz val="10"/>
        <color theme="1"/>
        <rFont val="Calibri"/>
        <family val="2"/>
        <scheme val="minor"/>
      </rPr>
      <t>managed</t>
    </r>
    <r>
      <rPr>
        <b/>
        <sz val="10"/>
        <color theme="1"/>
        <rFont val="Calibri"/>
        <family val="2"/>
        <scheme val="minor"/>
      </rPr>
      <t>?</t>
    </r>
    <r>
      <rPr>
        <sz val="10"/>
        <color theme="1"/>
        <rFont val="Calibri"/>
        <family val="2"/>
        <scheme val="minor"/>
      </rPr>
      <t xml:space="preserve"> </t>
    </r>
  </si>
  <si>
    <t xml:space="preserve">The objective is to ensure that information security aspects are considered in case of any changes to the organization, business processes and IT systems (Change Management) in order to prevent these changes from causing an uncontrolled reduction in the information security level. </t>
  </si>
  <si>
    <t>+ Information security requirements for changes to the organization, business processes, IT systems are determined and applied.</t>
  </si>
  <si>
    <t>+ A formal approval procedure is established.
+ Changes are verified and assessed for their potential impact on the information security.
+ Changes affecting the information security are subjected to planning and testing.
+ Procedures for fall-back in fault cases are taken into account.</t>
  </si>
  <si>
    <t>+ Compliance with the information security requirements is verified during and after the changes are applied. (C, I, A)</t>
  </si>
  <si>
    <t>Reference to ISO 27001: A.12.1.2</t>
  </si>
  <si>
    <t xml:space="preserve">12.2 </t>
  </si>
  <si>
    <t>5.2.2</t>
  </si>
  <si>
    <t>To what extent are development and testing environments separated from operational environments?</t>
  </si>
  <si>
    <t xml:space="preserve">The objective of separating the development, testing and operational environments is to ensure that the availability, confidentiality and integrity of productive data are maintained. </t>
  </si>
  <si>
    <t>+ The IT systems have been subjected to risk assessment in order to determine the necessity of their separation into development, testing and operational systems.
+ A segmentation is implemented based on the results of risk analysis.</t>
  </si>
  <si>
    <t>+ The requirements for development and testing environments are determined and implemented. The following aspects are considered:
  - Separation of development, testing and operational systems,
  - No development and system tools on operational systems (except those required for operation),
  - Use of different user profiles for development, testing and operational systems.</t>
  </si>
  <si>
    <t>Reference to ISO 27001: A.12.1.4</t>
  </si>
  <si>
    <t xml:space="preserve">12.3 </t>
  </si>
  <si>
    <t>5.2.3</t>
  </si>
  <si>
    <t>To what extent are IT systems protected against malware?</t>
  </si>
  <si>
    <t xml:space="preserve">The aim is to both technically and organizationally ensure the protection of IT systems against malware. </t>
  </si>
  <si>
    <t>+ Requirements for protection against malware are determined.
+ Technical and organizational measures for protection against malware are defined and implemented.</t>
  </si>
  <si>
    <t xml:space="preserve">+ Unnecessary network services are disabled.
+ Access to network services is restricted to necessary access by means of suitable protective measures (see examples).
+ Malware protection software is installed and updated automatically at regular intervals (e.g. virus scanner).
+ Received files and programs are automatically inspected for malware prior to their execution (on-access scan).
+ The entire data contents of all systems is regularly inspected for malware.
+ Data transferred by central gateways (e.g. e-mail, internet, third-party networks) is automatically inspected by means of protection software:
  - Encrypted connections are taken into account.
+ Measures to prevent protection software from being deactivated or altered by users are defined and implemented.
+ Case-related staff awareness measures.
+ For IT systems operated without the use of malware protection software, alternative measures (e.g. special resilience measures, few services, no active users, network isolation) are implemented. </t>
  </si>
  <si>
    <t>Reference to ISO 27001: A.12.2</t>
  </si>
  <si>
    <t>Desktop firewall, Linking to loopback interfaces</t>
  </si>
  <si>
    <t xml:space="preserve">12.5 </t>
  </si>
  <si>
    <t>5.2.4</t>
  </si>
  <si>
    <t>To what extent are event logs recorded and analyzed?</t>
  </si>
  <si>
    <t>Event logs support the traceability of events in case of a security incident. This requires that events necessary to determine the causes are recorded and stored. In addition, the logging and analysis of activities in accordance with applicable legislation (e.g. Data Protection or Works Constitution Act) is required to determine which user account has made changes to IT systems.</t>
  </si>
  <si>
    <t>+ Information security requirements regarding the handling of event logs are determined and fulfilled.
+ Security-relevant requirements regarding the logging of activities of system administrators and users are determined and fulfilled.
+ The IT systems used are assessed regarding the necessity of logging.
+ When using external IT services, information on the monitoring options is obtained and considered in the assessment.
+ Event logs are checked regularly for rule violations and noticeable problems in compliance with the permissible legal and organizational provisions.</t>
  </si>
  <si>
    <t>+ A procedure for the escalation of relevant events to the responsible body (e.g. security incident report, data protection, corporate security, IT security) is defined and established.
+ Event logs (contents and meta data) are protected against alteration. (e.g. by a dedicated environment).
+ Adequate monitoring and recording of any actions on the network that are relevant to information security are established.</t>
  </si>
  <si>
    <t>+ Information security requirements relevant to the security during the handling of event logs, e.g. contractual requirements, are determined and implemented. (C, I, A)
+ Cases of access during connection and disconnection of external networks (e.g. remote maintenance) are logged. (C, I, A)</t>
  </si>
  <si>
    <t>+ Logging of any access to data of very high protection needs as far as technically feasible and as permissible according to legal and organizational provisions. (C, I)</t>
  </si>
  <si>
    <t>Reference to ISO 27001: A.12.4.1, A.12.4.2, A.12.4.3</t>
  </si>
  <si>
    <t xml:space="preserve">12.7 </t>
  </si>
  <si>
    <t>5.2.5</t>
  </si>
  <si>
    <r>
      <rPr>
        <b/>
        <sz val="10"/>
        <color theme="1"/>
        <rFont val="Calibri"/>
        <family val="2"/>
        <scheme val="minor"/>
      </rPr>
      <t>To what extent are vulnerabilities identified and addressed?</t>
    </r>
    <r>
      <rPr>
        <sz val="10"/>
        <color theme="1"/>
        <rFont val="Calibri"/>
        <family val="2"/>
        <scheme val="minor"/>
      </rPr>
      <t xml:space="preserve"> </t>
    </r>
  </si>
  <si>
    <t>Vulnerabilities increase the risk of IT systems being unable to meet the requirements for confidentiality, availability and integrity. Exploitation of vulnerabilities is among the possible ways for attackers to gain access to the IT system or to threaten its operating stability.</t>
  </si>
  <si>
    <t>+ Information on technical vulnerabilities for the IT systems in use is gathered (e.g. information from the manufacturer, system audits, CVS database) and evaluated (e.g. Common Vulnerability Scoring System CVSS)
+ Potentially affected IT systems and software are identified, assessed and any vulnerabilities are addressed.</t>
  </si>
  <si>
    <t>+ An adequate patch management is defined and implemented (e.g. patch testing and installation).
+ Risk minimizing measures are implemented as necessary.
+ Successful installation of patches is verified in an appropriate manner.</t>
  </si>
  <si>
    <t>Reference to ISO 27001: A.12.6</t>
  </si>
  <si>
    <t xml:space="preserve">12.8 </t>
  </si>
  <si>
    <t>5.2.6</t>
  </si>
  <si>
    <t>To what extent are IT systems technically checked (system audit)?</t>
  </si>
  <si>
    <t xml:space="preserve">The objective of technical checks is the detection of states which can jeopardize the availability, confidentiality or integrity of IT systems. </t>
  </si>
  <si>
    <t>+ Requirements for auditing IT systems are determined.
+ The scope of the system audit is specified in a timely manner.
+ System audits are coordinated with the operator and users of the IT systems.
+ The results of system audits are stored in a traceable manner and reported to the relevant management.
+ Measures are derived from the results.</t>
  </si>
  <si>
    <r>
      <rPr>
        <sz val="10"/>
        <color theme="1"/>
        <rFont val="Calibri"/>
        <family val="2"/>
        <scheme val="minor"/>
      </rPr>
      <t>+ System audits are planned taking into account any security risks they might cause (e.g. disturbances).</t>
    </r>
    <r>
      <rPr>
        <sz val="10"/>
        <color theme="1"/>
        <rFont val="Calibri"/>
        <family val="2"/>
        <scheme val="minor"/>
      </rPr>
      <t xml:space="preserve">
</t>
    </r>
    <r>
      <rPr>
        <sz val="10"/>
        <color theme="1"/>
        <rFont val="Calibri"/>
        <family val="2"/>
        <scheme val="minor"/>
      </rPr>
      <t>+ System audits are carried out by trained experts.</t>
    </r>
    <r>
      <rPr>
        <sz val="10"/>
        <color theme="1"/>
        <rFont val="Calibri"/>
        <family val="2"/>
        <scheme val="minor"/>
      </rPr>
      <t xml:space="preserve">
</t>
    </r>
    <r>
      <rPr>
        <sz val="10"/>
        <color theme="1"/>
        <rFont val="Calibri"/>
        <family val="2"/>
        <scheme val="minor"/>
      </rPr>
      <t>+ Suitable tools (e.g. vulnerability scanners) are available for system audits.</t>
    </r>
    <r>
      <rPr>
        <sz val="10"/>
        <color theme="1"/>
        <rFont val="Calibri"/>
        <family val="2"/>
        <scheme val="minor"/>
      </rPr>
      <t xml:space="preserve">
</t>
    </r>
    <r>
      <rPr>
        <sz val="10"/>
        <color theme="1"/>
        <rFont val="Calibri"/>
        <family val="2"/>
        <scheme val="minor"/>
      </rPr>
      <t>+ Within a reasonable period following completion of the audit, a report is prepared.</t>
    </r>
  </si>
  <si>
    <t>Reference to ISO 27001: A12.7, A.18.2.3</t>
  </si>
  <si>
    <t xml:space="preserve">13.1 </t>
  </si>
  <si>
    <t>5.2.7</t>
  </si>
  <si>
    <t xml:space="preserve">To what extent is the network of the organization managed?
</t>
  </si>
  <si>
    <t>IT systems in a network are exposed to different risks or have different protection needs. In order to detect or prevent unintended data exchange or access between these IT systems, they are subdivided into suitable segments and access is controlled and monitored by means of security technologies.</t>
  </si>
  <si>
    <t>+ Requirements for the management and control of networks are determined and fulfilled.
+ Requirements regarding network segmentation are determined and fulfilled.</t>
  </si>
  <si>
    <t>+ Procedures for the management and control of networks are defined.
+ For network segmentation, the following aspects are considered:
  - Limitations for connecting IT systems to the network,
  - Use of security technologies,
  - The increased risk due to network services accessible via the internet,
  - Technology-specific separation options when using external IT services,
  - Adequate separation between own networks and customer networks while considering customer requirements.</t>
  </si>
  <si>
    <t>+ Extended requirements for the management and control of networks are determined and implemented. The following aspects are considered: (C, I, A)
  - Authentication of IT systems on the network,
  - Access to the management interfaces of IT systems is restricted.</t>
  </si>
  <si>
    <t>Reference to ISO 27001: A.13.1.1, A.13.1.3</t>
  </si>
  <si>
    <t xml:space="preserve">Possible measures: 
- Use of security technologies such as firewall systems, intrusion detection and prevention systems (IDS/IPS), network management tools, security software for networks for preventing unintended data exchange.
</t>
  </si>
  <si>
    <t>5.3</t>
  </si>
  <si>
    <t>System acquisitions, requirement management and development</t>
  </si>
  <si>
    <t xml:space="preserve">14.1 </t>
  </si>
  <si>
    <t>5.3.1</t>
  </si>
  <si>
    <t>To what extent is information security considered in new or further developed IT systems?</t>
  </si>
  <si>
    <t>Information security is an integral part of the entire lifecycle of IT systems. This particularly includes consideration of information security requirements in the development or acquisition of IT systems.</t>
  </si>
  <si>
    <t>+ The information security requirements associated with the design and development of IT systems are determined and taken into account.
+ The information security requirements associated with the acquisition or extension of IT systems and IT components are determined and taken into account.
+ Information security requirements associated with changes to developed IT systems are taken into account.
+ System approval tests are carried out under consideration of the information security requirements.</t>
  </si>
  <si>
    <t>+ Requirement specifications are prepared under consideration of the information security requirements.
+ Requirement specifications are reviewed against the information security requirements.
+ The IT system is reviewed for compliance with specifications prior to productive use.
+ The use of productive data for testing purposes is avoided as far as possible (if applicable, anonymization or pseudonymization):
  - Where productive data are used for testing purposes, it shall be ensured that the test system is provided with protective measures comparable to those on the operational system,
  - Requirements for the lifecycle of test data (e.g. deletion, maximum lifetime on the IT system),
  - case-related specifications for the generation of test data are defined.</t>
  </si>
  <si>
    <t>Reference to ISO 27001: A.14.1</t>
  </si>
  <si>
    <t xml:space="preserve">13.2 </t>
  </si>
  <si>
    <t>5.3.2</t>
  </si>
  <si>
    <t>To what extent are requirements for network services defined?</t>
  </si>
  <si>
    <t>Network services have different requirements for information security, quality of data transfer or management. It is important to know these criteria and the scope of use of the different network services.</t>
  </si>
  <si>
    <t>+ Requirements regarding the information security of network services are determined and fulfilled.</t>
  </si>
  <si>
    <t>+ A procedure for securing and using network services is defined and implemented.
+ The requirements are agreed in the form of SLAs.
+ Adequate redundancy solutions are implemented.</t>
  </si>
  <si>
    <t>+ Procedures for monitoring the quality of network traffic (e.g. traffic flow analyses, availability measurements) are defined and carried out. (A)</t>
  </si>
  <si>
    <t>Reference to ISO 27001: A.13.1.2</t>
  </si>
  <si>
    <t xml:space="preserve">08.4 </t>
  </si>
  <si>
    <t>5.3.3</t>
  </si>
  <si>
    <t xml:space="preserve">To what extent is the return and secure removal of information assets from external IT services regulated? </t>
  </si>
  <si>
    <t>In order to ensure control over the information assets as the information owner, it is necessary that the information assets can be safely removed or are returned, if required, when terminating the IT service.</t>
  </si>
  <si>
    <t>+ A procedure for the return and secure removal of information assets from each external IT service is defined and implemented.</t>
  </si>
  <si>
    <r>
      <rPr>
        <sz val="10"/>
        <color theme="1"/>
        <rFont val="Calibri"/>
        <family val="2"/>
        <scheme val="minor"/>
      </rPr>
      <t xml:space="preserve">+ A description of the termination process is given, adapted to any changes </t>
    </r>
    <r>
      <rPr>
        <sz val="10"/>
        <color theme="1"/>
        <rFont val="Calibri"/>
        <family val="2"/>
        <scheme val="minor"/>
      </rPr>
      <t>and contractually regulated.</t>
    </r>
  </si>
  <si>
    <t>Reference to ISO 27017: CLD.8.1.5</t>
  </si>
  <si>
    <t xml:space="preserve">09.6 </t>
  </si>
  <si>
    <t>5.3.4</t>
  </si>
  <si>
    <t>To what extent is information protected in shared external IT services?</t>
  </si>
  <si>
    <t>Clear segregation between individual clients must be ensured such as to protect own information in external IT services at all times and to prevent it from being accessed by other organizations (clients).</t>
  </si>
  <si>
    <t>+ Effective segregation (e.g. segregation of clients) prevents access to own information by unauthorized users of other organizations.</t>
  </si>
  <si>
    <t>+ The provider’s segregation concept is documented and adapted to any changes. The following aspects are considered:
  - Separation of data, functions, applications, operating system, storage system and network,
  - Risk assessment for the operation of external software within the shared environment.</t>
  </si>
  <si>
    <t>Reference to ISO 27017: CLD.9.5.1, CLD.9.5.2</t>
  </si>
  <si>
    <t>6</t>
  </si>
  <si>
    <t>Supplier Relationships</t>
  </si>
  <si>
    <t xml:space="preserve">15.1 </t>
  </si>
  <si>
    <t>6.1.1</t>
  </si>
  <si>
    <t xml:space="preserve">To what extent is information security ensured among contractors and cooperation partners?
</t>
  </si>
  <si>
    <t>An appropriate level of information security is also maintained while collaborating with cooperation partners and contractors.</t>
  </si>
  <si>
    <t>+ Contractors and cooperation partners are subjected to a risk assessment with regard to information security.
+ An appropriate level of information security is ensured by contractual agreements with contractors and cooperation partners.
+ Where applicable, contractual agreements with clients are passed on to contractors and cooperation partners.
+ Compliance with contractual agreements is verified.</t>
  </si>
  <si>
    <t>+ Contractors and cooperation partners are contractually obliged to also pass on any requirements regarding an appropriate level of information security also to their subcontractors.
+ Service reports and documents by contractors and cooperation partners are reviewed.</t>
  </si>
  <si>
    <t>+ Proof is provided that the information security level of the supplier is adequate for the protection needs of the information (e.g. certificate, attestation, internal audit). (C, I, A)</t>
  </si>
  <si>
    <t>Reference to ISO 27001: A.15.1, A.15.2.1</t>
  </si>
  <si>
    <t xml:space="preserve">Within the context of VDA ISA, the term contractor includes both classic suppliers and subcontractors but also classic service providers, freelancers or other partner companies. It also includes cooperation partners (e.g. academic institutions, institutes).
The explanations below describe a possible procedure for fulfilling the requirements:
Identification of contractors and specification of protection needs and security requirements:
At first, all contractors must be identified (e.g. via the list of creditors of the accountants department) in order to gain an initial overview. 
For all contractors, the respective protection needs should be specified and the security requirements derived according to their tasks and the relevance to own and customer’s processes. 
Generally, a large number of contractors is found not to require the assignment of relevant protection needs and to be therefore not subject to security requirements (e.g. suppliers of office stationary). 
Ensuring implementation by the contractor:
In the next step, the applicable requirements must be made known to all security-relevant contractors in a suitable manner and (contractually) fixed as being mandatory. Finally, a decision should be made as to how the implementation of the security requirements can be appropriately verified. For this purpose, adequate verification processes and procedures should be defined according to the respective risk (and the associated protection needs). Their purpose is to ensure that contractors implement the necessary requirements.
Establishment in standard processes:
The insights gained should be used to develop a comprehensible procedure and to integrate it into the existing processes of the B2B / supplier management. This starts with the selection of the contractor, where aspects of information security should already be taken into account alongside criteria such as quality, adherence to delivery dates, credit rating etc. The procurement process should be such that the relevance of information security has already been taken into account beforehand (with respect to the procurement decision; contract design; inspection requirements).
Furthermore, it is recommended to incorporate information security aspects into existing processes for supplier evaluation which have already been established by e.g. an existing quality management system.
Contractually specified deliverables (e.g. availability requirements) should be verified at regular intervals. This can be done by e.g. regular analysis of service reports and SLAs.  </t>
  </si>
  <si>
    <t>Identification of contractors and specification of protection needs and security requirements:
It is crucial for this evaluation, whether the contractor’s work includes
1) gaining access to information or security zones of the company with normal protection needs regarding confidentiality; or
2) providing or being able to modify relevant information with normal protection needs regarding integrity; or
3) having relevant influence on processes or IT systems with normal protection needs regarding availability (comp. to internal or customer-related SLAs).
Typical contractors with normal protection needs are e.g. cleaning services for general areas, classic logistics companies or maintenance staff.
The minimum requirements for information security (in relation to the respective protection goal) should be defined in a policy (e.g. information security policy for service providers). These requirements can be based on the requirements of the ISA described herein in addition to the company-specific requirements. This policy can be supplemented according to the specific order.
Ensuring implementation by the contractor:
The security requirements should be made known to the contractor, e.g. at procurement, in briefings (project meetings) by corresponding documents (e.g. information security policy for service providers) or when entering the premises (in case of contractors providing their services on site). Compliance with the information security requirements should be contractually fixed. At this point already, potential further subcontractors of the contractor should also be considered, as relevant. This can be done by individual agreements such as general terms and conditions of purchase, for example.  In many cases, suppliers (e.g. IT service providers) already assure compliance with security requirements in their standard contracts.
In order to ensure compliance with the requirements in a suitable manner, simple mechanisms should be established. This may include, for example:
- The submission of at least a self-disclosure confirmed by the management (e.g. VDA ISA) or an adequate attestation/certificate
- The right to and execution of irregular sampling and event-related inspections.</t>
  </si>
  <si>
    <t xml:space="preserve">Identification of contractors and specification of protection needs and security requirements:
It is crucial for this evaluation, whether the contractor’s work includes
1) gaining access to information or security zones of the company with high protection needs regarding confidentiality; or
2) providing or being able to modify relevant information with high protection needs regarding integrity; or
3) having relevant influence on processes or IT systems with at least high protection needs regarding availability (comp. to internal or customer-related SLAs).
Typical contractors with high protection needs are e.g. cleaning services autonomously cleaning relevant security zones, IT service providers (e.g. data base administrators), consultants, agencies and subcontractors (e.g. tool designers to whom project data need to be forwarded).
Obviously, contractors with high protection needs are subject to the minimum information security requirements regarding the respective protection goal. These requirements should be supplemented particularly by necessary general (see e.g. VDA ISA high protection needs) and order-specific requirements.
Ensuring implementation by the contractor:
Here, the procedure described for normal protection needs can be used for orientation.
Besides the obligation regarding implementation of an adequate information security level and the non-disclosure obligation, a right to audit should be contractually fixed or appropriate controls (regular auditing of the contractor) should be ensured. This may also include an obligation to participate in TISAX.
In order to ensure compliance with the requirements in a suitable manner, simple mechanisms should be established. This may include, for example:
- contractor requires TISAX label for high protection needs or equivalent (e.g. ISO 27001, certificate of corresponding scope)
- right to and execution of regular sampling and event-related inspections.
</t>
  </si>
  <si>
    <t>Identification of contractors and specification of protection needs and security requirements:
It is crucial for this evaluation, whether the contractor’s work includes
1) gaining access to information or security zones of the company with very high protection needs regarding confidentiality; or
2) providing or being able to modify relevant information with very high protection needs regarding integrity; or
3) having relevant influence on processes or IT systems with at least very high protection needs regarding availability (comp. to internal or customer-related SLAs).
Typical contractors with very high protection needs are IT service providers (e.g. domain administrators), consultants, agencies, subcontractors (e.g. CAD designers to whom extensive project data of very high protection needs need to be forwarded) and prototype manufacturers.
Obviously, contractors with very high protection needs are subject to the minimum information security requirements regarding the respective protection needs. These requirements should be supplemented particularly by necessary general (see e.g. VDA ISA very high protection needs) and order-specific requirements. The difference to high protection needs is essentially the number and quality of the necessary additional requirements.
Ensuring implementation by the contractor:
Here, the procedure described for high protection needs can be used for initial orientation.
Besides the obligation regarding implementation of an adequate information security level and the non-disclosure obligation, a right to audit should be contractually fixed or appropriate controls (regular auditing of the contractor) should be ensured. This should also include an obligation to participate in TISAX.
In order to ensure compliance with the requirements in a suitable manner, simple mechanisms should be established. This may include, for example:
- contractor requires TISAX label for very high protection needs
- right to and execution of regular and event-related thorough inspections (if applicable, supplemented with supporting certificates).</t>
  </si>
  <si>
    <t>+ Which contractors/service providers receive or process data in need of protection?
+ Which contractors/service providers are granted access to security zones? 
+ Are any further contractual agreements regarding information security other than the non-disclosure agreement in effect?
+ How is the compliance with contractual agreements by the contractor/service provider verified?
+ At which points within the company are risk assessments regarding the employment of contractors/service providers conducted?
+ Is an information security policy for contractors/service providers in place?
+ How is the compliance with policies by the contractors/service providers verified?
+ Which contractors/service providers have been/are reviewed?
+ How is the review documented?
+ Which criteria trigger an assessment process?
+ How are the services rendered by contractors/service providers reviewed?
+ Are networks/IT systems maintained by contractors/service providers?
+ How do you prevent that contractors/service providers can gain unauthorized access to information of high/very high protection needs?</t>
  </si>
  <si>
    <t xml:space="preserve">+ Template NDA with contractor
+ Example of undersigned NDA
+ Example of risk assessment (Focus point: Information security aspects)
+ Information security policy for service providers/contractual terms and conditions regarding information security
+ Process description B2B/supplier management (e.g. selection, evaluation, qualification of suppliers)
+ Viewing of self-disclosures
+ Viewing of attestations/certificates of selected suppliers (e.g. TISAX label; ISO 27001 certificate)
+ Example of conducted supplier evaluation (focus on information security aspects)
+ Viewing of audit reports
+ List of approved contractors
+ Viewing of SLA Reporting 
</t>
  </si>
  <si>
    <t xml:space="preserve">13.5 </t>
  </si>
  <si>
    <t>6.1.2</t>
  </si>
  <si>
    <t>To what extent is non-disclosure regarding the exchange of information contractually agreed?</t>
  </si>
  <si>
    <t>+ The non-disclosure requirements are determined and fulfilled.
+ Requirements and procedures for applying non-disclosure agreements are known to all persons passing on information in need of protection.
+ Valid non-disclosure agreements are concluded prior to  forwarding sensitive information.
+ The requirements and procedures for the use of non-disclosure agreements and the handling of information requiring protection are reviewed at regular intervals.</t>
  </si>
  <si>
    <r>
      <rPr>
        <sz val="10"/>
        <color theme="1"/>
        <rFont val="Calibri"/>
        <family val="2"/>
        <scheme val="minor"/>
      </rPr>
      <t>+ Non-disclosure agreement templates are available and checked for legal applicability.</t>
    </r>
    <r>
      <rPr>
        <sz val="10"/>
        <color theme="1"/>
        <rFont val="Calibri"/>
        <family val="2"/>
        <scheme val="minor"/>
      </rPr>
      <t xml:space="preserve">
</t>
    </r>
    <r>
      <rPr>
        <sz val="10"/>
        <color theme="1"/>
        <rFont val="Calibri"/>
        <family val="2"/>
        <scheme val="minor"/>
      </rPr>
      <t>+ Non-disclosure agreements include the following information:</t>
    </r>
    <r>
      <rPr>
        <sz val="10"/>
        <color theme="1"/>
        <rFont val="Calibri"/>
        <family val="2"/>
        <scheme val="minor"/>
      </rPr>
      <t xml:space="preserve">
  </t>
    </r>
    <r>
      <rPr>
        <sz val="10"/>
        <color theme="1"/>
        <rFont val="Calibri"/>
        <family val="2"/>
        <scheme val="minor"/>
      </rPr>
      <t>- the persons/organizations involved,
  - the type of information covered by the agreement,
  - the subject of the agreement,
  - the validity period of the agreement,
  - the responsibilities of the obliged party.</t>
    </r>
    <r>
      <rPr>
        <sz val="10"/>
        <color theme="1"/>
        <rFont val="Calibri"/>
        <family val="2"/>
        <scheme val="minor"/>
      </rPr>
      <t xml:space="preserve">
</t>
    </r>
    <r>
      <rPr>
        <sz val="10"/>
        <color theme="1"/>
        <rFont val="Calibri"/>
        <family val="2"/>
        <scheme val="minor"/>
      </rPr>
      <t>+ Non-disclosure agreements include provisions for the handling of sensitive information beyond the contractual relationship.</t>
    </r>
    <r>
      <rPr>
        <sz val="10"/>
        <color theme="1"/>
        <rFont val="Calibri"/>
        <family val="2"/>
        <scheme val="minor"/>
      </rPr>
      <t xml:space="preserve">
</t>
    </r>
    <r>
      <rPr>
        <sz val="10"/>
        <color theme="1"/>
        <rFont val="Calibri"/>
        <family val="2"/>
        <scheme val="minor"/>
      </rPr>
      <t>+ Options of demonstrating compliance with specifications (e.g. review by an independent third party or audit rights) are defined.</t>
    </r>
    <r>
      <rPr>
        <sz val="10"/>
        <color theme="1"/>
        <rFont val="Calibri"/>
        <family val="2"/>
        <scheme val="minor"/>
      </rPr>
      <t xml:space="preserve">
</t>
    </r>
    <r>
      <rPr>
        <sz val="10"/>
        <color theme="1"/>
        <rFont val="Calibri"/>
        <family val="2"/>
        <scheme val="minor"/>
      </rPr>
      <t>+ A process for monitoring the validity period of temporary non-disclosure agreements and initiating their extension in due time is defined and implemented.</t>
    </r>
  </si>
  <si>
    <t>Reference to ISO 27001: A.13.2.2, A.13.2.4</t>
  </si>
  <si>
    <t>7</t>
  </si>
  <si>
    <t>Compliance</t>
  </si>
  <si>
    <t xml:space="preserve">18.1 </t>
  </si>
  <si>
    <t>7.1.1</t>
  </si>
  <si>
    <t>To what extent is compliance with regulatory and contractual provisions ensured?</t>
  </si>
  <si>
    <t>Non-compliance with legal, regulatory or contractual provisions can create risks to the information security of customers and the own organization. Therefore, it is essential to ensure that these provisions are known and observed.</t>
  </si>
  <si>
    <t>+ Legal, regulatory and contractual provisions of relevance to information security (see examples) are determined at regular intervals.
+ Policies regarding compliance with the provisions are defined, implemented and communicated to the responsible persons.</t>
  </si>
  <si>
    <t>+ The integrity of records in accordance with the legal, regulatory or contractual provisions and business requirements is considered.</t>
  </si>
  <si>
    <t>Reference to ISO 27001: A.18.1.1, A.18.1.2, A.18.1.3, A.18.1.5</t>
  </si>
  <si>
    <t xml:space="preserve">Corresponding provisions can be included in the following, for example:
- Author’s rights
- Cryptography
- Copyright
- Intellectual property
- Archiving
- Information security legislation
- Data protection
- Trade Secrets Act
- Contractually agreed provisions (GTC, terms and conditions of purchase, framework contracts, individual contracts)
</t>
  </si>
  <si>
    <t xml:space="preserve">18.2 </t>
  </si>
  <si>
    <t>7.1.2</t>
  </si>
  <si>
    <t xml:space="preserve">To what extent is the protection of personally identifiable data taken into account when implementing information security? </t>
  </si>
  <si>
    <t>Privacy and protection of personally identifiable data are taken into account in the implementation of information security as required by relevant national legislation and regulations, where applicable.</t>
  </si>
  <si>
    <t>+ Legal and contractual information security requirements regarding the procedures and processes in the processing of personally identifiable data are determined.
+ Regulations regarding the compliance with legal and contractual requirements for the protection of personally identifiable data are defined and known to the entrusted persons.
+ Processes and procedures for the protection of personally identifiable data are taken into account in the information security management system.</t>
  </si>
  <si>
    <t>Reference to ISO 27001: A.18.1.4</t>
  </si>
  <si>
    <t>01</t>
  </si>
  <si>
    <t>ISMS</t>
  </si>
  <si>
    <t>‘This is intentional invisible text for technical reasons. Please do not remove this text. This is intentional invisible text for technical reasons. Please do not remove this text. This is intentional invisible text for technical reasons. Please do not remove this text. This is intentional invisible text for technical reasons. Please do not remove this text. This is intentional invisible text for technical reasons. Please do not remove this text.</t>
  </si>
  <si>
    <t>01.1</t>
  </si>
  <si>
    <t>Release of an Information Security Management System (ISMS)</t>
  </si>
  <si>
    <t>01.2</t>
  </si>
  <si>
    <t>01.3</t>
  </si>
  <si>
    <t>Effectiveness of the ISMS</t>
  </si>
  <si>
    <t xml:space="preserve">01.3 </t>
  </si>
  <si>
    <t>Included in Question 01.1</t>
  </si>
  <si>
    <t>Operating Mgr.</t>
  </si>
  <si>
    <t>Reference to ISO 27001: A8.1, A9.1, A10.1 and A10.2</t>
  </si>
  <si>
    <t>05</t>
  </si>
  <si>
    <t>05.1</t>
  </si>
  <si>
    <t>Information Security Policy</t>
  </si>
  <si>
    <t>06</t>
  </si>
  <si>
    <t>06.1</t>
  </si>
  <si>
    <t>Assigning responsibility for information security</t>
  </si>
  <si>
    <t>06.2</t>
  </si>
  <si>
    <t>Information Security in projects</t>
  </si>
  <si>
    <t>06.3</t>
  </si>
  <si>
    <t>Mobile devices</t>
  </si>
  <si>
    <t>06.4</t>
  </si>
  <si>
    <t>Roles and responsibilities for external IT service providers</t>
  </si>
  <si>
    <t>07</t>
  </si>
  <si>
    <t>Human Resources Security</t>
  </si>
  <si>
    <t>07.1</t>
  </si>
  <si>
    <t>Contractual information security obligation of employees</t>
  </si>
  <si>
    <t>07.2</t>
  </si>
  <si>
    <t>Awareness and training of employees</t>
  </si>
  <si>
    <t>08</t>
  </si>
  <si>
    <t>08.1</t>
  </si>
  <si>
    <t>Inventory of assets</t>
  </si>
  <si>
    <t>08.2</t>
  </si>
  <si>
    <t>08.3</t>
  </si>
  <si>
    <t>Storage of information on mobile storage devices</t>
  </si>
  <si>
    <t xml:space="preserve">08.3 </t>
  </si>
  <si>
    <t>Included in Question 06.3</t>
  </si>
  <si>
    <t>Reference to ISO 27001:  A8.3.1, A8.3.2 and A8.3.3</t>
  </si>
  <si>
    <t>08.4</t>
  </si>
  <si>
    <t>Removal of externally stored information assets</t>
  </si>
  <si>
    <t>09</t>
  </si>
  <si>
    <t>Access Control</t>
  </si>
  <si>
    <t>09.1</t>
  </si>
  <si>
    <t>Access to networks and network services</t>
  </si>
  <si>
    <t>09.2</t>
  </si>
  <si>
    <t>User registration</t>
  </si>
  <si>
    <t>09.3</t>
  </si>
  <si>
    <t>Privileged user accounts</t>
  </si>
  <si>
    <t xml:space="preserve">09.3 </t>
  </si>
  <si>
    <t>Included in Question 09.5</t>
  </si>
  <si>
    <t>Reference to ISO 27001:  A9.2.3</t>
  </si>
  <si>
    <t>09.4</t>
  </si>
  <si>
    <t>Confidentiality of authentication data</t>
  </si>
  <si>
    <t xml:space="preserve">09.4 </t>
  </si>
  <si>
    <t>Included in Question 09.2</t>
  </si>
  <si>
    <t>IT</t>
  </si>
  <si>
    <t>Reference to ISO 27001:  A9.3.1 and A9.4.3</t>
  </si>
  <si>
    <t>09.5</t>
  </si>
  <si>
    <t>Access to information and applications</t>
  </si>
  <si>
    <t>09.6</t>
  </si>
  <si>
    <t>Separation of information in shared environments</t>
  </si>
  <si>
    <t>10</t>
  </si>
  <si>
    <t>10.1</t>
  </si>
  <si>
    <t>Encryption</t>
  </si>
  <si>
    <t>11</t>
  </si>
  <si>
    <t>Physical and Environmental Security</t>
  </si>
  <si>
    <t>11.1</t>
  </si>
  <si>
    <t>11.2</t>
  </si>
  <si>
    <t>Protection against external influences and external threats</t>
  </si>
  <si>
    <t xml:space="preserve">11.2 </t>
  </si>
  <si>
    <t>Included in Question 17.1</t>
  </si>
  <si>
    <t>Reference to ISO 27001:  A11.1.4</t>
  </si>
  <si>
    <t>11.3</t>
  </si>
  <si>
    <t>Protective measures in the delivery and shipping area</t>
  </si>
  <si>
    <t xml:space="preserve">11.3 </t>
  </si>
  <si>
    <t>Included in Question 11.1</t>
  </si>
  <si>
    <t>Reference to ISO 27001:  A11.1.6</t>
  </si>
  <si>
    <t>11.4</t>
  </si>
  <si>
    <t>Use of equipment</t>
  </si>
  <si>
    <t>12</t>
  </si>
  <si>
    <t>12.1</t>
  </si>
  <si>
    <t>Change Management</t>
  </si>
  <si>
    <t>12.2</t>
  </si>
  <si>
    <t>Separation of development, testing and operational environments</t>
  </si>
  <si>
    <t>12.3</t>
  </si>
  <si>
    <t>Protection against malware</t>
  </si>
  <si>
    <t>12.4</t>
  </si>
  <si>
    <t>Backup procedures</t>
  </si>
  <si>
    <t xml:space="preserve">12.4 </t>
  </si>
  <si>
    <t>Included in questions 06.3 and 17.1</t>
  </si>
  <si>
    <t>Reference to ISO 27001:   A12.3.1</t>
  </si>
  <si>
    <t>12.5</t>
  </si>
  <si>
    <t>Event logging</t>
  </si>
  <si>
    <t>12.6</t>
  </si>
  <si>
    <t>Logging administration activities</t>
  </si>
  <si>
    <t xml:space="preserve">12.6 </t>
  </si>
  <si>
    <t>Included in Question 12.5</t>
  </si>
  <si>
    <t>Reference to ISO 27001:  A12.4.3</t>
  </si>
  <si>
    <t>12.7</t>
  </si>
  <si>
    <t>Tracing of vulnerabilities (patch management)</t>
  </si>
  <si>
    <t>12.8</t>
  </si>
  <si>
    <t>Review of information systems</t>
  </si>
  <si>
    <t>12.9</t>
  </si>
  <si>
    <t>Consideration of critical administrative functions of cloud services</t>
  </si>
  <si>
    <t xml:space="preserve">12.9 </t>
  </si>
  <si>
    <t>Question not applicable</t>
  </si>
  <si>
    <t>Reference to ISO 27017:  CLD.12.1.5</t>
  </si>
  <si>
    <t>13</t>
  </si>
  <si>
    <t>Communications Security</t>
  </si>
  <si>
    <t>13.1</t>
  </si>
  <si>
    <t>Management of networks</t>
  </si>
  <si>
    <t>13.2</t>
  </si>
  <si>
    <t>Security requirements for networks/network services</t>
  </si>
  <si>
    <t>13.3</t>
  </si>
  <si>
    <t>Separation of networks (network segmentation)</t>
  </si>
  <si>
    <t xml:space="preserve">13.3 </t>
  </si>
  <si>
    <t>Included in Question 13.1</t>
  </si>
  <si>
    <t>Reference to ISO 27001:  A13.1.3</t>
  </si>
  <si>
    <t>13.4</t>
  </si>
  <si>
    <t>Electronic exchange of information</t>
  </si>
  <si>
    <t>13.5</t>
  </si>
  <si>
    <t>Non-disclosure agreements for information exchange with third parties</t>
  </si>
  <si>
    <t>14</t>
  </si>
  <si>
    <t>System acquisition, development and maintenance</t>
  </si>
  <si>
    <t>14.1</t>
  </si>
  <si>
    <t>Requirements for the acquisition of information systems</t>
  </si>
  <si>
    <t>14.2</t>
  </si>
  <si>
    <t>Security in the software development process</t>
  </si>
  <si>
    <t xml:space="preserve">14.2 </t>
  </si>
  <si>
    <t>Included in Question 14.1</t>
  </si>
  <si>
    <t xml:space="preserve">Reference to ISO 27001:   A14.2.1 - A14.2.9 </t>
  </si>
  <si>
    <t>14.3</t>
  </si>
  <si>
    <t>Management of test data</t>
  </si>
  <si>
    <t xml:space="preserve">14.3 </t>
  </si>
  <si>
    <t xml:space="preserve">Reference to ISO 27001:  A14.3.1 </t>
  </si>
  <si>
    <t>14.4</t>
  </si>
  <si>
    <t>Approval of external IT services</t>
  </si>
  <si>
    <t>15</t>
  </si>
  <si>
    <t>15.1</t>
  </si>
  <si>
    <t>Risk management in collaboration with suppliers</t>
  </si>
  <si>
    <t>15.2</t>
  </si>
  <si>
    <t>Review of service provision by suppliers</t>
  </si>
  <si>
    <t xml:space="preserve">15.2 </t>
  </si>
  <si>
    <t>Included in Question 15.1</t>
  </si>
  <si>
    <t>Reference to ISO 27001:  A15.2.1</t>
  </si>
  <si>
    <t>16</t>
  </si>
  <si>
    <t>Information Security Incident Management</t>
  </si>
  <si>
    <t>16.1</t>
  </si>
  <si>
    <t>Reporting system for information security incidents (incident management)</t>
  </si>
  <si>
    <t>16.2</t>
  </si>
  <si>
    <t>Processing of information security incidents</t>
  </si>
  <si>
    <t xml:space="preserve">16.2 </t>
  </si>
  <si>
    <t>Included in Question 16.1</t>
  </si>
  <si>
    <t>Reference to ISO 27001:  A16.1.4 - A16.1.7</t>
  </si>
  <si>
    <t>17</t>
  </si>
  <si>
    <t>Information Security Aspects of Business Continuity Management</t>
  </si>
  <si>
    <t>17.1</t>
  </si>
  <si>
    <t>Information Security Aspects of Business Continuity Management (BCM)</t>
  </si>
  <si>
    <t>18</t>
  </si>
  <si>
    <t>18.1</t>
  </si>
  <si>
    <t>Legal and contractual provisions</t>
  </si>
  <si>
    <t>18.2</t>
  </si>
  <si>
    <t>Confidentiality and protection of personally identifiable data</t>
  </si>
  <si>
    <t>18.3</t>
  </si>
  <si>
    <t>Audit of the ISMS by independent bodies</t>
  </si>
  <si>
    <t>18.4</t>
  </si>
  <si>
    <t>Effectiveness check</t>
  </si>
  <si>
    <r>
      <rPr>
        <sz val="11"/>
        <color rgb="FF000000"/>
        <rFont val="Arial"/>
        <family val="2"/>
      </rPr>
      <t>Information Security Assessment - 
Additional prototype protection requirements</t>
    </r>
  </si>
  <si>
    <t>Additional requirements
for vehicles classified as requiring protection</t>
  </si>
  <si>
    <t xml:space="preserve">Usual person responsible for process implementation </t>
  </si>
  <si>
    <t>Date of detection</t>
  </si>
  <si>
    <t>Date of completion</t>
  </si>
  <si>
    <t>Responsible department</t>
  </si>
  <si>
    <t>Contact</t>
  </si>
  <si>
    <t>Column4</t>
  </si>
  <si>
    <t>25</t>
  </si>
  <si>
    <t>8</t>
  </si>
  <si>
    <t>Prototype protection includes vehicles, components and parts which are classified as requiring protection but have not yet been presented to the public and/or published in adequate form by the OEM.
The commissioning OEM department is responsible for classifying the protection need of vehicles, components and parts. The minimum requirements for prototype protection for the protection classes high and very high must be applied according to VDA ISA.</t>
  </si>
  <si>
    <t>25.1</t>
  </si>
  <si>
    <t>8.1</t>
  </si>
  <si>
    <t>The requirements described in this clause apply to all companies which, on their own properties, manufacture, store or are provided for use vehicles, components or parts classified as requiring protection.</t>
  </si>
  <si>
    <t>25.1.1</t>
  </si>
  <si>
    <t>8.1.1</t>
  </si>
  <si>
    <t>To what extent is a security concept available describing minimum requirements regarding the physical and environmental security for prototype protection?</t>
  </si>
  <si>
    <t xml:space="preserve">The necessary measures for prototype protection must be applied to and implemented on properties and facilities of suppliers, development partners and service providers. A security concept must be established by the respective operator. Implementation and observation of the physical and environmental security measures defined in the security concept must be ensured by the responsible operator. </t>
  </si>
  <si>
    <t>+ A security concept under consideration of the following aspects is established: 
 - stability of outer skin,
 - view and sight protection,
 - protection against unauthorized entry and access control,
 - intrusion monitoring,
 - documented visitor management,
 - client segregation.</t>
  </si>
  <si>
    <t>+ Perimeter security.</t>
  </si>
  <si>
    <t>25.1.2</t>
  </si>
  <si>
    <t>8.1.2</t>
  </si>
  <si>
    <t>To what extent is perimeter security existent preventing unauthorized access to protected property objects?</t>
  </si>
  <si>
    <t>Unauthorized access to properties where vehicles, components or parts classified as requiring protection are manufactured, processed or stored shall be prevented.</t>
  </si>
  <si>
    <t>+ Unauthorized access to properties is not possible.</t>
  </si>
  <si>
    <t>+ Suitable barriers are in place such as:
  - artificial barriers (fence systems, walls),
  - technical barriers (detection),
  - natural barriers (growth, vegetation).</t>
  </si>
  <si>
    <t>25.1.3</t>
  </si>
  <si>
    <t>8.1.3</t>
  </si>
  <si>
    <t>To what extent is the outer skin of the protected buildings constructed such as to prevent removal or opening of outer-skin components using standard tools?</t>
  </si>
  <si>
    <t>Unauthorized access to buildings/security areas where vehicles, components or parts classified as requiring protection are manufactured, processed or stored shall be prevented.</t>
  </si>
  <si>
    <t>+ Unauthorized access to buildings/security areas is not possible.</t>
  </si>
  <si>
    <t>+ Solid construction (masonry, concrete, reinforced concrete or prestressed concrete).
+ Windows and doors in the outer skin are to be built in compliance with RC2 or better.</t>
  </si>
  <si>
    <t>25.1.4</t>
  </si>
  <si>
    <t>8.1.4</t>
  </si>
  <si>
    <t>To what extent is view and sight protection ensured in defined security areas?</t>
  </si>
  <si>
    <t>It must be ensured that unauthorized viewing of vehicles, components or parts classified as requiring protection is prevented.</t>
  </si>
  <si>
    <t>+ Unauthorized viewing of new developments needing high or very high protection is not possible.</t>
  </si>
  <si>
    <t xml:space="preserve">+ Sight protection through relevant glass surfaces is ensured.
+ View into defined security areas through open doors/gates/windows is prevented. </t>
  </si>
  <si>
    <t>+ The spatial situation is also suitable for protecting vehicles classified as requiring protection against unauthorized view.</t>
  </si>
  <si>
    <t>25.1.5</t>
  </si>
  <si>
    <t>8.1.5</t>
  </si>
  <si>
    <t>To what extent is the protection against unauthorized entry regulated in the form of access control?</t>
  </si>
  <si>
    <t>It must be ensured that all points of access to security areas where vehicles, components or parts classified as requiring protection are manufactured, processed or stored are protected against unauthorized entry by adequate measures.</t>
  </si>
  <si>
    <t>+ At least one of the following three requirements must be implemented:
  - mechanical locks with documented key assignment,
  - electronic access systems with documented authorization assignment,
  - personal access control including documentation.</t>
  </si>
  <si>
    <t>+ The spatial situation is also suitable for protecting vehicles classified as requiring protection against unauthorized access.</t>
  </si>
  <si>
    <t>25.1.6</t>
  </si>
  <si>
    <t>8.1.6</t>
  </si>
  <si>
    <t>To what extent are the premises to be secured monitored for intrusion?</t>
  </si>
  <si>
    <t>It must be ensured that premises where vehicles, components or parts classified as requiring protection are manufactured, processed or stored are monitored for intrusion. Timely alarm processing is ensured.</t>
  </si>
  <si>
    <t>+ Intrusion monitoring of the premises to be secured is ensured:
  - An intrusion detection system exists which complies with DIN EN 50131 or conforms to VDS or similar and functions with alarm tracking to a certified security service or control unit (e.g. according to DIN 77200, VdS 3138),
  - or 24/7 guarding by a certified security service.
+ Alarm plans are available.
+ Timely alarm processing is ensured.</t>
  </si>
  <si>
    <t>25.1.7</t>
  </si>
  <si>
    <t>8.1.7</t>
  </si>
  <si>
    <t>To what extent is a documented visitor management in place?</t>
  </si>
  <si>
    <t>Protection against unauthorized access to security areas where vehicles, components or parts classified as requiring protection are manufactured, processed or stored, including traceable documentation.</t>
  </si>
  <si>
    <t>+ Registration obligation for all visitors.
+ Documented non-disclosure obligation prior to access.
+ Publication of security and visitor regulations.
+ Country-specific legal provisions regarding data protection are to be observed.</t>
  </si>
  <si>
    <t>25.1.8</t>
  </si>
  <si>
    <t>8.1.8</t>
  </si>
  <si>
    <t>To what extent is on-site client segregation existent?</t>
  </si>
  <si>
    <t>In order to ensure protection of the client-specific know-how at all times, a clear segregation of clients must be ensured. This particularly involves protection against unauthorized viewing and access to areas where vehicles, components or parts classified as requiring protection are processed or stored.</t>
  </si>
  <si>
    <t>+ Spatial separation by staff-related or technical measures is in effect according to the following aspects:
  - customers, and/or
  - projects,
  - where segregation is not in effect, explicit approval by the customer is required.</t>
  </si>
  <si>
    <t>+ The spatial situation is also suitable for implementing client segregation for vehicles classified as requiring protection.</t>
  </si>
  <si>
    <t>25.2</t>
  </si>
  <si>
    <t>8.2</t>
  </si>
  <si>
    <t>Organizational Requirements</t>
  </si>
  <si>
    <t>The requirements described in this clause apply to all companies which manufacture or are provided for use vehicles, components or parts classified as requiring protection.</t>
  </si>
  <si>
    <t>25.2.1</t>
  </si>
  <si>
    <t>8.2.1</t>
  </si>
  <si>
    <t>To what extent are non-disclosure agreements/obligations existent according to the valid contractual law?</t>
  </si>
  <si>
    <t>When transmitting information classified as requiring protection, it must be ensured that external organizations are obliged to meet the information security requirements and that the related necessary measures are implemented. The necessary legal basis for this obligation is provided by non-disclosure agreements. Hence, it must be ensured that information classified as requiring protection is transmitted only if such a non-disclosure agreement has been entered and is legally effective.</t>
  </si>
  <si>
    <t>+ A non-disclosure agreement: 
  - between contractor and customer (company level),
  - with all employees and project members (personal obligation).
+ Country-specific legal provisions regarding data protection are to be observed.</t>
  </si>
  <si>
    <t>25.2.2</t>
  </si>
  <si>
    <t>8.2.2</t>
  </si>
  <si>
    <t>To what extent are requirements for commissioning subcontractors known and fulfilled?</t>
  </si>
  <si>
    <t xml:space="preserve">When involving subcontractors, the minimum requirements for prototype protection must be met. </t>
  </si>
  <si>
    <t>+ Approval by the original customer.
+ contractually valid non-disclosure agreement exists:
  - between contractor and subcontractor (company level),
  - with all employees and project members of the subcontractor (personal obligation).
+ Ensuring compliance with the security requirements of the actual customer (proof is obtained).
+ Proof of the subcontractor’s compliance with minimum requirements for prototype protection (e.g. certificate, attestation) is provided.</t>
  </si>
  <si>
    <t>25.2.3</t>
  </si>
  <si>
    <t>8.2.3</t>
  </si>
  <si>
    <t>To what extent do employees and project members evidently participate in training and awareness measures regarding the handling of prototypes?</t>
  </si>
  <si>
    <t xml:space="preserve">In trainings/awareness seminars on the subject of prototype protection, employees must obtain the necessary knowledge and skills for a security-conscious handling of vehicles, components and parts classified as requiring protection. </t>
  </si>
  <si>
    <t>+ Ensuring execution of trainings / awareness programs by the management.
+ Training of employees and project members when joining the project regarding the handling of prototypes.
+ Regular (at least annual) training of employees regarding the handling of prototypes.
+ Ensuring knowledge among employees and project members regarding the respective protection needs and the resulting measures within the company.
+ Mandatory participation of each employee and project member in the trainings and awareness measures.
+ The completed measures are to be documented. 
+ The training concept for prototype protection is an integral part of the general training concept (see also control question 2.1.3 Information Security).</t>
  </si>
  <si>
    <t>25.2.4</t>
  </si>
  <si>
    <t>8.2.4</t>
  </si>
  <si>
    <t>To what extent are security classifications of the project and the resulting security measures known?</t>
  </si>
  <si>
    <t>It must be ensured that the security classification and requirements in relation to the project progress are known to and observed by each project member.</t>
  </si>
  <si>
    <t>+ Ensuring that the security classification and requirements in relation to the project progress are made known to each project member.
+ Consideration of step-by-step plans, measures for secrecy and camouflage, development policies.
+ The requirements are considered as a requirement regarding the information security of the project (see Controls 1.2.3 and 7.1.1 Information Security).</t>
  </si>
  <si>
    <t>25.2.5</t>
  </si>
  <si>
    <t>8.2.5</t>
  </si>
  <si>
    <t>To what extent is a process defined for granting access to security areas?</t>
  </si>
  <si>
    <t>A process is defined for the protection against unauthorized access to security areas where vehicles, components or parts classified as requiring protection are manufactured, processed or stored.</t>
  </si>
  <si>
    <t>+ Responsibilities for access authorization are clearly specified and documented.
+ A process for new assignments, changes and revocations of access rights is in place.
+ Code of conduct in case of the loss/theft of access control means.</t>
  </si>
  <si>
    <t>25.2.6</t>
  </si>
  <si>
    <t>8.2.6</t>
  </si>
  <si>
    <t>To what extent are regulations for image recording and handling of created image material existent?</t>
  </si>
  <si>
    <t>Regulations for recording images of vehicles, components or parts classified as requiring protection must be defined in order to prevent unauthorized creation or transmission of such image material.</t>
  </si>
  <si>
    <t>+ Approval procedures for image recording.
+ Specification for classification/categorization of image material.
+ Secure storage of image material.
+ Secure deletion/disposal of image material no longer required.
+ Secured transmission/shipping of image material to authorized recipients only.</t>
  </si>
  <si>
    <t>25.2.7</t>
  </si>
  <si>
    <t>8.2.7</t>
  </si>
  <si>
    <t>To what extent is a process for carrying along and using mobile video and photography devices in(to) defined security areas established?</t>
  </si>
  <si>
    <t>A process is defined for carrying along and using mobile video and photography devices in(to) security areas where vehicles, components or parts classified as requiring protection are manufactured, processed or stored. Unauthorized creation or transmission of image material must be prevented.</t>
  </si>
  <si>
    <t>+ Specification for carrying along (e.g. sealed/unsealed, etc.).
+ Specification for use (e.g. phone calls, photography, etc.).</t>
  </si>
  <si>
    <t>25.3</t>
  </si>
  <si>
    <t>8.3</t>
  </si>
  <si>
    <t>Handling of vehicles, components and parts</t>
  </si>
  <si>
    <t>25.3.1</t>
  </si>
  <si>
    <t>8.3.1</t>
  </si>
  <si>
    <t>To what extent are transports of vehicles, components or parts classified as requiring protection arranged according to the customer requirements?</t>
  </si>
  <si>
    <t>While being transported, vehicles, components and parts classified as requiring protection must be protected against unauthorized viewing, unauthorized image recording and access.</t>
  </si>
  <si>
    <t>+ A process for obtaining customer-specific requirements for the transport of vehicles, components and parts classified as requiring protection is described and implemented. 
+ The security requirements defined by the customer are known and observed.
+ The logistics/transport companies explicitly approved by the customer are commissioned.
+ A process for reporting any security-relevant events to the customer is described and implemented.</t>
  </si>
  <si>
    <t>25.3.2</t>
  </si>
  <si>
    <t>8.3.2</t>
  </si>
  <si>
    <t>To what extent is it ensured that vehicles, components and parts classified as requiring protection are parked/stored in accordance with customer requirements?</t>
  </si>
  <si>
    <t>While being parked/stored, vehicles, components and parts classified as requiring protection must be protected against unauthorized viewing, unauthorized photography and access.</t>
  </si>
  <si>
    <t>+ The customer-specific requirements for parking/storage are verifiably known and observed.</t>
  </si>
  <si>
    <t>25.4</t>
  </si>
  <si>
    <t>8.4</t>
  </si>
  <si>
    <t>Requirements for trial vehicles</t>
  </si>
  <si>
    <t>A process for obtaining customer-specific requirements for the handling of trial vehicles classified as requiring protection is described and implemented. The requirements described in this chapter are not relevant to components and parts. 
When using own properties, the controls described in Clauses 8.1, 8.2 and 8.3 must also be verified. When not using own properties, merely the requirements of Clauses 8.2 and 8.3 must be met.</t>
  </si>
  <si>
    <t>25.4.1</t>
  </si>
  <si>
    <t>8.4.1</t>
  </si>
  <si>
    <t>To what extent are the predefined camouflage regulations implemented by the project members?</t>
  </si>
  <si>
    <t xml:space="preserve">It must be ensured, that the camouflage regulations are known to each project member and observed in order to guarantee adequate view protection of trial vehicles. </t>
  </si>
  <si>
    <t>+ The requirements for using the respective camouflage are known to the project members.
+ Any changes to the camouflage are made upon documented agreement with the customer.
+ A process for the immediate reporting of any damages to the camouflage is described and implemented.</t>
  </si>
  <si>
    <t>25.4.2</t>
  </si>
  <si>
    <t>8.4.2</t>
  </si>
  <si>
    <t>To what extent are measures for protecting approved test and trial grounds observed/implemented?</t>
  </si>
  <si>
    <t xml:space="preserve">In order to maintain an undisturbed and secured trial operation on test and trial grounds, the respective protective measures defined by the customer must be observed. </t>
  </si>
  <si>
    <t>+ A process for obtaining customer-specific requirements for the use of trial vehicles classified as requiring protection on test and trial grounds is described and implemented. 
+ The following aspects must be known to users of test and trial grounds: 
  - a current list of customer-approved test and trial grounds
  - code of conduct for ensuring undisturbed trial operation 
  - customer-defined protective measures These are implemented.</t>
  </si>
  <si>
    <t>25.4.3</t>
  </si>
  <si>
    <t>8.4.3</t>
  </si>
  <si>
    <t>To what extent are protective measures for approved test and trial drives in public observed/implemented?</t>
  </si>
  <si>
    <t>It must be ensured that the respective customer requirements for the operation of trial vehicles classified as requiring protection on public roads are known and observed.</t>
  </si>
  <si>
    <r>
      <rPr>
        <sz val="10"/>
        <color rgb="FF000000"/>
        <rFont val="Calibri"/>
        <family val="2"/>
        <scheme val="minor"/>
      </rPr>
      <t>+ A process for obtaining customer-specific requirements for the operation of trial vehicles classified as requiring protection on public roads is described and implemented.</t>
    </r>
    <r>
      <rPr>
        <sz val="10"/>
        <color rgb="FF000000"/>
        <rFont val="Calibri"/>
        <family val="2"/>
        <scheme val="minor"/>
      </rPr>
      <t xml:space="preserve">
</t>
    </r>
    <r>
      <rPr>
        <sz val="10"/>
        <color rgb="FF000000"/>
        <rFont val="Calibri"/>
        <family val="2"/>
        <scheme val="minor"/>
      </rPr>
      <t>+ Protective measures defined by the customer are known and observed.</t>
    </r>
    <r>
      <rPr>
        <sz val="10"/>
        <color rgb="FF000000"/>
        <rFont val="Calibri"/>
        <family val="2"/>
        <scheme val="minor"/>
      </rPr>
      <t xml:space="preserve">
</t>
    </r>
    <r>
      <rPr>
        <sz val="10"/>
        <color rgb="FF000000"/>
        <rFont val="Calibri"/>
        <family val="2"/>
        <scheme val="minor"/>
      </rPr>
      <t>+ The code of conduct in case of special incidents</t>
    </r>
    <r>
      <rPr>
        <sz val="10"/>
        <color rgb="FF000000"/>
        <rFont val="Calibri"/>
        <family val="2"/>
        <scheme val="minor"/>
      </rPr>
      <t xml:space="preserve"> </t>
    </r>
    <r>
      <rPr>
        <sz val="10"/>
        <color rgb="FF000000"/>
        <rFont val="Calibri"/>
        <family val="2"/>
        <scheme val="minor"/>
      </rPr>
      <t>(e.g. breakdown, accident, theft...) is known and observed.</t>
    </r>
  </si>
  <si>
    <t>25.5</t>
  </si>
  <si>
    <t>8.5</t>
  </si>
  <si>
    <t>Requirements for events and shootings</t>
  </si>
  <si>
    <t>Customer-specific security requirements for events and shootings involving vehicles, components or parts classified as requiring protection are known to each project member. This must be demonstrated by each company commissioned with the planning, preparation or execution of events or shootings.
When using own properties, the controls described in Clauses 8.1, 8.2 and 8.3 must also be verified. When not using own properties, merely the requirements of Clauses 8.2 and 8.3 must be met.</t>
  </si>
  <si>
    <t>25.5.1</t>
  </si>
  <si>
    <t>8.5.1</t>
  </si>
  <si>
    <t>To what extent are security requirements for presentations and events involving vehicles, components or parts classified as requiring protection known?</t>
  </si>
  <si>
    <t>It must be ensured that the respective customer-specific security requirements for presentations and events involving vehicles, components or parts classified as requiring protection are known.</t>
  </si>
  <si>
    <t>+ A process for obtaining customer-specific requirements for presentations and events involving vehicles, components or parts classified as requiring protection is described and implemented.
+ Established and customer-approved security concepts (organizationally, technically,
staff-related).
+ Code of conduct in case of special incidents.</t>
  </si>
  <si>
    <t>25.5.2</t>
  </si>
  <si>
    <t>8.5.2</t>
  </si>
  <si>
    <t>To what extent are the protective measures for film and photo shootings involving vehicles, components or parts classified as requiring protection known?</t>
  </si>
  <si>
    <t>It must be ensured that the respective customer-specific security requirements for film and photo shootings involving vehicles, components or parts classified as requiring protection are known.</t>
  </si>
  <si>
    <t xml:space="preserve">+ A process for obtaining customer-specific requirements for film and photo shootings involving vehicles, components or parts classified as requiring protection is described and implemented.
+ Proof of approval for the presumably used premises.
+ Established and customer-approved security concepts (organizationally, technically,
staff-related).
+ Code of conduct in case of special incidents. </t>
  </si>
  <si>
    <r>
      <rPr>
        <b/>
        <sz val="18"/>
        <color rgb="FF000000"/>
        <rFont val="Arial"/>
        <family val="2"/>
      </rPr>
      <t>Information Security Assessment</t>
    </r>
    <r>
      <rPr>
        <b/>
        <sz val="16"/>
        <color rgb="FF000000"/>
        <rFont val="Arial"/>
        <family val="2"/>
      </rPr>
      <t xml:space="preserve">
</t>
    </r>
    <r>
      <rPr>
        <sz val="16"/>
        <color rgb="FF000000"/>
        <rFont val="Arial"/>
        <family val="2"/>
      </rPr>
      <t>Additional questions regarding data protection for determining a service provider’s basic suitability to act as a processor within the meaning of</t>
    </r>
    <r>
      <rPr>
        <sz val="16"/>
        <color rgb="FF000000"/>
        <rFont val="Arial"/>
        <family val="2"/>
      </rPr>
      <t xml:space="preserve"> </t>
    </r>
    <r>
      <rPr>
        <sz val="16"/>
        <color rgb="FF000000"/>
        <rFont val="Arial"/>
        <family val="2"/>
      </rPr>
      <t>Article 28 of the EU General Data Protection Regulation</t>
    </r>
  </si>
  <si>
    <t>Assessment</t>
  </si>
  <si>
    <t>Requirements</t>
  </si>
  <si>
    <t xml:space="preserve">  </t>
  </si>
  <si>
    <t>24</t>
  </si>
  <si>
    <t>9</t>
  </si>
  <si>
    <t>24.1</t>
  </si>
  <si>
    <t>9.1</t>
  </si>
  <si>
    <t>To what extent is the implementation of data protection organized?</t>
  </si>
  <si>
    <t>+ Appointment of a data protection officer where legally required, otherwise appointment of a person responsible for data protection
+ Organizational implementation of data protection
    - Integration of the data protection officer into the corporate structure
    - Voluntary or obligatory appointment of a data protection officer
    - Full-time or part-time data protection officer
    - Internal or external data protection officer
    - Support of the data protection officer by directly assigned employees (department “Data Protection”) depending on the company size
    - Support of the data protection officer by data protection coordinators in the company departments depending on the size of the company (e.g. Marketing, Sales, Human Resources, Logistics, Development, etc.)</t>
  </si>
  <si>
    <t>24.2</t>
  </si>
  <si>
    <t>9.2</t>
  </si>
  <si>
    <t>To what extent are organizational measures taken in order to ensure that personally identifiable data is processed in conformance with legislation?</t>
  </si>
  <si>
    <t xml:space="preserve">+ Specification of data protection principles (processing of personally identifiable data) in a documented company-internal data protection policy (e.g. company-internal guideline).
+ Implementation of company-internal steering committees or responsibilities - in collaboration with the data protection officer - addressing topics relevant to data protection.
+ Implementation of a process which ensures the involvement of the data protection officer in any topics relevant to data protection (e.g. in the context of a data protection impact assessment). 
+ Documentation of work processes when processing personally identifiable data.
+ Documentation of statements and comments of the data protection officer regarding data protection law assessments.
+ Implementation of a process by means of which - in case a subcontracting processor is commissioned - the processor is by contractual or other legal provisions subject to the same data protection obligations as specified by contract between the responsible person and the processor. 
+ Company-internal work instructions or manuals in specific task fields concerning the processing of personally identifiable data.
+ Employees’ (and, if applicable, subcontractors’) confidentiality obligation.
+ Implementation of technical and organizational measures for supporting the controller in handling data subject rights as far as feasible and appropriate for processing.
+ Implementation of reporting processes for immediately informing the customer, under consideration of any subcontractors, so the legal reporting deadlines for data protection incidents can be observed.
+ Documentation of subcontracting relationships including contractual regulations with relevant subcontractors, where any right to inspect the contractual regulation is in any case limited to the subcontractor’s obligations concerning data protection.  
+ Implementation of a process for the documentation of instructions in terms of data protection legislation.
+ Ability to implement deletion concepts.
+ Implementation of a procedure for regular review, assessment and evaluation of TOM. </t>
  </si>
  <si>
    <t>24.3</t>
  </si>
  <si>
    <t>9.3</t>
  </si>
  <si>
    <t>To what extent is it ensured that the internal processes or workflows are carried out according to the currently valid data protection regulations and that these are regularly subjected to a quality check?</t>
  </si>
  <si>
    <t>+ Proof of regular review and optimization of the data protection management system (e.g. certification).
+ Measures for observing confidentiality and integrity when transferring personally identifiable data.
+ Adequate protection mechanisms for reducing unauthorized access to personally identifiable data.
+ Obligatory training of employees entrusted with the processing of personally identifiable data of the customer (e.g. classroom training, WBT).
+ Ensuring implementation of contracts and customer instructions.</t>
  </si>
  <si>
    <t>24.4</t>
  </si>
  <si>
    <t>9.4</t>
  </si>
  <si>
    <t xml:space="preserve">To what extent are the relevant processing procedures documented with regard to their admissibility according to data protection law?
</t>
  </si>
  <si>
    <t>+ Documentation of essential activities associated with the processing of personally identifiable data in accordance with legal requirements.
+ Customer support for the execution of data protection impact assessments and the documentation of their results.
+ Informing the customer when detecting unlawful data processing, where applicable, under consideration of different national legislations.</t>
  </si>
  <si>
    <r>
      <rPr>
        <b/>
        <sz val="18"/>
        <color rgb="FF000000"/>
        <rFont val="Arial"/>
        <family val="2"/>
      </rPr>
      <t>Information Security Assessment</t>
    </r>
    <r>
      <rPr>
        <b/>
        <sz val="16"/>
        <color rgb="FF000000"/>
        <rFont val="Arial"/>
        <family val="2"/>
      </rPr>
      <t xml:space="preserve">
</t>
    </r>
    <r>
      <rPr>
        <sz val="16"/>
        <color rgb="FF000000"/>
        <rFont val="Arial"/>
        <family val="2"/>
      </rPr>
      <t>Results according to VDA ISA 5</t>
    </r>
  </si>
  <si>
    <t>pet</t>
  </si>
  <si>
    <t>Company:</t>
  </si>
  <si>
    <t>Scope ID:</t>
  </si>
  <si>
    <t>Date:</t>
  </si>
  <si>
    <t>Result with cutback to target maturity level:</t>
  </si>
  <si>
    <t>Maximum score:</t>
  </si>
  <si>
    <t>Result per chapter (without cutback):</t>
  </si>
  <si>
    <t>Result per subchapter (without cutback):</t>
  </si>
  <si>
    <t>Information Security Assessment
Results</t>
  </si>
  <si>
    <t>Details:</t>
  </si>
  <si>
    <t>No.</t>
  </si>
  <si>
    <t>Subject</t>
  </si>
  <si>
    <t>Target maturity level</t>
  </si>
  <si>
    <t>Result</t>
  </si>
  <si>
    <t>Cutback result</t>
  </si>
  <si>
    <t>Target Lev. Per chapter</t>
  </si>
  <si>
    <t>Value per chapter</t>
  </si>
  <si>
    <t>1 IS Policies and Organization</t>
  </si>
  <si>
    <t>2 Human Resources</t>
  </si>
  <si>
    <t>3 Physical Security and Business Continuity</t>
  </si>
  <si>
    <t>4 Identity and Access Management</t>
  </si>
  <si>
    <t>5 IT Security/Cyber Security</t>
  </si>
  <si>
    <t>6 Supplier Relationships</t>
  </si>
  <si>
    <t>7 Compliance</t>
  </si>
  <si>
    <t>1.1 Information Security Policies</t>
  </si>
  <si>
    <t>1.2 Organization of Information Security</t>
  </si>
  <si>
    <t>1.3. Asset Management</t>
  </si>
  <si>
    <t>1.4. IS Risk Management</t>
  </si>
  <si>
    <t>1.5 Assessments</t>
  </si>
  <si>
    <t>1.6 Incident Management</t>
  </si>
  <si>
    <t>2.1 Human Resources</t>
  </si>
  <si>
    <t>3.1 Physical Security and Business Continuity</t>
  </si>
  <si>
    <t>4.1 Identity Management</t>
  </si>
  <si>
    <t>4.2 Access Management</t>
  </si>
  <si>
    <t>5.1 Cryptography</t>
  </si>
  <si>
    <t>5.2 Operations Security</t>
  </si>
  <si>
    <t>5.3 System acquisitions, requirement management and development</t>
  </si>
  <si>
    <t>6.1 Supplier Relationships</t>
  </si>
  <si>
    <t>7.1 Compliance</t>
  </si>
  <si>
    <t>Method:</t>
  </si>
  <si>
    <t>- comparison of the top 41 security topics</t>
  </si>
  <si>
    <t>- based on ISO 27001 controls</t>
  </si>
  <si>
    <t>- evaluated according to SPICE ISO 15504</t>
  </si>
  <si>
    <t>Information Security Assessment
Results - Prototype Protection</t>
  </si>
  <si>
    <t>Security concept</t>
  </si>
  <si>
    <t>Perimeter security</t>
  </si>
  <si>
    <t>Stability of outer skin</t>
  </si>
  <si>
    <t>View and sight protection</t>
  </si>
  <si>
    <t>Protection against unauthorized entry and access control</t>
  </si>
  <si>
    <t>Intrusion monitoring</t>
  </si>
  <si>
    <t>Visitor management</t>
  </si>
  <si>
    <t>Client segregation</t>
  </si>
  <si>
    <t>Non-disclosure obligations</t>
  </si>
  <si>
    <t>Subcontractors</t>
  </si>
  <si>
    <t>Awareness</t>
  </si>
  <si>
    <t>Security classification</t>
  </si>
  <si>
    <t>Access control</t>
  </si>
  <si>
    <t>Film and photo regulations</t>
  </si>
  <si>
    <t>Mobile video and photography devices</t>
  </si>
  <si>
    <t>Transport</t>
  </si>
  <si>
    <t>Parking and storage</t>
  </si>
  <si>
    <t>Camouflage</t>
  </si>
  <si>
    <t>Test and trial ground</t>
  </si>
  <si>
    <t>Test and trial drives on public roads</t>
  </si>
  <si>
    <t>Presentations and events</t>
  </si>
  <si>
    <t>Film and photo shootings</t>
  </si>
  <si>
    <r>
      <rPr>
        <b/>
        <sz val="18"/>
        <color rgb="FF000000"/>
        <rFont val="Arial"/>
        <family val="2"/>
      </rPr>
      <t>Information Security Assessment</t>
    </r>
    <r>
      <rPr>
        <b/>
        <sz val="16"/>
        <color rgb="FF000000"/>
        <rFont val="Arial"/>
        <family val="2"/>
      </rPr>
      <t xml:space="preserve">
</t>
    </r>
    <r>
      <rPr>
        <sz val="16"/>
        <color rgb="FF000000"/>
        <rFont val="Arial"/>
        <family val="2"/>
      </rPr>
      <t xml:space="preserve">Results according to VDA ISA 4 (ISO 2700x) </t>
    </r>
  </si>
  <si>
    <t>1 ISMS</t>
  </si>
  <si>
    <t>5 Information Security Policies</t>
  </si>
  <si>
    <t>6 Organization of Information Security</t>
  </si>
  <si>
    <t>7 Human Resources Security</t>
  </si>
  <si>
    <t>8 Asset Management</t>
  </si>
  <si>
    <t>Teleworking</t>
  </si>
  <si>
    <t>9 Access Control</t>
  </si>
  <si>
    <t>10 Cryptography</t>
  </si>
  <si>
    <t>Contractual information security obligation
of employees</t>
  </si>
  <si>
    <t>11 Physical and Environmental Security</t>
  </si>
  <si>
    <t>Qualification of employee(s)</t>
  </si>
  <si>
    <t>12 Operations Security</t>
  </si>
  <si>
    <t>13 Communications Security</t>
  </si>
  <si>
    <t>14 System acquisition, development and maintenance</t>
  </si>
  <si>
    <t>15 Supplier Relationships</t>
  </si>
  <si>
    <t>Storage of information on mobile data storage devices</t>
  </si>
  <si>
    <t>16 Information Security Incident Management</t>
  </si>
  <si>
    <t>17 Information Security Aspects of Business Continuity Management</t>
  </si>
  <si>
    <t>18 Compliance</t>
  </si>
  <si>
    <t>Handling of identification means</t>
  </si>
  <si>
    <t>Security requirements for networks/services</t>
  </si>
  <si>
    <t>- evaluated using SPICE ISO 15504</t>
  </si>
  <si>
    <t>Topic</t>
  </si>
  <si>
    <r>
      <rPr>
        <b/>
        <sz val="18"/>
        <color rgb="FF000000"/>
        <rFont val="Arial"/>
        <family val="2"/>
      </rPr>
      <t>Information Security Assessment</t>
    </r>
    <r>
      <rPr>
        <sz val="18"/>
        <color rgb="FF000000"/>
        <rFont val="Arial"/>
        <family val="2"/>
      </rPr>
      <t xml:space="preserve">
</t>
    </r>
    <r>
      <rPr>
        <sz val="16"/>
        <color rgb="FF000000"/>
        <rFont val="Arial"/>
        <family val="2"/>
      </rPr>
      <t>Examples of KPIs</t>
    </r>
  </si>
  <si>
    <t>Control VDA ISA 5.0</t>
  </si>
  <si>
    <t>2.1.3 To what extent is staff made aware of and trained with respect to the risks arising from the handling of information?</t>
  </si>
  <si>
    <t xml:space="preserve">4.1.3 To what extent are user accounts and login information securely managed and applied? </t>
  </si>
  <si>
    <t xml:space="preserve">5.2.1 To what extent are changes controlled? </t>
  </si>
  <si>
    <t>5.2.3 To what extent are IT systems protected against malware?</t>
  </si>
  <si>
    <t>3.1.2 To what extent is information security ensured in exceptional situations?</t>
  </si>
  <si>
    <t xml:space="preserve">5.2.5 To what extent are vulnerabilities identified and addressed? </t>
  </si>
  <si>
    <t>1.6.1 To what extent are information security events processed?</t>
  </si>
  <si>
    <t>1.1.1 To what extent are information security policies available?</t>
  </si>
  <si>
    <t>1.2.3 To what extent are information security requirements taken into account in projects?</t>
  </si>
  <si>
    <t>3.1.4 To what extent is the handling of mobile IT devices and mobile data storage devices managed?</t>
  </si>
  <si>
    <t>3.1.1 To what extent are security zones managed to protect information assets?</t>
  </si>
  <si>
    <t>5.2.4 To what extent are event logs recorded and analyzed?</t>
  </si>
  <si>
    <t>5.2.6 To what extent are IT systems technically checked (system audit)?</t>
  </si>
  <si>
    <t>5.3.2 To what extent are requirements for network services defined?</t>
  </si>
  <si>
    <t>6.1.2 To what extent is non-disclosure regarding the exchange of information contractually agreed?</t>
  </si>
  <si>
    <t>5.3.1 To what extent is information security considered in new or further developed IT systems?</t>
  </si>
  <si>
    <t>1.5.1 To what extent is compliance with information security ensured in procedures and processes?</t>
  </si>
  <si>
    <t>Control VDA ISA 4.1</t>
  </si>
  <si>
    <t>7.2 Awareness and training of employees</t>
  </si>
  <si>
    <t>9.2 User registration</t>
  </si>
  <si>
    <t>12.1 Change Management</t>
  </si>
  <si>
    <t>12.3 Protection against malware</t>
  </si>
  <si>
    <t>12.4 Backup</t>
  </si>
  <si>
    <t>12.7 Detection of vulnerabilities
(Patch management)</t>
  </si>
  <si>
    <t>16.2 Processing of information security incidents</t>
  </si>
  <si>
    <t>5.1 Information security policy</t>
  </si>
  <si>
    <t>6.2 Information security in projects</t>
  </si>
  <si>
    <t>6.3 Mobile devices</t>
  </si>
  <si>
    <t>11.1 Security zones</t>
  </si>
  <si>
    <t>11.3 Protective measures in the delivery and shipping area</t>
  </si>
  <si>
    <t>12.5 Event logging</t>
  </si>
  <si>
    <t>12.6 Logging administrative activities</t>
  </si>
  <si>
    <t>12.8 System audits</t>
  </si>
  <si>
    <t>13.2 Network services</t>
  </si>
  <si>
    <t>13.5 Non-disclosure agreements</t>
  </si>
  <si>
    <t>14.1 Requirements for the acquisition of information systems</t>
  </si>
  <si>
    <t>14.2 Security during the software development process</t>
  </si>
  <si>
    <t>18.4 Effectiveness check</t>
  </si>
  <si>
    <t>Scope</t>
  </si>
  <si>
    <t>COVERAGE</t>
  </si>
  <si>
    <t>EFFECTIVENESS</t>
  </si>
  <si>
    <t>ID</t>
  </si>
  <si>
    <t xml:space="preserve">Coverage degree of awareness measures </t>
  </si>
  <si>
    <t>Effectiveness of awareness measures</t>
  </si>
  <si>
    <t>Coverage degree review “User accounts”</t>
  </si>
  <si>
    <t>Coverage degree review “authorizations”</t>
  </si>
  <si>
    <t>“Collective accounts”</t>
  </si>
  <si>
    <t>Coverage degree Change Management</t>
  </si>
  <si>
    <t>Change - error rate</t>
  </si>
  <si>
    <t>Coverage degree Endpoint Security</t>
  </si>
  <si>
    <t>Effectiveness of updating Endpoint Security</t>
  </si>
  <si>
    <t>Coverage degree of backup</t>
  </si>
  <si>
    <t>Coverage degree of restoration tests</t>
  </si>
  <si>
    <t>Backup effectiveness</t>
  </si>
  <si>
    <t>Coverage degree Patch Management</t>
  </si>
  <si>
    <t>Effectiveness of patch installation</t>
  </si>
  <si>
    <t>Detection rate of information security incidents</t>
  </si>
  <si>
    <t>Timely processing of information security incidents</t>
  </si>
  <si>
    <t xml:space="preserve">Creation degree of required policies/documentations </t>
  </si>
  <si>
    <t xml:space="preserve">Actuality of required policies/documentations </t>
  </si>
  <si>
    <t>Coverage degree of information security in projects</t>
  </si>
  <si>
    <t>Protective measures - implementation in projects</t>
  </si>
  <si>
    <t>Coverage degree of mobile device security</t>
  </si>
  <si>
    <t>Effectiveness of implementation of mobile device security measures</t>
  </si>
  <si>
    <t>Implementation degree of zone concept</t>
  </si>
  <si>
    <t>Implementation of protective measures for zone concept</t>
  </si>
  <si>
    <t>Coverage degree review “Access authorizations”</t>
  </si>
  <si>
    <t>Coverage degree of event logs on security-critical IT systems</t>
  </si>
  <si>
    <t>Functioning log activity</t>
  </si>
  <si>
    <t>Coverage degree of admin logs on security-critical IT systems</t>
  </si>
  <si>
    <t xml:space="preserve">Coverage degree system audits </t>
  </si>
  <si>
    <t>Effectiveness of system audit implementation</t>
  </si>
  <si>
    <t xml:space="preserve">Coverage degree review service level agreements (SLA) </t>
  </si>
  <si>
    <t>Effectiveness of observing SLAs</t>
  </si>
  <si>
    <t>Coverage degree non-disclosure agreements</t>
  </si>
  <si>
    <t>Effectiveness of risk handling in IT system acquisition processes</t>
  </si>
  <si>
    <t>Coverage degree of risk assessment in software development process</t>
  </si>
  <si>
    <t>Effectiveness of risk handling in development process</t>
  </si>
  <si>
    <t>Coverage degree of activities to eliminate vulnerabilities determined during audits</t>
  </si>
  <si>
    <t>Timely elimination of vulnerabilities determined during audits</t>
  </si>
  <si>
    <t>Employees with raised awareness represent an important pillar for the information security in a company. Awareness measures should reach all employees, as far as possible. The KPI measures the coverage degree of trainings such as e-learnings, classroom trainings.</t>
  </si>
  <si>
    <t>The contents of awareness measures should consider outcomes of information security incidents. 
The KPI measures the effectiveness of awareness measures by recording (based on number or cost) security incidents with human errors as a cause.</t>
  </si>
  <si>
    <t>Regular reviews of systems for unnecessary accounts are the prerequisite for a consistent and current user base according to the need-to-know principle. The KPI measures the coverage degree of the measure “Regular user review”.</t>
  </si>
  <si>
    <t>Regular reviews of user accounts for unnecessary authorizations are the prerequisite for a consistent and current authorization base according to the need-to-know principle. The KPI measures the coverage degree of the measure “regular authorization review”.</t>
  </si>
  <si>
    <t>Collective accounts should principally not be used or used only in exceptional cases since an explicit allocation of user activities is impeded. The KPI measures the number of used collective accounts in consideration of approved exceptions.</t>
  </si>
  <si>
    <t>A comprehensive and consistently observed change management process is the basis for secure operation. The KPI measures the coverage degree of changes complying with the policies.</t>
  </si>
  <si>
    <t>A high quality of the change management process leads to lower error rates among the performed changes and contributes to a secure operation. The KPI measures the error rate of changes.</t>
  </si>
  <si>
    <r>
      <rPr>
        <sz val="10"/>
        <color theme="1"/>
        <rFont val="Calibri"/>
        <family val="2"/>
        <scheme val="minor"/>
      </rPr>
      <t>A comprehensive Endpoint Security provides a company with an essential protection against malware.</t>
    </r>
    <r>
      <rPr>
        <sz val="10"/>
        <color theme="1"/>
        <rFont val="Calibri"/>
        <family val="2"/>
        <scheme val="minor"/>
      </rPr>
      <t xml:space="preserve"> </t>
    </r>
    <r>
      <rPr>
        <sz val="10"/>
        <color theme="1"/>
        <rFont val="Calibri"/>
        <family val="2"/>
        <scheme val="minor"/>
      </rPr>
      <t>The KPI measures the ratio of protected IT systems in consideration of approved exceptions.</t>
    </r>
    <r>
      <rPr>
        <sz val="10"/>
        <color theme="1"/>
        <rFont val="Calibri"/>
        <family val="2"/>
        <scheme val="minor"/>
      </rPr>
      <t xml:space="preserve"> </t>
    </r>
  </si>
  <si>
    <t>Current virus signatures are the prerequisite for an effective Endpoint Security. The KPI measures the target state and the actual state of virus definitions on reporting deadline.</t>
  </si>
  <si>
    <t>A regular and complete backup provides protection against the loss of data, e.g. in case of a system failure or malware infection of IT systems. 
The KPI measures the degree of backup coverage.</t>
  </si>
  <si>
    <t>Regular restoration tests (e.g. by restoring data or systems) is essential to the availability of business information.
The KPI measures the coverage degree of restoration tests.</t>
  </si>
  <si>
    <t>Backup quality must be ensured by correlating controls. Measures are e.g. data restore, system restorations. 
The KPI measures the number of incorrect data restores.</t>
  </si>
  <si>
    <t>A comprehensive patch management protects the company against malware and exploits. The KPI measures the inclusion of IT systems and applications in the patch management process.</t>
  </si>
  <si>
    <t>The timely installation of patches ensures the security of IT systems and applications and therefore reduces the exploit windows for the company. The KPI measures the recording of the target state and the actual state of patches.</t>
  </si>
  <si>
    <t>Information security incidents have to be detected and timely handled in order to protect the company from damages. The KPI measures the compliance of the incident reporting process between the involved interfaces.</t>
  </si>
  <si>
    <t>Information security incidents have to be adequately prioritized and handled according to their criticality. The KPI measures the appropriate timely handling of information security incidents.</t>
  </si>
  <si>
    <t xml:space="preserve">Under an ISMS, mandatory/voluntary policies/documentations must be prepared. 
</t>
  </si>
  <si>
    <t xml:space="preserve">For the ISMS, the prepared policies/documentations must be reviewed for their actuality.
</t>
  </si>
  <si>
    <t xml:space="preserve">Information security topics shall be addressed during projects. 
</t>
  </si>
  <si>
    <t xml:space="preserve">Projects subject to information security requirements </t>
  </si>
  <si>
    <t>A comprehensive and consistent protection of all relevant mobile devices is the basis for their secure operation. The KPI measures the coverage degree of the defined protective measures.</t>
  </si>
  <si>
    <t>A strong implementation of protective measures regarding relevant mobile devices reduces vulnerabilities.</t>
  </si>
  <si>
    <t>Properties must be adequately protected; this can be achieved by implementation of a zone concept. The zone concept should be implemented comprehensively.</t>
  </si>
  <si>
    <t>Zones must be adequately protected according to criticality.</t>
  </si>
  <si>
    <t>Regular verifications of access rights with respect to their necessity are an absolute prerequisite for a secure delivery and shipping zone.</t>
  </si>
  <si>
    <t>Event logging enables traceability of activities in a process or process step/on an IT system/in an application. This functionality helps to solve system failures/abnormalities. Logs should be activated in security-critical IT systems.</t>
  </si>
  <si>
    <t>Results of logging activities must allow analysis. Reliable end-to-end recording of the activities to be monitored is essential for traceability, if required.</t>
  </si>
  <si>
    <t>Admin logging allows traceability of administrator activities in a process or process step/on an IT system/in an application. This functionality helps to solve abnormalities. Admin logs should be activated in security-critical IT systems and protected against (admin) manipulations.</t>
  </si>
  <si>
    <t>Results of admin logging activities must allow analysis. Reliable and manipulation-protected end-to-end recording of the admin activities to be monitored is essential for traceability, if required.</t>
  </si>
  <si>
    <t>IT systems processing or storing information of high or very high protection needs must be subjected to audits at regular intervals.</t>
  </si>
  <si>
    <t>Measures resulting from those audits must be implemented in time in order to eliminate any detected vulnerabilities.</t>
  </si>
  <si>
    <t>Regular verifications of the SLAs for network services ensure consideration of current security requirements at all times.</t>
  </si>
  <si>
    <t>The agreed measures resulting from the SLAs must be implemented.</t>
  </si>
  <si>
    <t>The protection of information confidentiality must be subject to contractual agreement where at least confidential information is exchanged with external partners.</t>
  </si>
  <si>
    <t>Risks identified during the acquisition process are treated in a timely and effective manner.</t>
  </si>
  <si>
    <t>Information security risks associated with the applications to be developed must be identified as early as possible in the process of software development.</t>
  </si>
  <si>
    <t>Risks identified in the process of software development are treated in a timely and effective manner.</t>
  </si>
  <si>
    <t>Vulnerabilities identified in the course of information security audits (internal and external) must be eliminated in a consequent and traceable manner. Findings must not remain unhandled.</t>
  </si>
  <si>
    <t>Vulnerabilities identified in the course of information security audits (internal and external) are eliminated within the deadlines agreed (with the audited departments).</t>
  </si>
  <si>
    <t>Objective (Vision)</t>
  </si>
  <si>
    <t>All employees are trained with respect to information security</t>
  </si>
  <si>
    <t>No information security incidents with human error as a cause</t>
  </si>
  <si>
    <t>All IT systems have valid user accounts only</t>
  </si>
  <si>
    <t>All authorizations comply with current needs</t>
  </si>
  <si>
    <t>All collective accounts are reviewed for their necessity</t>
  </si>
  <si>
    <t>All changes are made in conformance to policies</t>
  </si>
  <si>
    <t>Error-free performance of changes</t>
  </si>
  <si>
    <t>Comprehensive protection of all IT systems threatened by malware</t>
  </si>
  <si>
    <t>All IT systems have up-to-date protection</t>
  </si>
  <si>
    <t>All relevant data is adequately secured</t>
  </si>
  <si>
    <t>Regular restoration tests for all backed-up IT systems</t>
  </si>
  <si>
    <t>Correct backups</t>
  </si>
  <si>
    <t>All IT systems are involved in the patch process</t>
  </si>
  <si>
    <t>All IT systems are at current patch level</t>
  </si>
  <si>
    <t>All information security incidents will be detected, reported and handled within the scope of the incident management process</t>
  </si>
  <si>
    <t>All information security incidents will be handled within an appropriate time frame</t>
  </si>
  <si>
    <t>All necessary policies/documentations are present</t>
  </si>
  <si>
    <t>All necessary policies/documentations are reviewed for actuality/content</t>
  </si>
  <si>
    <t>Information security requirements are considered in all projects</t>
  </si>
  <si>
    <t>Information security requirements are implemented in all projects</t>
  </si>
  <si>
    <t>All relevant mobile devices are subject to protective measures</t>
  </si>
  <si>
    <t>All relevant mobile devices are subject to up-to-date protection</t>
  </si>
  <si>
    <t>Zones are defined for all properties</t>
  </si>
  <si>
    <t>Security zones are protected according to internal specifications (see e.g. References “Security zones”)</t>
  </si>
  <si>
    <t>All employees working in the delivery and shipping area are subject to regular review of access rights</t>
  </si>
  <si>
    <t>All relevant IT systems and applications are integrated into event logging</t>
  </si>
  <si>
    <t>Completeness and correctness of logs</t>
  </si>
  <si>
    <t>All relevant IT systems and applications are integrated into admin logging</t>
  </si>
  <si>
    <t>Completeness and integrity of admin logs</t>
  </si>
  <si>
    <t>All relevant IT systems are subjected to audits at regular intervals</t>
  </si>
  <si>
    <t>All measures are implemented in time</t>
  </si>
  <si>
    <t>All SLAs include the current security requirements</t>
  </si>
  <si>
    <t>All requirements resulting from the SLAs are implemented</t>
  </si>
  <si>
    <t>Non-disclosure agreements have been entered with all external partners</t>
  </si>
  <si>
    <t>Security risks identified in acquisition are handled in an effective manner</t>
  </si>
  <si>
    <t>Security risks are taken into account in the software development process</t>
  </si>
  <si>
    <t>Security risks are addressed in the development process in an effective manner</t>
  </si>
  <si>
    <t>All vulnerabilities identified in the course of audits are traced and assigned to activities</t>
  </si>
  <si>
    <t>Vulnerabilities identified in the course of audits are eliminated within the defined time and in an effective manner</t>
  </si>
  <si>
    <t>Recipients</t>
  </si>
  <si>
    <t>Information Security; supervisors</t>
  </si>
  <si>
    <t>Local IT, Information Security</t>
  </si>
  <si>
    <t>Local IT, Information Security, service owner</t>
  </si>
  <si>
    <t>IT, Information Security, Compliance</t>
  </si>
  <si>
    <t>Information Security, Corporate Security, IT Security, HR, Business</t>
  </si>
  <si>
    <t>Information Security, Corporate Security, IT Security</t>
  </si>
  <si>
    <t xml:space="preserve">IT Security, Information Security </t>
  </si>
  <si>
    <t>IT Security, Information Security, Corporate Security</t>
  </si>
  <si>
    <t>Information Security, Corporate Security</t>
  </si>
  <si>
    <t>Corporate Security, Logistics, authorities</t>
  </si>
  <si>
    <t>Local IT, Information Security, Compliance</t>
  </si>
  <si>
    <t>Acquisition, Information Security, specialized department</t>
  </si>
  <si>
    <t>Information Security, Local IT, Procurement</t>
  </si>
  <si>
    <t>Information Security, Local IT, Risk Management</t>
  </si>
  <si>
    <t>Information Security, Corporate Security, Local IT, Internal Audit</t>
  </si>
  <si>
    <t>Frequency (reporting)</t>
  </si>
  <si>
    <t>to be determined individually (e.g. annually)</t>
  </si>
  <si>
    <t>Initial version</t>
  </si>
  <si>
    <t>Threshold levels</t>
  </si>
  <si>
    <t>to be determined individually (e.g. Green: &gt; 90%, Yellow: 70-90%, Red: &lt; 70%)</t>
  </si>
  <si>
    <t>to be determined individually (0-20 low, 20-50 medium, 50+ high)
possible characteristic for comparability of business units: in relation to the number of employees, e.g. unit: incidents/100 employees</t>
  </si>
  <si>
    <t>to be determined individually (e.g. Green: &gt; 90%, Yellow: 70-90%, Red: &lt; 70%, special case of IT systems relevant to billing: target coverage = 100%)</t>
  </si>
  <si>
    <t>Number red: &gt; 0, Green = 0</t>
  </si>
  <si>
    <t>to be determined individually (e.g. Green: &lt; 10%, Yellow: 10-30%, Red: &gt; 30%)</t>
  </si>
  <si>
    <t>to be determined individually (e.g. target: 100% after max. 30 minutes,
Green: &gt; 90%, Yellow: 70-90%, Red: &lt; 70%)</t>
  </si>
  <si>
    <t>to be determined individually (e.g. Green: = 100% (of IT systems to be secured), Yellow: 70-99%, Red: &lt; 70%)</t>
  </si>
  <si>
    <t>to be determined individually (e.g. target: 100% after max. 10 days,
Green: &gt; 90%, Yellow: 70-90%, Red: &lt; 70%)</t>
  </si>
  <si>
    <t>Number red: &gt; 1, Green = 1</t>
  </si>
  <si>
    <t>to be determined individually (e.g. according to the category maximum periods for solution:
-PRIO 1: Days
-PRIO 2: Weeks
-PRIO 3: Months
unsolved incidents within a period, e.g. Green: &lt; 2%, Yellow: 2-5%, Red: &gt; 5%)</t>
  </si>
  <si>
    <t>to be determined individually (target coverage = 100 %)</t>
  </si>
  <si>
    <t>Number of incorrect logs
Red: &gt; 0, Green = 0</t>
  </si>
  <si>
    <t>Number of incorrect admin logs
Red: &gt; 0, Green = 0</t>
  </si>
  <si>
    <t>Measurement</t>
  </si>
  <si>
    <t>Assessment of training management
Quotient: number of participants/total number of employees</t>
  </si>
  <si>
    <t>Determining the number of security incidents with human error as a cause</t>
  </si>
  <si>
    <t>Quotient: number of performed reviews/total number of IT systems in scope</t>
  </si>
  <si>
    <t>Quotient: number of performed reviews/total number of users in scope</t>
  </si>
  <si>
    <t>determining the number of  collective accounts (adjusted for authorized exceptions)</t>
  </si>
  <si>
    <t>Quotient: number of approved and requested changes (RFC)/total number of performed changes</t>
  </si>
  <si>
    <t>Quotient: number of reversed changes/total number of performed changes</t>
  </si>
  <si>
    <t>Quotient: number of protected IT systems/total number of IT systems (adjusted for authorized exceptions)</t>
  </si>
  <si>
    <t>time comparison
average actual rollout state vs. target state</t>
  </si>
  <si>
    <t>Quotient: number of IT systems covered by backups/total number of IT systems (adjusted for authorized exceptions)</t>
  </si>
  <si>
    <t>Quotient: number of IT systems with tested restoration from backup/total number of all backed-up IT systems</t>
  </si>
  <si>
    <t>Quotient: number of restorations with errors/total number of all restoration tests</t>
  </si>
  <si>
    <t xml:space="preserve">Quotient: number of currently patched IT systems/total number of IT systems (adjusted for authorized exceptions) </t>
  </si>
  <si>
    <t>Quotient: number of information security incidents reported in the incident management/total number of incidents (known to the surveying unit)</t>
  </si>
  <si>
    <t>For each individual criticality level:
All unsolved incidents within defined period/all incidents</t>
  </si>
  <si>
    <t xml:space="preserve">Quotient: number of existing policies/population of necessary policies </t>
  </si>
  <si>
    <t>Quotient: number of policies reviewed according to cycle/population of policies to be reviewed</t>
  </si>
  <si>
    <t>Quotient: number of projects considering security/total number of relevant projects</t>
  </si>
  <si>
    <t>Quotient: number of projects considering security aspects/total number of relevant projects</t>
  </si>
  <si>
    <t>Quotient: number of protected mobile devices/total number of mobile devices</t>
  </si>
  <si>
    <t>Quotient: number of mobile devices protected in a timely manner/total number of mobile devices</t>
  </si>
  <si>
    <t>Quotient: number of properties with zone concept/population of properties</t>
  </si>
  <si>
    <t>Quotient: number of adequately secured zones/population of all zones</t>
  </si>
  <si>
    <t>Quotient: number of employees working in the delivery and shipping area who are subject to regular access rights reviews/population of employees working in the delivery and shipping area</t>
  </si>
  <si>
    <t>Quotient: number of logged security-critical IT systems/total number of security-critical IT systems</t>
  </si>
  <si>
    <t>number of incorrectly written logs</t>
  </si>
  <si>
    <t>number of incorrectly written admin logs</t>
  </si>
  <si>
    <t xml:space="preserve">Quotient: number of audited IT systems/total number of security-critical IT systems </t>
  </si>
  <si>
    <t xml:space="preserve">Quotient: number of measures implemented in time/number of measures still to be implemented
</t>
  </si>
  <si>
    <t>Quotient: number of verified SLAs/total number of SLAs</t>
  </si>
  <si>
    <t xml:space="preserve">Quotient: number of measures implemented/number of measures agreed
</t>
  </si>
  <si>
    <t xml:space="preserve">Quotient: number of orders with concluded non-disclosure agreement/total number of relevant orders </t>
  </si>
  <si>
    <t>Quotient: number of treated risks/population of risks identified in the acquisition process</t>
  </si>
  <si>
    <t>Quotient: number of software development projects that underwent risk assessment/population of relevant development projects</t>
  </si>
  <si>
    <t>Quotient: number of treated risks/population of risks identified in the development process</t>
  </si>
  <si>
    <t>Quotient: number of findings subject to subsequent activities/population of identified findings</t>
  </si>
  <si>
    <t>Quotient: number of activities for eliminating vulnerabilities within the defined period for implementation/population of all specified activities</t>
  </si>
  <si>
    <t>Frequency (measurement)</t>
  </si>
  <si>
    <t>to be determined individually (e.g. monthly)</t>
  </si>
  <si>
    <t>to be determined individually (e.g. quarterly)</t>
  </si>
  <si>
    <t>Interfaces</t>
  </si>
  <si>
    <t>HR - Training Department - IKS - Internal Audit Department</t>
  </si>
  <si>
    <t>Data Owner, User Management, Supervisors</t>
  </si>
  <si>
    <t>User Management</t>
  </si>
  <si>
    <t>IT Operations, Change Management</t>
  </si>
  <si>
    <t>AV Management, IT Operations</t>
  </si>
  <si>
    <t>Backup process, IT Operations</t>
  </si>
  <si>
    <t>Patch/Change Management, IT Operations</t>
  </si>
  <si>
    <t>IT, CERT, Incident Management, Helpdesk, Service Management</t>
  </si>
  <si>
    <t>Project customer, Project Management Office (PMO)</t>
  </si>
  <si>
    <t>IT Operations, IT Security</t>
  </si>
  <si>
    <t>Plant security, local security functions, specialized departments</t>
  </si>
  <si>
    <t>Logistics, Access Management</t>
  </si>
  <si>
    <t>IT, IT System Owner, Data Owner, Risk Owner</t>
  </si>
  <si>
    <t>IT, System Owner, Data Owner, Risk Owner</t>
  </si>
  <si>
    <t>IT, System Owner, Data Owner, Risk Owner, User Management</t>
  </si>
  <si>
    <t>IT, System Owner, Data Owner, User Management</t>
  </si>
  <si>
    <t>Audit Management, IT Operations, System Owner</t>
  </si>
  <si>
    <t xml:space="preserve"> IT Operations, Information Security</t>
  </si>
  <si>
    <t>IT Operations, Information Security</t>
  </si>
  <si>
    <t>Procurement, specialized departments (requisitioner), Local IT</t>
  </si>
  <si>
    <t>Internal Auditors, Information Security, Local IT, specialized departments (Auditees)</t>
  </si>
  <si>
    <t>Components</t>
  </si>
  <si>
    <t>E-learnings, classroom training, training plan, training register</t>
  </si>
  <si>
    <t>Incident Mgt. Tool, Ticket System, ISMS Tool</t>
  </si>
  <si>
    <t>User registry, authorization management tool, IAM platform, CMDB</t>
  </si>
  <si>
    <t>User registry, authorization management tool, IAM platform</t>
  </si>
  <si>
    <t>Project Management, Change Management</t>
  </si>
  <si>
    <t>AV console, CMDB</t>
  </si>
  <si>
    <t>Backup software, CMDB</t>
  </si>
  <si>
    <t>Change Management Console, Software Distribution Platform, CMDB, WSUS</t>
  </si>
  <si>
    <t>Incident Management System/Workflow</t>
  </si>
  <si>
    <t>Contents derived from the Statement of Applicability (SoA) and documented in accordance with ISO 27001</t>
  </si>
  <si>
    <t>Overview of projects per PMO</t>
  </si>
  <si>
    <t>Overview of mobile devices</t>
  </si>
  <si>
    <t>Property plans, zone concept, information classification</t>
  </si>
  <si>
    <t>Staff registry (internal/external), access control system</t>
  </si>
  <si>
    <t>CMDB, Logging server</t>
  </si>
  <si>
    <t>CMDB, Logging server, IAM</t>
  </si>
  <si>
    <t>CMDB</t>
  </si>
  <si>
    <t>CMDB, Audit system</t>
  </si>
  <si>
    <t>Acquisition system</t>
  </si>
  <si>
    <t>Acquisition register, ordering system</t>
  </si>
  <si>
    <t>Development system, development project data base</t>
  </si>
  <si>
    <t>Audit data base, follow-up data base</t>
  </si>
  <si>
    <t>Data archiving</t>
  </si>
  <si>
    <t>5 years</t>
  </si>
  <si>
    <t>10 years</t>
  </si>
  <si>
    <t>to be defined individually (if relevant to billing: 10 years)</t>
  </si>
  <si>
    <r>
      <rPr>
        <b/>
        <sz val="18"/>
        <color theme="1"/>
        <rFont val="Arial"/>
        <family val="2"/>
      </rPr>
      <t xml:space="preserve">Information Security Assessment
</t>
    </r>
    <r>
      <rPr>
        <sz val="16"/>
        <color theme="1"/>
        <rFont val="Arial"/>
        <family val="2"/>
      </rPr>
      <t>License</t>
    </r>
  </si>
  <si>
    <t xml:space="preserve">This work has been licensed under Creative Commons Attribution - No Derivative Works 4.0 International Public License. In addition, You are granted the right to distribute derivatives under certain terms. The complete and valid text of the license is to be found in line 17ff. </t>
  </si>
  <si>
    <t>You are free to:</t>
  </si>
  <si>
    <r>
      <rPr>
        <sz val="10"/>
        <color rgb="FF000000"/>
        <rFont val="Symbol"/>
        <family val="1"/>
        <charset val="2"/>
      </rPr>
      <t>·</t>
    </r>
    <r>
      <rPr>
        <sz val="10"/>
        <color rgb="FF000000"/>
        <rFont val="Times New Roman"/>
        <family val="1"/>
      </rPr>
      <t xml:space="preserve">         </t>
    </r>
    <r>
      <rPr>
        <b/>
        <sz val="10"/>
        <color rgb="FF000000"/>
        <rFont val="Calibri"/>
        <family val="2"/>
        <scheme val="minor"/>
      </rPr>
      <t>Share </t>
    </r>
    <r>
      <rPr>
        <sz val="10"/>
        <color rgb="FF000000"/>
        <rFont val="Calibri"/>
        <family val="2"/>
        <scheme val="minor"/>
      </rPr>
      <t>— copy and redistribute the material in any medium or format</t>
    </r>
    <r>
      <rPr>
        <sz val="10"/>
        <color rgb="FF000000"/>
        <rFont val="Calibri"/>
        <family val="2"/>
        <scheme val="minor"/>
      </rPr>
      <t xml:space="preserve"> </t>
    </r>
  </si>
  <si>
    <r>
      <rPr>
        <sz val="10"/>
        <color rgb="FF000000"/>
        <rFont val="Symbol"/>
        <family val="1"/>
        <charset val="2"/>
      </rPr>
      <t>·</t>
    </r>
    <r>
      <rPr>
        <sz val="10"/>
        <color rgb="FF000000"/>
        <rFont val="Times New Roman"/>
        <family val="1"/>
      </rPr>
      <t xml:space="preserve">         </t>
    </r>
    <r>
      <rPr>
        <sz val="10"/>
        <color rgb="FF000000"/>
        <rFont val="Calibri"/>
        <family val="2"/>
        <scheme val="minor"/>
      </rPr>
      <t>for any purpose, even commercially.</t>
    </r>
    <r>
      <rPr>
        <sz val="10"/>
        <color rgb="FF000000"/>
        <rFont val="Calibri"/>
        <family val="2"/>
        <scheme val="minor"/>
      </rPr>
      <t xml:space="preserve"> </t>
    </r>
  </si>
  <si>
    <r>
      <rPr>
        <sz val="10"/>
        <color rgb="FF000000"/>
        <rFont val="Symbol"/>
        <family val="1"/>
        <charset val="2"/>
      </rPr>
      <t>·</t>
    </r>
    <r>
      <rPr>
        <sz val="10"/>
        <color rgb="FF000000"/>
        <rFont val="Times New Roman"/>
        <family val="1"/>
      </rPr>
      <t xml:space="preserve">         </t>
    </r>
    <r>
      <rPr>
        <sz val="10"/>
        <color rgb="FF000000"/>
        <rFont val="Calibri"/>
        <family val="2"/>
        <scheme val="minor"/>
      </rPr>
      <t>The licensor cannot revoke these freedoms as long as you follow the license terms.</t>
    </r>
  </si>
  <si>
    <t>Under the following terms:</t>
  </si>
  <si>
    <r>
      <rPr>
        <sz val="10"/>
        <color rgb="FF000000"/>
        <rFont val="Symbol"/>
        <family val="1"/>
        <charset val="2"/>
      </rPr>
      <t>·</t>
    </r>
    <r>
      <rPr>
        <sz val="10"/>
        <color rgb="FF000000"/>
        <rFont val="Times New Roman"/>
        <family val="1"/>
      </rPr>
      <t xml:space="preserve">       </t>
    </r>
    <r>
      <rPr>
        <b/>
        <sz val="10"/>
        <color rgb="FF000000"/>
        <rFont val="Calibri"/>
        <family val="2"/>
        <scheme val="minor"/>
      </rPr>
      <t>Attribution</t>
    </r>
    <r>
      <rPr>
        <sz val="10"/>
        <color rgb="FF000000"/>
        <rFont val="Calibri"/>
        <family val="2"/>
        <scheme val="minor"/>
      </rPr>
      <t xml:space="preserve"> — You must give appropriate credit, provide a link to the license, and indicate if changes were made.</t>
    </r>
    <r>
      <rPr>
        <sz val="10"/>
        <color rgb="FF000000"/>
        <rFont val="Calibri"/>
        <family val="2"/>
        <scheme val="minor"/>
      </rPr>
      <t xml:space="preserve"> </t>
    </r>
    <r>
      <rPr>
        <sz val="10"/>
        <color rgb="FF000000"/>
        <rFont val="Calibri"/>
        <family val="2"/>
        <scheme val="minor"/>
      </rPr>
      <t>You may do so in any reasonable manner, but not in any way that suggests the licensor endorses you or your use.</t>
    </r>
    <r>
      <rPr>
        <sz val="10"/>
        <color rgb="FF000000"/>
        <rFont val="Calibri"/>
        <family val="2"/>
        <scheme val="minor"/>
      </rPr>
      <t xml:space="preserve"> </t>
    </r>
  </si>
  <si>
    <r>
      <rPr>
        <sz val="10"/>
        <color rgb="FF000000"/>
        <rFont val="Symbol"/>
        <family val="1"/>
        <charset val="2"/>
      </rPr>
      <t>·</t>
    </r>
    <r>
      <rPr>
        <sz val="10"/>
        <color rgb="FF000000"/>
        <rFont val="Times New Roman"/>
        <family val="1"/>
      </rPr>
      <t xml:space="preserve">       </t>
    </r>
    <r>
      <rPr>
        <b/>
        <sz val="10"/>
        <color rgb="FF000000"/>
        <rFont val="Calibri"/>
        <family val="2"/>
        <scheme val="minor"/>
      </rPr>
      <t>Restricted derivatives</t>
    </r>
    <r>
      <rPr>
        <sz val="10"/>
        <color rgb="FF000000"/>
        <rFont val="Calibri"/>
        <family val="2"/>
        <scheme val="minor"/>
      </rPr>
      <t xml:space="preserve"> — If you change or otherwise build directly upon the material, You may only distribute the modified material if it is clearly marked as a derivative </t>
    </r>
    <r>
      <rPr>
        <u/>
        <sz val="10"/>
        <color rgb="FF000000"/>
        <rFont val="Calibri"/>
        <family val="2"/>
        <scheme val="minor"/>
      </rPr>
      <t>not</t>
    </r>
    <r>
      <rPr>
        <sz val="10"/>
        <color rgb="FF000000"/>
        <rFont val="Calibri"/>
        <family val="2"/>
        <scheme val="minor"/>
      </rPr>
      <t xml:space="preserve"> approved by the licensor </t>
    </r>
    <r>
      <rPr>
        <u/>
        <sz val="10"/>
        <color rgb="FF000000"/>
        <rFont val="Calibri"/>
        <family val="2"/>
        <scheme val="minor"/>
      </rPr>
      <t>and</t>
    </r>
    <r>
      <rPr>
        <sz val="10"/>
        <color rgb="FF000000"/>
        <rFont val="Calibri"/>
        <family val="2"/>
        <scheme val="minor"/>
      </rPr>
      <t xml:space="preserve"> if all logos and/or trademarks of the licensor have been removed.</t>
    </r>
  </si>
  <si>
    <r>
      <rPr>
        <sz val="10"/>
        <color rgb="FF000000"/>
        <rFont val="Symbol"/>
        <family val="1"/>
        <charset val="2"/>
      </rPr>
      <t>·</t>
    </r>
    <r>
      <rPr>
        <sz val="10"/>
        <color rgb="FF000000"/>
        <rFont val="Times New Roman"/>
        <family val="1"/>
      </rPr>
      <t xml:space="preserve">       </t>
    </r>
    <r>
      <rPr>
        <b/>
        <sz val="10"/>
        <color rgb="FF000000"/>
        <rFont val="Calibri"/>
        <family val="2"/>
        <scheme val="minor"/>
      </rPr>
      <t>No additional restrictions</t>
    </r>
    <r>
      <rPr>
        <sz val="10"/>
        <color rgb="FF000000"/>
        <rFont val="Calibri"/>
        <family val="2"/>
        <scheme val="minor"/>
      </rPr>
      <t xml:space="preserve"> — You may not apply any additional legal terms or technological measures that legally restrict others from doing anything the license permits.</t>
    </r>
    <r>
      <rPr>
        <sz val="10"/>
        <color rgb="FF000000"/>
        <rFont val="Calibri"/>
        <family val="2"/>
        <scheme val="minor"/>
      </rPr>
      <t xml:space="preserve"> </t>
    </r>
  </si>
  <si>
    <t>Creative Commons Attribution-NoDerivatives 4.0 International Public License</t>
  </si>
  <si>
    <t>By exercising the Licensed Rights (defined below), You accept and agree to be bound by the terms and conditions of this Creative Commons Attribution-NoDerivatives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t>
  </si>
  <si>
    <t>Section 1 – Definitions.</t>
  </si>
  <si>
    <r>
      <rPr>
        <sz val="10"/>
        <color rgb="FF000000"/>
        <rFont val="Calibri"/>
        <family val="2"/>
        <scheme val="minor"/>
      </rPr>
      <t>a.   </t>
    </r>
    <r>
      <rPr>
        <b/>
        <sz val="10"/>
        <color rgb="FF000000"/>
        <rFont val="Calibri"/>
        <family val="2"/>
        <scheme val="minor"/>
      </rPr>
      <t>Adapted Material</t>
    </r>
    <r>
      <rPr>
        <sz val="10"/>
        <color rgb="FF000000"/>
        <rFont val="Calibri"/>
        <family val="2"/>
        <scheme val="minor"/>
      </rPr>
      <t xml:space="preserve">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t>
    </r>
    <r>
      <rPr>
        <sz val="10"/>
        <color rgb="FF000000"/>
        <rFont val="Calibri"/>
        <family val="2"/>
        <scheme val="minor"/>
      </rPr>
      <t xml:space="preserve"> </t>
    </r>
    <r>
      <rPr>
        <sz val="10"/>
        <color rgb="FF000000"/>
        <rFont val="Calibri"/>
        <family val="2"/>
        <scheme val="minor"/>
      </rPr>
      <t>For purposes of this Public License, where the Licensed Material is a musical work, performance, or sound recording, Adapted Material is always produced where the Licensed Material is synched in timed relation with a moving image.</t>
    </r>
  </si>
  <si>
    <r>
      <rPr>
        <sz val="10"/>
        <color rgb="FF000000"/>
        <rFont val="Calibri"/>
        <family val="2"/>
        <scheme val="minor"/>
      </rPr>
      <t>b.</t>
    </r>
    <r>
      <rPr>
        <sz val="10"/>
        <color rgb="FF000000"/>
        <rFont val="Times New Roman"/>
        <family val="1"/>
      </rPr>
      <t>    </t>
    </r>
    <r>
      <rPr>
        <b/>
        <sz val="10"/>
        <color rgb="FF000000"/>
        <rFont val="Times New Roman"/>
        <family val="1"/>
      </rPr>
      <t>Copyright and Similar Rights</t>
    </r>
    <r>
      <rPr>
        <sz val="10"/>
        <color rgb="FF000000"/>
        <rFont val="Times New Roman"/>
        <family val="1"/>
      </rPr>
      <t xml:space="preserve"> means copyright and/or similar rights closely related to copyright including, without limitation, performance, broadcast, sound recording, and Sui Generis Database Rights, without regard to how the rights are labeled or categorized.</t>
    </r>
    <r>
      <rPr>
        <sz val="10"/>
        <color rgb="FF000000"/>
        <rFont val="Calibri"/>
        <family val="2"/>
        <scheme val="minor"/>
      </rPr>
      <t xml:space="preserve"> </t>
    </r>
    <r>
      <rPr>
        <sz val="7"/>
        <color rgb="FF000000"/>
        <rFont val="Times New Roman"/>
        <family val="1"/>
      </rPr>
      <t>For purposes of this Public License, the rights specified in Section 2(b)(1)-(2) are not Copyright and Similar Rights.</t>
    </r>
  </si>
  <si>
    <r>
      <rPr>
        <sz val="10"/>
        <color rgb="FF000000"/>
        <rFont val="Calibri"/>
        <family val="2"/>
        <scheme val="minor"/>
      </rPr>
      <t>c.</t>
    </r>
    <r>
      <rPr>
        <sz val="10"/>
        <color rgb="FF000000"/>
        <rFont val="Times New Roman"/>
        <family val="1"/>
      </rPr>
      <t>     </t>
    </r>
    <r>
      <rPr>
        <b/>
        <sz val="10"/>
        <color rgb="FF000000"/>
        <rFont val="Times New Roman"/>
        <family val="1"/>
      </rPr>
      <t>Effective Technological Measures</t>
    </r>
    <r>
      <rPr>
        <sz val="10"/>
        <color rgb="FF000000"/>
        <rFont val="Times New Roman"/>
        <family val="1"/>
      </rPr>
      <t xml:space="preserve"> means those measures that, in the absence of proper authority, may not be circumvented under laws fulfilling obligations within the meaning of Article 11 of the WIPO Copyright Treaty adopted on December 20, 1996, and/or similar international agreements.</t>
    </r>
  </si>
  <si>
    <r>
      <rPr>
        <sz val="10"/>
        <color rgb="FF000000"/>
        <rFont val="Calibri"/>
        <family val="2"/>
        <scheme val="minor"/>
      </rPr>
      <t>d.</t>
    </r>
    <r>
      <rPr>
        <sz val="10"/>
        <color rgb="FF000000"/>
        <rFont val="Times New Roman"/>
        <family val="1"/>
      </rPr>
      <t>    </t>
    </r>
    <r>
      <rPr>
        <b/>
        <sz val="10"/>
        <color rgb="FF000000"/>
        <rFont val="Times New Roman"/>
        <family val="1"/>
      </rPr>
      <t>Exceptions and Limitations</t>
    </r>
    <r>
      <rPr>
        <sz val="10"/>
        <color rgb="FF000000"/>
        <rFont val="Times New Roman"/>
        <family val="1"/>
      </rPr>
      <t xml:space="preserve"> means fair use, fair dealing, and/or any other exception or limitation to Copyright and Similar Rights that applies to Your use of the Licensed Material.</t>
    </r>
  </si>
  <si>
    <r>
      <rPr>
        <sz val="10"/>
        <color rgb="FF000000"/>
        <rFont val="Calibri"/>
        <family val="2"/>
        <scheme val="minor"/>
      </rPr>
      <t>e.</t>
    </r>
    <r>
      <rPr>
        <sz val="10"/>
        <color rgb="FF000000"/>
        <rFont val="Times New Roman"/>
        <family val="1"/>
      </rPr>
      <t>    </t>
    </r>
    <r>
      <rPr>
        <b/>
        <sz val="10"/>
        <color rgb="FF000000"/>
        <rFont val="Times New Roman"/>
        <family val="1"/>
      </rPr>
      <t>Licensed Material</t>
    </r>
    <r>
      <rPr>
        <sz val="10"/>
        <color rgb="FF000000"/>
        <rFont val="Times New Roman"/>
        <family val="1"/>
      </rPr>
      <t xml:space="preserve"> means the artistic or literary work, database, or other material to which the Licensor applied this Public License.</t>
    </r>
  </si>
  <si>
    <r>
      <rPr>
        <sz val="10"/>
        <color rgb="FF000000"/>
        <rFont val="Calibri"/>
        <family val="2"/>
        <scheme val="minor"/>
      </rPr>
      <t>f.</t>
    </r>
    <r>
      <rPr>
        <sz val="10"/>
        <color rgb="FF000000"/>
        <rFont val="Times New Roman"/>
        <family val="1"/>
      </rPr>
      <t>      </t>
    </r>
    <r>
      <rPr>
        <b/>
        <sz val="10"/>
        <color rgb="FF000000"/>
        <rFont val="Times New Roman"/>
        <family val="1"/>
      </rPr>
      <t>Licensed Rights</t>
    </r>
    <r>
      <rPr>
        <sz val="10"/>
        <color rgb="FF000000"/>
        <rFont val="Times New Roman"/>
        <family val="1"/>
      </rPr>
      <t xml:space="preserve"> means the rights granted to You subject to the terms and conditions of this Public License, which are limited to all Copyright and Similar Rights that apply to Your use of the Licensed Material and that the Licensor has authority to license.</t>
    </r>
  </si>
  <si>
    <r>
      <rPr>
        <sz val="10"/>
        <color rgb="FF000000"/>
        <rFont val="Calibri"/>
        <family val="2"/>
        <scheme val="minor"/>
      </rPr>
      <t>g.</t>
    </r>
    <r>
      <rPr>
        <sz val="10"/>
        <color rgb="FF000000"/>
        <rFont val="Times New Roman"/>
        <family val="1"/>
      </rPr>
      <t>    </t>
    </r>
    <r>
      <rPr>
        <b/>
        <sz val="10"/>
        <color rgb="FF000000"/>
        <rFont val="Times New Roman"/>
        <family val="1"/>
      </rPr>
      <t>Licensor</t>
    </r>
    <r>
      <rPr>
        <sz val="10"/>
        <color rgb="FF000000"/>
        <rFont val="Times New Roman"/>
        <family val="1"/>
      </rPr>
      <t xml:space="preserve"> means the individual(s) or entity(ies) granting rights under this Public License.</t>
    </r>
  </si>
  <si>
    <r>
      <rPr>
        <sz val="10"/>
        <color rgb="FF000000"/>
        <rFont val="Calibri"/>
        <family val="2"/>
        <scheme val="minor"/>
      </rPr>
      <t>h.</t>
    </r>
    <r>
      <rPr>
        <sz val="10"/>
        <color rgb="FF000000"/>
        <rFont val="Times New Roman"/>
        <family val="1"/>
      </rPr>
      <t>    </t>
    </r>
    <r>
      <rPr>
        <b/>
        <sz val="10"/>
        <color rgb="FF000000"/>
        <rFont val="Calibri"/>
        <family val="2"/>
        <scheme val="minor"/>
      </rPr>
      <t>Share</t>
    </r>
    <r>
      <rPr>
        <sz val="10"/>
        <color rgb="FF000000"/>
        <rFont val="Calibri"/>
        <family val="2"/>
        <scheme val="minor"/>
      </rPr>
      <t xml:space="preserve">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t>
    </r>
  </si>
  <si>
    <r>
      <rPr>
        <sz val="10"/>
        <color rgb="FF000000"/>
        <rFont val="Calibri"/>
        <family val="2"/>
        <scheme val="minor"/>
      </rPr>
      <t>i.</t>
    </r>
    <r>
      <rPr>
        <sz val="10"/>
        <color rgb="FF000000"/>
        <rFont val="Times New Roman"/>
        <family val="1"/>
      </rPr>
      <t>      </t>
    </r>
    <r>
      <rPr>
        <b/>
        <sz val="10"/>
        <color rgb="FF000000"/>
        <rFont val="Times New Roman"/>
        <family val="1"/>
      </rPr>
      <t>Sui Generis Database Rights</t>
    </r>
    <r>
      <rPr>
        <sz val="10"/>
        <color rgb="FF000000"/>
        <rFont val="Times New Roman"/>
        <family val="1"/>
      </rPr>
      <t xml:space="preserve"> means rights other than copyright resulting from Directive 96/9/EC of the European Parliament and of the Council of 11 March 1996 on the legal protection of databases, as amended and/or succeeded, as well as other essentially equivalent rights anywhere in the world.</t>
    </r>
  </si>
  <si>
    <r>
      <rPr>
        <sz val="10"/>
        <color rgb="FF000000"/>
        <rFont val="Calibri"/>
        <family val="2"/>
        <scheme val="minor"/>
      </rPr>
      <t>j.</t>
    </r>
    <r>
      <rPr>
        <sz val="10"/>
        <color rgb="FF000000"/>
        <rFont val="Times New Roman"/>
        <family val="1"/>
      </rPr>
      <t>      </t>
    </r>
    <r>
      <rPr>
        <b/>
        <sz val="10"/>
        <color rgb="FF000000"/>
        <rFont val="Times New Roman"/>
        <family val="1"/>
      </rPr>
      <t>You</t>
    </r>
    <r>
      <rPr>
        <sz val="10"/>
        <color rgb="FF000000"/>
        <rFont val="Times New Roman"/>
        <family val="1"/>
      </rPr>
      <t xml:space="preserve"> means the individual or entity exercising the Licensed Rights under this Public License.</t>
    </r>
    <r>
      <rPr>
        <sz val="10"/>
        <color rgb="FF000000"/>
        <rFont val="Calibri"/>
        <family val="2"/>
        <scheme val="minor"/>
      </rPr>
      <t xml:space="preserve"> </t>
    </r>
    <r>
      <rPr>
        <b/>
        <sz val="7"/>
        <color rgb="FF000000"/>
        <rFont val="Times New Roman"/>
        <family val="1"/>
      </rPr>
      <t>Your</t>
    </r>
    <r>
      <rPr>
        <sz val="7"/>
        <color rgb="FF000000"/>
        <rFont val="Times New Roman"/>
        <family val="1"/>
      </rPr>
      <t xml:space="preserve"> has a corresponding meaning.</t>
    </r>
  </si>
  <si>
    <t>Section 2 – Scope.</t>
  </si>
  <si>
    <r>
      <rPr>
        <sz val="10"/>
        <color rgb="FF000000"/>
        <rFont val="Calibri"/>
        <family val="2"/>
        <scheme val="minor"/>
      </rPr>
      <t>a.    License grant.</t>
    </r>
    <r>
      <rPr>
        <sz val="10"/>
        <color rgb="FF000000"/>
        <rFont val="Calibri"/>
        <family val="2"/>
        <scheme val="minor"/>
      </rPr>
      <t xml:space="preserve"> </t>
    </r>
  </si>
  <si>
    <r>
      <rPr>
        <sz val="10"/>
        <color rgb="FF000000"/>
        <rFont val="Calibri"/>
        <family val="2"/>
        <scheme val="minor"/>
      </rPr>
      <t>1.</t>
    </r>
    <r>
      <rPr>
        <sz val="10"/>
        <color rgb="FF000000"/>
        <rFont val="Times New Roman"/>
        <family val="1"/>
      </rPr>
      <t xml:space="preserve">     </t>
    </r>
    <r>
      <rPr>
        <sz val="10"/>
        <color rgb="FF000000"/>
        <rFont val="Calibri"/>
        <family val="2"/>
        <scheme val="minor"/>
      </rPr>
      <t>Subject to the terms and conditions of this Public License, the Licensor hereby grants You a worldwide, royalty-free, non-sublicensable, non-exclusive, irrevocable license to exercise the Licensed Rights in the Licensed Material to:</t>
    </r>
    <r>
      <rPr>
        <sz val="10"/>
        <color rgb="FF000000"/>
        <rFont val="Calibri"/>
        <family val="2"/>
        <scheme val="minor"/>
      </rPr>
      <t xml:space="preserve"> </t>
    </r>
  </si>
  <si>
    <r>
      <rPr>
        <sz val="10"/>
        <color rgb="FF000000"/>
        <rFont val="Calibri"/>
        <family val="2"/>
        <scheme val="minor"/>
      </rPr>
      <t>A.</t>
    </r>
    <r>
      <rPr>
        <sz val="10"/>
        <color rgb="FF000000"/>
        <rFont val="Times New Roman"/>
        <family val="1"/>
      </rPr>
      <t>    reproduce and Share the Licensed Material, in whole or in part; and</t>
    </r>
  </si>
  <si>
    <r>
      <rPr>
        <sz val="10"/>
        <color rgb="FF000000"/>
        <rFont val="Calibri"/>
        <family val="2"/>
        <scheme val="minor"/>
      </rPr>
      <t>B.</t>
    </r>
    <r>
      <rPr>
        <sz val="10"/>
        <color rgb="FF000000"/>
        <rFont val="Times New Roman"/>
        <family val="1"/>
      </rPr>
      <t>    </t>
    </r>
    <r>
      <rPr>
        <sz val="10"/>
        <color rgb="FF000000"/>
        <rFont val="Calibri"/>
        <family val="2"/>
        <scheme val="minor"/>
      </rPr>
      <t>produce and reproduce, but not Share, Adapted Material.</t>
    </r>
  </si>
  <si>
    <r>
      <rPr>
        <sz val="10"/>
        <color rgb="FF000000"/>
        <rFont val="Calibri"/>
        <family val="2"/>
        <scheme val="minor"/>
      </rPr>
      <t>2.</t>
    </r>
    <r>
      <rPr>
        <sz val="10"/>
        <color rgb="FF000000"/>
        <rFont val="Times New Roman"/>
        <family val="1"/>
      </rPr>
      <t xml:space="preserve">     </t>
    </r>
    <r>
      <rPr>
        <sz val="10"/>
        <color rgb="FF000000"/>
        <rFont val="Calibri"/>
        <family val="2"/>
        <scheme val="minor"/>
      </rPr>
      <t>Exceptions and Limitations.</t>
    </r>
    <r>
      <rPr>
        <sz val="10"/>
        <color rgb="FF000000"/>
        <rFont val="Calibri"/>
        <family val="2"/>
        <scheme val="minor"/>
      </rPr>
      <t xml:space="preserve"> </t>
    </r>
    <r>
      <rPr>
        <sz val="10"/>
        <color rgb="FF000000"/>
        <rFont val="Calibri"/>
        <family val="2"/>
        <scheme val="minor"/>
      </rPr>
      <t>For the avoidance of doubt, where Exceptions and Limitations apply to Your use, this Public License does not apply, and You do not need to comply with its terms and conditions.</t>
    </r>
  </si>
  <si>
    <r>
      <rPr>
        <sz val="10"/>
        <color rgb="FF000000"/>
        <rFont val="Calibri"/>
        <family val="2"/>
        <scheme val="minor"/>
      </rPr>
      <t>3.</t>
    </r>
    <r>
      <rPr>
        <sz val="10"/>
        <color rgb="FF000000"/>
        <rFont val="Times New Roman"/>
        <family val="1"/>
      </rPr>
      <t xml:space="preserve">     </t>
    </r>
    <r>
      <rPr>
        <sz val="10"/>
        <color rgb="FF000000"/>
        <rFont val="Calibri"/>
        <family val="2"/>
        <scheme val="minor"/>
      </rPr>
      <t>Term.</t>
    </r>
    <r>
      <rPr>
        <sz val="10"/>
        <color rgb="FF000000"/>
        <rFont val="Calibri"/>
        <family val="2"/>
        <scheme val="minor"/>
      </rPr>
      <t xml:space="preserve"> </t>
    </r>
    <r>
      <rPr>
        <sz val="10"/>
        <color rgb="FF000000"/>
        <rFont val="Calibri"/>
        <family val="2"/>
        <scheme val="minor"/>
      </rPr>
      <t>The term of this Public License is specified in Section 6(a).</t>
    </r>
  </si>
  <si>
    <r>
      <rPr>
        <sz val="10"/>
        <color rgb="FF000000"/>
        <rFont val="Calibri"/>
        <family val="2"/>
        <scheme val="minor"/>
      </rPr>
      <t>4.</t>
    </r>
    <r>
      <rPr>
        <sz val="10"/>
        <color rgb="FF000000"/>
        <rFont val="Times New Roman"/>
        <family val="1"/>
      </rPr>
      <t xml:space="preserve">     </t>
    </r>
    <r>
      <rPr>
        <sz val="10"/>
        <color rgb="FF000000"/>
        <rFont val="Calibri"/>
        <family val="2"/>
        <scheme val="minor"/>
      </rPr>
      <t>Media and formats; technical modifications allowed.</t>
    </r>
    <r>
      <rPr>
        <sz val="10"/>
        <color rgb="FF000000"/>
        <rFont val="Calibri"/>
        <family val="2"/>
        <scheme val="minor"/>
      </rPr>
      <t xml:space="preserve"> </t>
    </r>
    <r>
      <rPr>
        <sz val="10"/>
        <color rgb="FF000000"/>
        <rFont val="Calibri"/>
        <family val="2"/>
        <scheme val="minor"/>
      </rPr>
      <t>The Licensor authorizes You to exercise the Licensed Rights in all media and formats whether now known or hereafter created, and to make technical modifications necessary to do so.</t>
    </r>
    <r>
      <rPr>
        <sz val="10"/>
        <color rgb="FF000000"/>
        <rFont val="Calibri"/>
        <family val="2"/>
        <scheme val="minor"/>
      </rPr>
      <t xml:space="preserve"> </t>
    </r>
    <r>
      <rPr>
        <sz val="10"/>
        <color rgb="FF000000"/>
        <rFont val="Calibri"/>
        <family val="2"/>
        <scheme val="minor"/>
      </rPr>
      <t>The Licensor waives and/or agrees not to assert any right or authority to forbid You from making technical modifications necessary to exercise the Licensed Rights, including technical modifications necessary to circumvent Effective Technological Measures.</t>
    </r>
    <r>
      <rPr>
        <sz val="10"/>
        <color rgb="FF000000"/>
        <rFont val="Calibri"/>
        <family val="2"/>
        <scheme val="minor"/>
      </rPr>
      <t xml:space="preserve"> </t>
    </r>
    <r>
      <rPr>
        <sz val="10"/>
        <color rgb="FF000000"/>
        <rFont val="Calibri"/>
        <family val="2"/>
        <scheme val="minor"/>
      </rPr>
      <t>For purposes of this Public License, simply making modifications authorized by this Section 2(a)(4) never produces Adapted Material.</t>
    </r>
  </si>
  <si>
    <r>
      <rPr>
        <sz val="10"/>
        <color rgb="FF000000"/>
        <rFont val="Calibri"/>
        <family val="2"/>
        <scheme val="minor"/>
      </rPr>
      <t>5.</t>
    </r>
    <r>
      <rPr>
        <sz val="10"/>
        <color rgb="FF000000"/>
        <rFont val="Times New Roman"/>
        <family val="1"/>
      </rPr>
      <t xml:space="preserve">     </t>
    </r>
    <r>
      <rPr>
        <sz val="10"/>
        <color rgb="FF000000"/>
        <rFont val="Calibri"/>
        <family val="2"/>
        <scheme val="minor"/>
      </rPr>
      <t>Downstream recipients.</t>
    </r>
    <r>
      <rPr>
        <sz val="10"/>
        <color rgb="FF000000"/>
        <rFont val="Calibri"/>
        <family val="2"/>
        <scheme val="minor"/>
      </rPr>
      <t xml:space="preserve"> </t>
    </r>
  </si>
  <si>
    <r>
      <rPr>
        <sz val="10"/>
        <color rgb="FF000000"/>
        <rFont val="Calibri"/>
        <family val="2"/>
        <scheme val="minor"/>
      </rPr>
      <t>A.</t>
    </r>
    <r>
      <rPr>
        <sz val="10"/>
        <color rgb="FF000000"/>
        <rFont val="Times New Roman"/>
        <family val="1"/>
      </rPr>
      <t>    Offer from the Licensor – Licensed Material.</t>
    </r>
    <r>
      <rPr>
        <sz val="10"/>
        <color rgb="FF000000"/>
        <rFont val="Calibri"/>
        <family val="2"/>
        <scheme val="minor"/>
      </rPr>
      <t xml:space="preserve"> </t>
    </r>
    <r>
      <rPr>
        <sz val="10"/>
        <color rgb="FF000000"/>
        <rFont val="Calibri"/>
        <family val="2"/>
        <scheme val="minor"/>
      </rPr>
      <t>Each recipient of the Licensed Material will automatically receive an offer from the Licensor to exercise the Licensed Rights under the terms of this Public License.</t>
    </r>
  </si>
  <si>
    <r>
      <rPr>
        <sz val="10"/>
        <color rgb="FF000000"/>
        <rFont val="Calibri"/>
        <family val="2"/>
        <scheme val="minor"/>
      </rPr>
      <t>B.</t>
    </r>
    <r>
      <rPr>
        <sz val="10"/>
        <color rgb="FF000000"/>
        <rFont val="Times New Roman"/>
        <family val="1"/>
      </rPr>
      <t>    No downstream restrictions.</t>
    </r>
    <r>
      <rPr>
        <sz val="10"/>
        <color rgb="FF000000"/>
        <rFont val="Calibri"/>
        <family val="2"/>
        <scheme val="minor"/>
      </rPr>
      <t xml:space="preserve"> </t>
    </r>
    <r>
      <rPr>
        <sz val="10"/>
        <color rgb="FF000000"/>
        <rFont val="Calibri"/>
        <family val="2"/>
        <scheme val="minor"/>
      </rPr>
      <t>You may not offer or impose any additional or different terms or conditions on, or apply any Effective Technological Measures to, the Licensed Material if doing so restricts exercise of the Licensed Rights by any recipient of the Licensed Material.</t>
    </r>
  </si>
  <si>
    <r>
      <rPr>
        <sz val="10"/>
        <color rgb="FF000000"/>
        <rFont val="Calibri"/>
        <family val="2"/>
        <scheme val="minor"/>
      </rPr>
      <t>6.</t>
    </r>
    <r>
      <rPr>
        <sz val="10"/>
        <color rgb="FF000000"/>
        <rFont val="Times New Roman"/>
        <family val="1"/>
      </rPr>
      <t xml:space="preserve">     </t>
    </r>
    <r>
      <rPr>
        <sz val="10"/>
        <color rgb="FF000000"/>
        <rFont val="Calibri"/>
        <family val="2"/>
        <scheme val="minor"/>
      </rPr>
      <t>No endorsement.</t>
    </r>
    <r>
      <rPr>
        <sz val="10"/>
        <color rgb="FF000000"/>
        <rFont val="Calibri"/>
        <family val="2"/>
        <scheme val="minor"/>
      </rPr>
      <t xml:space="preserve"> </t>
    </r>
    <r>
      <rPr>
        <sz val="10"/>
        <color rgb="FF000000"/>
        <rFont val="Calibri"/>
        <family val="2"/>
        <scheme val="minor"/>
      </rPr>
      <t>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3(a)(1)(A)(i).</t>
    </r>
  </si>
  <si>
    <r>
      <rPr>
        <sz val="10"/>
        <color rgb="FF000000"/>
        <rFont val="Calibri"/>
        <family val="2"/>
        <scheme val="minor"/>
      </rPr>
      <t>b.</t>
    </r>
    <r>
      <rPr>
        <sz val="10"/>
        <color rgb="FF000000"/>
        <rFont val="Times New Roman"/>
        <family val="1"/>
      </rPr>
      <t>    </t>
    </r>
    <r>
      <rPr>
        <b/>
        <sz val="10"/>
        <color rgb="FF000000"/>
        <rFont val="Calibri"/>
        <family val="2"/>
        <scheme val="minor"/>
      </rPr>
      <t>Other rights.</t>
    </r>
  </si>
  <si>
    <r>
      <rPr>
        <sz val="10"/>
        <color rgb="FF000000"/>
        <rFont val="Calibri"/>
        <family val="2"/>
        <scheme val="minor"/>
      </rPr>
      <t>1.</t>
    </r>
    <r>
      <rPr>
        <sz val="10"/>
        <color rgb="FF000000"/>
        <rFont val="Times New Roman"/>
        <family val="1"/>
      </rPr>
      <t xml:space="preserve">     </t>
    </r>
    <r>
      <rPr>
        <sz val="10"/>
        <color rgb="FF000000"/>
        <rFont val="Calibri"/>
        <family val="2"/>
        <scheme val="minor"/>
      </rPr>
      <t>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t>
    </r>
  </si>
  <si>
    <r>
      <rPr>
        <sz val="10"/>
        <color rgb="FF000000"/>
        <rFont val="Calibri"/>
        <family val="2"/>
        <scheme val="minor"/>
      </rPr>
      <t>2.</t>
    </r>
    <r>
      <rPr>
        <sz val="10"/>
        <color rgb="FF000000"/>
        <rFont val="Times New Roman"/>
        <family val="1"/>
      </rPr>
      <t xml:space="preserve">     </t>
    </r>
    <r>
      <rPr>
        <sz val="10"/>
        <color rgb="FF000000"/>
        <rFont val="Calibri"/>
        <family val="2"/>
        <scheme val="minor"/>
      </rPr>
      <t>Patent and trademark rights are not licensed under this Public License.</t>
    </r>
  </si>
  <si>
    <r>
      <rPr>
        <sz val="10"/>
        <color rgb="FF000000"/>
        <rFont val="Calibri"/>
        <family val="2"/>
        <scheme val="minor"/>
      </rPr>
      <t>3.</t>
    </r>
    <r>
      <rPr>
        <sz val="10"/>
        <color rgb="FF000000"/>
        <rFont val="Times New Roman"/>
        <family val="1"/>
      </rPr>
      <t xml:space="preserve">     </t>
    </r>
    <r>
      <rPr>
        <sz val="10"/>
        <color rgb="FF000000"/>
        <rFont val="Calibri"/>
        <family val="2"/>
        <scheme val="minor"/>
      </rPr>
      <t>To the extent possible, the Licensor waives any right to collect royalties from You for the exercise of the Licensed Rights, whether directly or through a collecting society under any voluntary or waivable statutory or compulsory licensing scheme.</t>
    </r>
    <r>
      <rPr>
        <sz val="10"/>
        <color rgb="FF000000"/>
        <rFont val="Calibri"/>
        <family val="2"/>
        <scheme val="minor"/>
      </rPr>
      <t xml:space="preserve"> </t>
    </r>
    <r>
      <rPr>
        <sz val="10"/>
        <color rgb="FF000000"/>
        <rFont val="Calibri"/>
        <family val="2"/>
        <scheme val="minor"/>
      </rPr>
      <t>In all other cases the Licensor expressly reserves any right to collect such royalties.</t>
    </r>
  </si>
  <si>
    <t>Section 3 – License Conditions.</t>
  </si>
  <si>
    <t>Your exercise of the Licensed Rights is expressly made subject to the following conditions.</t>
  </si>
  <si>
    <r>
      <rPr>
        <sz val="10"/>
        <color rgb="FF000000"/>
        <rFont val="Calibri"/>
        <family val="2"/>
        <scheme val="minor"/>
      </rPr>
      <t>a.</t>
    </r>
    <r>
      <rPr>
        <sz val="10"/>
        <color rgb="FF000000"/>
        <rFont val="Times New Roman"/>
        <family val="1"/>
      </rPr>
      <t>    </t>
    </r>
    <r>
      <rPr>
        <b/>
        <sz val="10"/>
        <color rgb="FF000000"/>
        <rFont val="Calibri"/>
        <family val="2"/>
        <scheme val="minor"/>
      </rPr>
      <t>Attribution.</t>
    </r>
  </si>
  <si>
    <r>
      <rPr>
        <sz val="10"/>
        <color rgb="FF000000"/>
        <rFont val="Calibri"/>
        <family val="2"/>
        <scheme val="minor"/>
      </rPr>
      <t>1.</t>
    </r>
    <r>
      <rPr>
        <sz val="10"/>
        <color rgb="FF000000"/>
        <rFont val="Times New Roman"/>
        <family val="1"/>
      </rPr>
      <t xml:space="preserve">     </t>
    </r>
    <r>
      <rPr>
        <sz val="10"/>
        <color rgb="FF000000"/>
        <rFont val="Calibri"/>
        <family val="2"/>
        <scheme val="minor"/>
      </rPr>
      <t>If You Share the Licensed Material, You must:</t>
    </r>
  </si>
  <si>
    <r>
      <rPr>
        <sz val="10"/>
        <color rgb="FF000000"/>
        <rFont val="Calibri"/>
        <family val="2"/>
        <scheme val="minor"/>
      </rPr>
      <t>A.</t>
    </r>
    <r>
      <rPr>
        <sz val="10"/>
        <color rgb="FF000000"/>
        <rFont val="Times New Roman"/>
        <family val="1"/>
      </rPr>
      <t>    </t>
    </r>
    <r>
      <rPr>
        <sz val="10"/>
        <color rgb="FF000000"/>
        <rFont val="Calibri"/>
        <family val="2"/>
        <scheme val="minor"/>
      </rPr>
      <t>retain the following if it is supplied by the Licensor with the Licensed Material:</t>
    </r>
    <r>
      <rPr>
        <sz val="10"/>
        <color rgb="FF000000"/>
        <rFont val="Calibri"/>
        <family val="2"/>
        <scheme val="minor"/>
      </rPr>
      <t xml:space="preserve"> </t>
    </r>
  </si>
  <si>
    <r>
      <rPr>
        <sz val="10"/>
        <color rgb="FF000000"/>
        <rFont val="Calibri"/>
        <family val="2"/>
        <scheme val="minor"/>
      </rPr>
      <t>i.</t>
    </r>
    <r>
      <rPr>
        <sz val="10"/>
        <color rgb="FF000000"/>
        <rFont val="Times New Roman"/>
        <family val="1"/>
      </rPr>
      <t>          identification of the creator(s) of the Licensed Material and any others designated to receive attribution, in any reasonable manner requested by the Licensor (including by pseudonym if designated);</t>
    </r>
  </si>
  <si>
    <r>
      <rPr>
        <sz val="10"/>
        <color rgb="FF000000"/>
        <rFont val="Calibri"/>
        <family val="2"/>
        <scheme val="minor"/>
      </rPr>
      <t>ii.</t>
    </r>
    <r>
      <rPr>
        <sz val="10"/>
        <color rgb="FF000000"/>
        <rFont val="Times New Roman"/>
        <family val="1"/>
      </rPr>
      <t xml:space="preserve">           </t>
    </r>
    <r>
      <rPr>
        <sz val="10"/>
        <color rgb="FF000000"/>
        <rFont val="Calibri"/>
        <family val="2"/>
        <scheme val="minor"/>
      </rPr>
      <t>a copyright notice;</t>
    </r>
  </si>
  <si>
    <r>
      <rPr>
        <sz val="10"/>
        <color rgb="FF000000"/>
        <rFont val="Calibri"/>
        <family val="2"/>
        <scheme val="minor"/>
      </rPr>
      <t>iii.</t>
    </r>
    <r>
      <rPr>
        <sz val="10"/>
        <color rgb="FF000000"/>
        <rFont val="Times New Roman"/>
        <family val="1"/>
      </rPr>
      <t xml:space="preserve">           </t>
    </r>
    <r>
      <rPr>
        <sz val="10"/>
        <color rgb="FF000000"/>
        <rFont val="Calibri"/>
        <family val="2"/>
        <scheme val="minor"/>
      </rPr>
      <t>a notice that refers to this Public License;</t>
    </r>
    <r>
      <rPr>
        <sz val="10"/>
        <color rgb="FF000000"/>
        <rFont val="Calibri"/>
        <family val="2"/>
        <scheme val="minor"/>
      </rPr>
      <t xml:space="preserve"> </t>
    </r>
  </si>
  <si>
    <r>
      <rPr>
        <sz val="10"/>
        <color rgb="FF000000"/>
        <rFont val="Calibri"/>
        <family val="2"/>
        <scheme val="minor"/>
      </rPr>
      <t>iv.</t>
    </r>
    <r>
      <rPr>
        <sz val="10"/>
        <color rgb="FF000000"/>
        <rFont val="Times New Roman"/>
        <family val="1"/>
      </rPr>
      <t xml:space="preserve">           </t>
    </r>
    <r>
      <rPr>
        <sz val="10"/>
        <color rgb="FF000000"/>
        <rFont val="Calibri"/>
        <family val="2"/>
        <scheme val="minor"/>
      </rPr>
      <t>a notice that refers to the disclaimer of warranties;</t>
    </r>
  </si>
  <si>
    <r>
      <rPr>
        <sz val="10"/>
        <color rgb="FF000000"/>
        <rFont val="Calibri"/>
        <family val="2"/>
        <scheme val="minor"/>
      </rPr>
      <t>v.</t>
    </r>
    <r>
      <rPr>
        <sz val="10"/>
        <color rgb="FF000000"/>
        <rFont val="Times New Roman"/>
        <family val="1"/>
      </rPr>
      <t>          </t>
    </r>
    <r>
      <rPr>
        <sz val="10"/>
        <color rgb="FF000000"/>
        <rFont val="Calibri"/>
        <family val="2"/>
        <scheme val="minor"/>
      </rPr>
      <t>a URI or hyperlink to the Licensed Material to the extent reasonably practicable;</t>
    </r>
  </si>
  <si>
    <r>
      <rPr>
        <sz val="10"/>
        <color rgb="FF000000"/>
        <rFont val="Calibri"/>
        <family val="2"/>
        <scheme val="minor"/>
      </rPr>
      <t>B.</t>
    </r>
    <r>
      <rPr>
        <sz val="10"/>
        <color rgb="FF000000"/>
        <rFont val="Times New Roman"/>
        <family val="1"/>
      </rPr>
      <t>    indicate if You modified the Licensed Material and retain an indication of any previous modifications; and</t>
    </r>
  </si>
  <si>
    <r>
      <rPr>
        <sz val="10"/>
        <color rgb="FF000000"/>
        <rFont val="Calibri"/>
        <family val="2"/>
        <scheme val="minor"/>
      </rPr>
      <t>C.</t>
    </r>
    <r>
      <rPr>
        <sz val="10"/>
        <color rgb="FF000000"/>
        <rFont val="Times New Roman"/>
        <family val="1"/>
      </rPr>
      <t>    indicate the Licensed Material is licensed under this Public License, and include the text of, or the URI or hyperlink to, this Public License.</t>
    </r>
  </si>
  <si>
    <t xml:space="preserve">For the avoidance of doubt, You do not have permission under this Public License to Share Adapted Material. </t>
  </si>
  <si>
    <r>
      <rPr>
        <sz val="10"/>
        <color rgb="FF000000"/>
        <rFont val="Calibri"/>
        <family val="2"/>
        <scheme val="minor"/>
      </rPr>
      <t>2.</t>
    </r>
    <r>
      <rPr>
        <sz val="10"/>
        <color rgb="FF000000"/>
        <rFont val="Times New Roman"/>
        <family val="1"/>
      </rPr>
      <t xml:space="preserve">     </t>
    </r>
    <r>
      <rPr>
        <sz val="10"/>
        <color rgb="FF000000"/>
        <rFont val="Calibri"/>
        <family val="2"/>
        <scheme val="minor"/>
      </rPr>
      <t>You may satisfy the conditions in Section 3(a)(1) in any reasonable manner based on the medium, means, and context in which You Share the Licensed Material.</t>
    </r>
    <r>
      <rPr>
        <sz val="10"/>
        <color rgb="FF000000"/>
        <rFont val="Calibri"/>
        <family val="2"/>
        <scheme val="minor"/>
      </rPr>
      <t xml:space="preserve"> </t>
    </r>
    <r>
      <rPr>
        <sz val="10"/>
        <color rgb="FF000000"/>
        <rFont val="Calibri"/>
        <family val="2"/>
        <scheme val="minor"/>
      </rPr>
      <t>For example, it may be reasonable to satisfy the conditions by providing a URI or hyperlink to a resource that includes the required information.</t>
    </r>
  </si>
  <si>
    <r>
      <rPr>
        <sz val="10"/>
        <color rgb="FF000000"/>
        <rFont val="Calibri"/>
        <family val="2"/>
        <scheme val="minor"/>
      </rPr>
      <t>3.</t>
    </r>
    <r>
      <rPr>
        <sz val="10"/>
        <color rgb="FF000000"/>
        <rFont val="Times New Roman"/>
        <family val="1"/>
      </rPr>
      <t xml:space="preserve">     </t>
    </r>
    <r>
      <rPr>
        <sz val="10"/>
        <color rgb="FF000000"/>
        <rFont val="Calibri"/>
        <family val="2"/>
        <scheme val="minor"/>
      </rPr>
      <t>If requested by the Licensor, You must remove any of the information required by Section 3(a)(1)(A) to the extent reasonably practicable.</t>
    </r>
  </si>
  <si>
    <t>Section 4 – Sui Generis Database Rights.</t>
  </si>
  <si>
    <t>Where the Licensed Rights include Sui Generis Database Rights that apply to Your use of the Licensed Material:</t>
  </si>
  <si>
    <r>
      <rPr>
        <sz val="10"/>
        <color rgb="FF000000"/>
        <rFont val="Calibri"/>
        <family val="2"/>
        <scheme val="minor"/>
      </rPr>
      <t>a.</t>
    </r>
    <r>
      <rPr>
        <sz val="10"/>
        <color rgb="FF000000"/>
        <rFont val="Times New Roman"/>
        <family val="1"/>
      </rPr>
      <t>    </t>
    </r>
    <r>
      <rPr>
        <sz val="10"/>
        <color rgb="FF000000"/>
        <rFont val="Calibri"/>
        <family val="2"/>
        <scheme val="minor"/>
      </rPr>
      <t>for the avoidance of doubt, Section 2(a)(1) grants You the right to extract, reuse, reproduce, and Share all or a substantial portion of the contents of the database, provided You do not Share Adapted Material;</t>
    </r>
  </si>
  <si>
    <r>
      <rPr>
        <sz val="10"/>
        <color rgb="FF000000"/>
        <rFont val="Calibri"/>
        <family val="2"/>
        <scheme val="minor"/>
      </rPr>
      <t>b.</t>
    </r>
    <r>
      <rPr>
        <sz val="10"/>
        <color rgb="FF000000"/>
        <rFont val="Times New Roman"/>
        <family val="1"/>
      </rPr>
      <t>    </t>
    </r>
    <r>
      <rPr>
        <sz val="10"/>
        <color rgb="FF000000"/>
        <rFont val="Calibri"/>
        <family val="2"/>
        <scheme val="minor"/>
      </rPr>
      <t>if You include all or a substantial portion of the database contents in a database in which You have Sui Generis Database Rights, then the database in which You have Sui Generis Database Rights (but not its individual contents) is Adapted Material; and</t>
    </r>
  </si>
  <si>
    <r>
      <rPr>
        <sz val="10"/>
        <color rgb="FF000000"/>
        <rFont val="Calibri"/>
        <family val="2"/>
        <scheme val="minor"/>
      </rPr>
      <t>c.</t>
    </r>
    <r>
      <rPr>
        <sz val="10"/>
        <color rgb="FF000000"/>
        <rFont val="Times New Roman"/>
        <family val="1"/>
      </rPr>
      <t>     You must comply with the conditions in Section 3(a) if You Share all or a substantial portion of the contents of the database.</t>
    </r>
  </si>
  <si>
    <t xml:space="preserve">For the avoidance of doubt, this Section 4 supplements and does not replace Your obligations under this Public License where the Licensed Rights include other Copyright and Similar Rights. </t>
  </si>
  <si>
    <t>Section 5 – Disclaimer of Warranties and Limitation of Liability.</t>
  </si>
  <si>
    <r>
      <rPr>
        <b/>
        <sz val="10"/>
        <color rgb="FF000000"/>
        <rFont val="Calibri"/>
        <family val="2"/>
        <scheme val="minor"/>
      </rPr>
      <t>a.</t>
    </r>
    <r>
      <rPr>
        <b/>
        <sz val="10"/>
        <color rgb="FF000000"/>
        <rFont val="Times New Roman"/>
        <family val="1"/>
      </rPr>
      <t>    </t>
    </r>
    <r>
      <rPr>
        <b/>
        <sz val="10"/>
        <color rgb="FF000000"/>
        <rFont val="Calibri"/>
        <family val="2"/>
        <scheme val="minor"/>
      </rPr>
      <t>Unless otherwise separately undertaken by the Licensor, to the extent possible, the Licensor offers the Licensed Material as-is and as-available, and makes no representations or warranties of any kind concerning the Licensed Material, whether express, implied, statutory, or other.</t>
    </r>
    <r>
      <rPr>
        <b/>
        <sz val="10"/>
        <color rgb="FF000000"/>
        <rFont val="Calibri"/>
        <family val="2"/>
        <scheme val="minor"/>
      </rPr>
      <t xml:space="preserve"> </t>
    </r>
    <r>
      <rPr>
        <b/>
        <sz val="10"/>
        <color rgb="FF000000"/>
        <rFont val="Calibri"/>
        <family val="2"/>
        <scheme val="minor"/>
      </rPr>
      <t>This includes, without limitation, warranties of title, merchantability, fitness for a particular purpose, non-infringement, absence of latent or other defects, accuracy, or the presence or absence of errors, whether or not known or discoverable.</t>
    </r>
    <r>
      <rPr>
        <b/>
        <sz val="10"/>
        <color rgb="FF000000"/>
        <rFont val="Calibri"/>
        <family val="2"/>
        <scheme val="minor"/>
      </rPr>
      <t xml:space="preserve"> </t>
    </r>
    <r>
      <rPr>
        <b/>
        <sz val="10"/>
        <color rgb="FF000000"/>
        <rFont val="Calibri"/>
        <family val="2"/>
        <scheme val="minor"/>
      </rPr>
      <t>Where disclaimers of warranties are not allowed in full or in part, this disclaimer may not apply to You.</t>
    </r>
  </si>
  <si>
    <r>
      <rPr>
        <b/>
        <sz val="10"/>
        <color rgb="FF000000"/>
        <rFont val="Calibri"/>
        <family val="2"/>
        <scheme val="minor"/>
      </rPr>
      <t>b.</t>
    </r>
    <r>
      <rPr>
        <b/>
        <sz val="10"/>
        <color rgb="FF000000"/>
        <rFont val="Times New Roman"/>
        <family val="1"/>
      </rPr>
      <t>    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t>
    </r>
    <r>
      <rPr>
        <b/>
        <sz val="10"/>
        <color rgb="FF000000"/>
        <rFont val="Calibri"/>
        <family val="2"/>
        <scheme val="minor"/>
      </rPr>
      <t xml:space="preserve"> </t>
    </r>
    <r>
      <rPr>
        <b/>
        <sz val="10"/>
        <color rgb="FF000000"/>
        <rFont val="Calibri"/>
        <family val="2"/>
        <scheme val="minor"/>
      </rPr>
      <t>Where a limitation of liability is not allowed in full or in part, this limitation may not apply to You.</t>
    </r>
  </si>
  <si>
    <r>
      <rPr>
        <sz val="10"/>
        <color rgb="FF000000"/>
        <rFont val="Calibri"/>
        <family val="2"/>
        <scheme val="minor"/>
      </rPr>
      <t>c.</t>
    </r>
    <r>
      <rPr>
        <sz val="10"/>
        <color rgb="FF000000"/>
        <rFont val="Times New Roman"/>
        <family val="1"/>
      </rPr>
      <t>     </t>
    </r>
    <r>
      <rPr>
        <sz val="10"/>
        <color rgb="FF000000"/>
        <rFont val="Calibri"/>
        <family val="2"/>
        <scheme val="minor"/>
      </rPr>
      <t>The disclaimer of warranties and limitation of liability provided above shall be interpreted in a manner that, to the extent possible, most closely approximates an absolute disclaimer and waiver of all liability.</t>
    </r>
  </si>
  <si>
    <t>Section 6 – Term and Termination.</t>
  </si>
  <si>
    <r>
      <rPr>
        <sz val="10"/>
        <color rgb="FF000000"/>
        <rFont val="Calibri"/>
        <family val="2"/>
        <scheme val="minor"/>
      </rPr>
      <t>a.</t>
    </r>
    <r>
      <rPr>
        <sz val="10"/>
        <color rgb="FF000000"/>
        <rFont val="Times New Roman"/>
        <family val="1"/>
      </rPr>
      <t>    This Public License applies for the term of the Copyright and Similar Rights licensed here.</t>
    </r>
    <r>
      <rPr>
        <sz val="10"/>
        <color rgb="FF000000"/>
        <rFont val="Calibri"/>
        <family val="2"/>
        <scheme val="minor"/>
      </rPr>
      <t xml:space="preserve"> </t>
    </r>
    <r>
      <rPr>
        <sz val="10"/>
        <color rgb="FF000000"/>
        <rFont val="Calibri"/>
        <family val="2"/>
        <scheme val="minor"/>
      </rPr>
      <t>However, if You fail to comply with this Public License, then Your rights under this Public License terminate automatically.</t>
    </r>
  </si>
  <si>
    <r>
      <rPr>
        <sz val="10"/>
        <color rgb="FF000000"/>
        <rFont val="Calibri"/>
        <family val="2"/>
        <scheme val="minor"/>
      </rPr>
      <t>b.</t>
    </r>
    <r>
      <rPr>
        <sz val="10"/>
        <color rgb="FF000000"/>
        <rFont val="Times New Roman"/>
        <family val="1"/>
      </rPr>
      <t>    Where Your right to use the Licensed Material has terminated under Section 6(a), it reinstates:</t>
    </r>
  </si>
  <si>
    <r>
      <rPr>
        <sz val="10"/>
        <color rgb="FF000000"/>
        <rFont val="Calibri"/>
        <family val="2"/>
        <scheme val="minor"/>
      </rPr>
      <t>1.</t>
    </r>
    <r>
      <rPr>
        <sz val="10"/>
        <color rgb="FF000000"/>
        <rFont val="Times New Roman"/>
        <family val="1"/>
      </rPr>
      <t xml:space="preserve">     </t>
    </r>
    <r>
      <rPr>
        <sz val="10"/>
        <color rgb="FF000000"/>
        <rFont val="Calibri"/>
        <family val="2"/>
        <scheme val="minor"/>
      </rPr>
      <t>automatically as of the date the violation is cured, provided it is cured within 30 days of Your discovery of the violation; or</t>
    </r>
  </si>
  <si>
    <r>
      <rPr>
        <sz val="10"/>
        <color rgb="FF000000"/>
        <rFont val="Calibri"/>
        <family val="2"/>
        <scheme val="minor"/>
      </rPr>
      <t>2.</t>
    </r>
    <r>
      <rPr>
        <sz val="10"/>
        <color rgb="FF000000"/>
        <rFont val="Times New Roman"/>
        <family val="1"/>
      </rPr>
      <t xml:space="preserve">     </t>
    </r>
    <r>
      <rPr>
        <sz val="10"/>
        <color rgb="FF000000"/>
        <rFont val="Calibri"/>
        <family val="2"/>
        <scheme val="minor"/>
      </rPr>
      <t>upon express reinstatement by the Licensor.</t>
    </r>
  </si>
  <si>
    <t>For the avoidance of doubt, this Section 6(b) does not affect any right the Licensor may have to seek remedies for Your violations of this Public License.</t>
  </si>
  <si>
    <r>
      <rPr>
        <sz val="10"/>
        <color rgb="FF000000"/>
        <rFont val="Calibri"/>
        <family val="2"/>
        <scheme val="minor"/>
      </rPr>
      <t>c.</t>
    </r>
    <r>
      <rPr>
        <sz val="10"/>
        <color rgb="FF000000"/>
        <rFont val="Times New Roman"/>
        <family val="1"/>
      </rPr>
      <t>     For the avoidance of doubt, the Licensor may also offer the Licensed Material under separate terms or conditions or stop distributing the Licensed Material at any time; however, doing so will not terminate this Public License.</t>
    </r>
  </si>
  <si>
    <r>
      <rPr>
        <sz val="10"/>
        <color rgb="FF000000"/>
        <rFont val="Calibri"/>
        <family val="2"/>
        <scheme val="minor"/>
      </rPr>
      <t>d.</t>
    </r>
    <r>
      <rPr>
        <sz val="10"/>
        <color rgb="FF000000"/>
        <rFont val="Times New Roman"/>
        <family val="1"/>
      </rPr>
      <t>    Sections 1, 5, 6, 7, and 8 survive termination of this Public License.</t>
    </r>
  </si>
  <si>
    <t>Section 7 – Other Terms and Conditions.</t>
  </si>
  <si>
    <r>
      <rPr>
        <sz val="10"/>
        <color rgb="FF000000"/>
        <rFont val="Calibri"/>
        <family val="2"/>
        <scheme val="minor"/>
      </rPr>
      <t>a.</t>
    </r>
    <r>
      <rPr>
        <sz val="10"/>
        <color rgb="FF000000"/>
        <rFont val="Times New Roman"/>
        <family val="1"/>
      </rPr>
      <t>    The Licensor must not be bound by any additional or different terms or conditions communicated by You unless expressly agreed.</t>
    </r>
  </si>
  <si>
    <r>
      <rPr>
        <sz val="10"/>
        <color rgb="FF000000"/>
        <rFont val="Calibri"/>
        <family val="2"/>
        <scheme val="minor"/>
      </rPr>
      <t>b.</t>
    </r>
    <r>
      <rPr>
        <sz val="10"/>
        <color rgb="FF000000"/>
        <rFont val="Times New Roman"/>
        <family val="1"/>
      </rPr>
      <t>    </t>
    </r>
    <r>
      <rPr>
        <sz val="10"/>
        <color rgb="FF000000"/>
        <rFont val="Calibri"/>
        <family val="2"/>
        <scheme val="minor"/>
      </rPr>
      <t>Any arrangements, understandings, or agreements regarding the Licensed Material not stated herein are separate from and independent of the terms and conditions of this Public License.</t>
    </r>
  </si>
  <si>
    <t>Section 8 – Interpretation.</t>
  </si>
  <si>
    <r>
      <rPr>
        <sz val="10"/>
        <color rgb="FF000000"/>
        <rFont val="Calibri"/>
        <family val="2"/>
        <scheme val="minor"/>
      </rPr>
      <t>a.</t>
    </r>
    <r>
      <rPr>
        <sz val="10"/>
        <color rgb="FF000000"/>
        <rFont val="Times New Roman"/>
        <family val="1"/>
      </rPr>
      <t>    </t>
    </r>
    <r>
      <rPr>
        <sz val="10"/>
        <color rgb="FF000000"/>
        <rFont val="Calibri"/>
        <family val="2"/>
        <scheme val="minor"/>
      </rPr>
      <t>For the avoidance of doubt, this Public License does not, and must not be interpreted to, reduce, limit, restrict, or impose conditions on any use of the Licensed Material that could lawfully be made without permission under this Public License.</t>
    </r>
  </si>
  <si>
    <r>
      <rPr>
        <sz val="10"/>
        <color rgb="FF000000"/>
        <rFont val="Calibri"/>
        <family val="2"/>
        <scheme val="minor"/>
      </rPr>
      <t>b.</t>
    </r>
    <r>
      <rPr>
        <sz val="10"/>
        <color rgb="FF000000"/>
        <rFont val="Times New Roman"/>
        <family val="1"/>
      </rPr>
      <t>    </t>
    </r>
    <r>
      <rPr>
        <sz val="10"/>
        <color rgb="FF000000"/>
        <rFont val="Calibri"/>
        <family val="2"/>
        <scheme val="minor"/>
      </rPr>
      <t>To the extent possible, if any provision of this Public License is deemed unenforceable, it must be automatically reformed to the minimum extent necessary to make it enforceable.</t>
    </r>
    <r>
      <rPr>
        <sz val="10"/>
        <color rgb="FF000000"/>
        <rFont val="Calibri"/>
        <family val="2"/>
        <scheme val="minor"/>
      </rPr>
      <t xml:space="preserve"> </t>
    </r>
    <r>
      <rPr>
        <sz val="10"/>
        <color rgb="FF000000"/>
        <rFont val="Calibri"/>
        <family val="2"/>
        <scheme val="minor"/>
      </rPr>
      <t>If the provision cannot be reformed, it must be severed from this Public License without affecting the enforceability of the remaining terms and conditions.</t>
    </r>
  </si>
  <si>
    <r>
      <rPr>
        <sz val="10"/>
        <color rgb="FF000000"/>
        <rFont val="Calibri"/>
        <family val="2"/>
        <scheme val="minor"/>
      </rPr>
      <t>c.</t>
    </r>
    <r>
      <rPr>
        <sz val="10"/>
        <color rgb="FF000000"/>
        <rFont val="Times New Roman"/>
        <family val="1"/>
      </rPr>
      <t>     No term or condition of this Public License will be waived and no failure to comply consented to unless expressly agreed to by the Licensor.</t>
    </r>
  </si>
  <si>
    <r>
      <rPr>
        <sz val="10"/>
        <color rgb="FF000000"/>
        <rFont val="Calibri"/>
        <family val="2"/>
        <scheme val="minor"/>
      </rPr>
      <t>d.</t>
    </r>
    <r>
      <rPr>
        <sz val="10"/>
        <color rgb="FF000000"/>
        <rFont val="Times New Roman"/>
        <family val="1"/>
      </rPr>
      <t>    Nothing in this Public License constitutes or may be interpreted as a limitation upon, or waiver of, any privileges and immunities that apply to the Licensor or You, including from the legal processes of any jurisdiction or authority.</t>
    </r>
  </si>
  <si>
    <t>Section 9 – Distribution of Derivatives</t>
  </si>
  <si>
    <t>a.   In addition to those rights granted under Sections 2(a)(3), the Licensor grants You the right to distribute modified material provided:</t>
  </si>
  <si>
    <t>1. this material is clearly marked as a modified version not approved by the Licensor; and</t>
  </si>
  <si>
    <t>2. any logos and/or trademarks of the Licensor have been removed.</t>
  </si>
  <si>
    <r>
      <rPr>
        <b/>
        <sz val="18"/>
        <color theme="1"/>
        <rFont val="Arial"/>
        <family val="2"/>
      </rPr>
      <t xml:space="preserve">Information Security Assessment
</t>
    </r>
    <r>
      <rPr>
        <sz val="16"/>
        <color rgb="FF000000"/>
        <rFont val="Arial"/>
        <family val="2"/>
      </rPr>
      <t>Change history</t>
    </r>
  </si>
  <si>
    <t>1.0</t>
  </si>
  <si>
    <t>First release (Initial version)</t>
  </si>
  <si>
    <t>Changing open questions to solved questions</t>
  </si>
  <si>
    <t xml:space="preserve">More precise level descriptions </t>
  </si>
  <si>
    <t>Incorporating examples from practice</t>
  </si>
  <si>
    <t>Spelling errors corrected</t>
  </si>
  <si>
    <t>8.2 and 10.1 reference adjustment</t>
  </si>
  <si>
    <t>10.2 change from production environment to productive environment</t>
  </si>
  <si>
    <t>10.5 change from IDS/IPS to HIDS/HIPS</t>
  </si>
  <si>
    <t>11.2 changes to the translation</t>
  </si>
  <si>
    <t>11.3 and 11.4 restructuring of controls</t>
  </si>
  <si>
    <t>11.4 add “IT” to systems</t>
  </si>
  <si>
    <t>9.4 revision Maturity Level 2</t>
  </si>
  <si>
    <t>2.0</t>
  </si>
  <si>
    <t>Revision due to the new edition of ISO 27002:2013</t>
  </si>
  <si>
    <t>Adjustment of the maturity levels</t>
  </si>
  <si>
    <t>2.0.1</t>
  </si>
  <si>
    <t>Fix for error in calculation and spider web diagram</t>
  </si>
  <si>
    <t>2.1.0</t>
  </si>
  <si>
    <t>Revision of the maturity levels, corrections of some controls</t>
  </si>
  <si>
    <t>Release version 2.1</t>
  </si>
  <si>
    <t>Print area adjusted</t>
  </si>
  <si>
    <t>Spider web diagram shows results without cutback</t>
  </si>
  <si>
    <t>Control 13.5 revised</t>
  </si>
  <si>
    <t>Control 7.1 Maturity Level 1 revised</t>
  </si>
  <si>
    <t>Controls 9.4 and 9.5 reference revised</t>
  </si>
  <si>
    <t>Maturity Control changed from 12.4 to 4</t>
  </si>
  <si>
    <t>Maturity Control changed from 16.3 to 3</t>
  </si>
  <si>
    <t>Addition of KPIs</t>
  </si>
  <si>
    <t>Spell checking in Maturity Level 3</t>
  </si>
  <si>
    <t>3.0.2</t>
  </si>
  <si>
    <t>Revision for TISAX</t>
  </si>
  <si>
    <t>Module Connection of third parties included</t>
  </si>
  <si>
    <t>Module Prototype Protection (25) included, derived from the Whitepaper of 06/10/2016</t>
  </si>
  <si>
    <t>Module Data Protection (24) included, reference to 18.2 deleted, maturity levels removed from the module, references from Level 1 generated instead, reference included (ISMS, 18.2) showing that the data protection module will be used only in commissioned data processing according to §11 BDSG, introduction of questions “fulfilled [yes/no]”</t>
  </si>
  <si>
    <t>“Questions” renamed “ISMS”</t>
  </si>
  <si>
    <t>Upon agreement with the data protection working group, Maturity Level “4” has been removed from Control 18.2 and set to “3”. Instead, Control 10.21 Cryptography has been raised from “2” to “3”.</t>
  </si>
  <si>
    <t>Introduction of the protection needs “normal”, “high” and “very high” to represent the protection goals “integrity”, “availability” and “confidentiality”; mapping from “internal” to “normal”, from “confidential” to “high” and from “secret/strictly confidential” to “very high”. Assignment of requirements within Maturity Level “1” in the different controls.</t>
  </si>
  <si>
    <t>Including KPIs in controls with Maturity Levels “4”</t>
  </si>
  <si>
    <t>Removal of KPI from Control 18.2</t>
  </si>
  <si>
    <t>Introduction of references to several information security topics</t>
  </si>
  <si>
    <t>4.0.0</t>
  </si>
  <si>
    <t>Readability enhancement for information security controls</t>
  </si>
  <si>
    <t>Categorizing the requirements of the individual controls into ‘must’, ‘should’ and ‘may’ in order to clarify the degree of obligation</t>
  </si>
  <si>
    <t>Introduction of tab “Explanations”</t>
  </si>
  <si>
    <t>Introduction of tab “Maturity levels”</t>
  </si>
  <si>
    <t>Extension of tab “KPIs”</t>
  </si>
  <si>
    <t>Extension of tab “Information Security” with additional controls to clarify requirements for usage of cloud services</t>
  </si>
  <si>
    <t>4.0.1</t>
  </si>
  <si>
    <t>KPI link at Control 12.2 has been deleted</t>
  </si>
  <si>
    <t>4.0.2</t>
  </si>
  <si>
    <t>Correction of the link of Control 14.4 on the results page, Level 3 adaptation: Established in tab “Maturity levels”</t>
  </si>
  <si>
    <t>4.0.3</t>
  </si>
  <si>
    <t>Tab Results: The results will only be indicated for controls that have been subject to processing.</t>
  </si>
  <si>
    <t>4.1.0</t>
  </si>
  <si>
    <t>Adaptation of Chapter 24 to DSGVO and minor modifications to those controls designated with 4.1.0</t>
  </si>
  <si>
    <t>8.4, 13.3 correction in description of objective</t>
  </si>
  <si>
    <t>9.1 addition of control and objective description</t>
  </si>
  <si>
    <t>10.1, 11.1, 12.5, 12.6, 12.9 adaptation of requirements</t>
  </si>
  <si>
    <t>18.2 and Data Protection (24) adaptation to DSGVO</t>
  </si>
  <si>
    <t>References: 'secret' changed to 'strictly confidential' and classification levels supplemented to protection classes</t>
  </si>
  <si>
    <t>Prototype Protection (25) revised</t>
  </si>
  <si>
    <t>5.0.0</t>
  </si>
  <si>
    <t>Topical restructuring of VDA ISA in the module Information Security</t>
  </si>
  <si>
    <t>New table format in all modules for improved overview and easier export options</t>
  </si>
  <si>
    <t>Deletion of the module Connection to third parties and transfer of its requirements to the module Information Security</t>
  </si>
  <si>
    <t xml:space="preserve">Integration of Notes and Explanations into the module Information Security, consequently deletion of the tabs Notes and Explanations </t>
  </si>
  <si>
    <t>Revision of ally questions, objectives and requirements</t>
  </si>
  <si>
    <t>Harmonization of the target maturity level across all controls to a target value of 3</t>
  </si>
  <si>
    <t>Integration of Control 1.2 into the new Control 1.4.1</t>
  </si>
  <si>
    <t>Integration of Control 1.3 into the new Control 1.2.1</t>
  </si>
  <si>
    <t>Integration of Controls 1.2 into the new Control 1.2.4</t>
  </si>
  <si>
    <t>Integration of Controls 1.2 into the new Control 1.2.1</t>
  </si>
  <si>
    <t>Integration of Control 9.4 into the new Control 4.1.3</t>
  </si>
  <si>
    <t>Integration of Controls 1.2 into the new Control 1.2.2</t>
  </si>
  <si>
    <t>Integration of Control 12.4 into the new Controls 3.1.2 and 3.1.4</t>
  </si>
  <si>
    <t>Integration of Controls 1.2 into the new Control 1.2.7</t>
  </si>
  <si>
    <t>Integration of Controls 14.2 and 14.3 into the new Control 5.3.1</t>
  </si>
  <si>
    <t xml:space="preserve">Deletion of Control 12.9 </t>
  </si>
  <si>
    <t>New Control “Teleworking” (2.1.4)</t>
  </si>
  <si>
    <t>New Control “Qualification of employees” (2.1.1)</t>
  </si>
  <si>
    <t>New Control “Handling of identification means” (4.1.1)</t>
  </si>
  <si>
    <t>Change of the License to Creative Commons BY ND 4.0 + special terms and conditions for the distribution of derivatives</t>
  </si>
  <si>
    <t>5.0.2</t>
  </si>
  <si>
    <t xml:space="preserve">Correction of overall maturity level calculation </t>
  </si>
  <si>
    <t>Input check of “Maturity level” column</t>
  </si>
  <si>
    <t>Correction of change history</t>
  </si>
  <si>
    <t>Renumbering in “Data Protection” module</t>
  </si>
  <si>
    <t>5.0.3</t>
  </si>
  <si>
    <t>Correction of diagram designations in “Results” module</t>
  </si>
  <si>
    <t>Supplementation of print areas</t>
  </si>
  <si>
    <t>5.0.4</t>
  </si>
  <si>
    <t>Correction of orthography and expression</t>
  </si>
  <si>
    <t>Correction of references ISO 27001</t>
  </si>
  <si>
    <t>Correction of orthography and expression, linguistic clarification, elimination of ambiguities</t>
  </si>
  <si>
    <t>Restructuring of "Welcome” tab, Definitions of tabs moved to “Definitions”</t>
  </si>
  <si>
    <t>Supplementation of protection goals with respect to requirements for high and very high protection needs in the “Information Security” tab</t>
  </si>
  <si>
    <t>Deletion of column “Addressed protection goals” in “Information Security” and “Prototype Protection” tabs</t>
  </si>
  <si>
    <t>Content deleted from column “Usual person responsible for process implementation” in the “Information Security” and “Prototype Protection” tabs</t>
  </si>
  <si>
    <t>Row_Format</t>
  </si>
  <si>
    <t>Is_Title?</t>
  </si>
  <si>
    <t>Beschreibung der Umsetzung</t>
  </si>
  <si>
    <t>Referenz Dokumentation</t>
  </si>
  <si>
    <t>Feststellungen/Prüfergebnis</t>
  </si>
  <si>
    <t>Datum der Feststellung</t>
  </si>
  <si>
    <t>Datum der Erledigung</t>
  </si>
  <si>
    <t>Verantwortliche Abteilung</t>
  </si>
  <si>
    <t>Kontakt</t>
  </si>
  <si>
    <t>na</t>
  </si>
  <si>
    <t>Version: 5.1 | 04/27/2022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</si>
</sst>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409]dd\-mmm\-yy;@"/>
  </numFmts>
  <fonts count="102" x14ac:knownFonts="1">
    <font>
      <sz val="11"/>
      <color theme="1"/>
      <name val="Calibri"/>
      <family val="2"/>
      <scheme val="minor"/>
    </font>
    <font>
      <sz val="10"/>
      <color theme="1"/>
      <name val="Arial"/>
      <family val="2"/>
    </font>
    <font>
      <sz val="10"/>
      <color theme="1"/>
      <name val="Arial"/>
      <family val="2"/>
    </font>
    <font>
      <sz val="10"/>
      <color theme="1"/>
      <name val="Arial"/>
      <family val="2"/>
    </font>
    <font>
      <b/>
      <sz val="10"/>
      <color theme="1"/>
      <name val="Calibri"/>
      <family val="2"/>
      <scheme val="minor"/>
    </font>
    <font>
      <sz val="10"/>
      <color theme="1"/>
      <name val="Calibri"/>
      <family val="2"/>
      <scheme val="minor"/>
    </font>
    <font>
      <b/>
      <sz val="10"/>
      <color theme="0"/>
      <name val="Calibri"/>
      <family val="2"/>
      <scheme val="minor"/>
    </font>
    <font>
      <u/>
      <sz val="11"/>
      <color theme="10"/>
      <name val="Calibri"/>
      <family val="2"/>
      <scheme val="minor"/>
    </font>
    <font>
      <u/>
      <sz val="11"/>
      <color theme="11"/>
      <name val="Calibri"/>
      <family val="2"/>
      <scheme val="minor"/>
    </font>
    <font>
      <sz val="10"/>
      <name val="Calibri"/>
      <family val="2"/>
      <scheme val="minor"/>
    </font>
    <font>
      <sz val="11"/>
      <color indexed="8"/>
      <name val="Calibri"/>
      <family val="2"/>
    </font>
    <font>
      <sz val="10"/>
      <name val="Arial"/>
      <family val="2"/>
    </font>
    <font>
      <sz val="10"/>
      <name val="Porsche News Gothic"/>
      <family val="2"/>
    </font>
    <font>
      <sz val="11"/>
      <color indexed="9"/>
      <name val="Calibri"/>
      <family val="2"/>
    </font>
    <font>
      <b/>
      <sz val="11"/>
      <color indexed="63"/>
      <name val="Calibri"/>
      <family val="2"/>
    </font>
    <font>
      <sz val="11"/>
      <color indexed="20"/>
      <name val="Calibri"/>
      <family val="2"/>
    </font>
    <font>
      <b/>
      <sz val="11"/>
      <color indexed="52"/>
      <name val="Calibri"/>
      <family val="2"/>
    </font>
    <font>
      <b/>
      <sz val="11"/>
      <color indexed="9"/>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2"/>
    </font>
    <font>
      <sz val="11"/>
      <color indexed="10"/>
      <name val="Calibri"/>
      <family val="2"/>
    </font>
    <font>
      <u/>
      <sz val="13"/>
      <color indexed="12"/>
      <name val="Porsche News Gothic"/>
      <family val="2"/>
    </font>
    <font>
      <b/>
      <sz val="10"/>
      <name val="Arial"/>
      <family val="2"/>
    </font>
    <font>
      <sz val="11"/>
      <color rgb="FFFF0000"/>
      <name val="Calibri"/>
      <family val="2"/>
      <scheme val="minor"/>
    </font>
    <font>
      <u/>
      <sz val="10"/>
      <color theme="1"/>
      <name val="Calibri"/>
      <family val="2"/>
      <scheme val="minor"/>
    </font>
    <font>
      <b/>
      <sz val="10"/>
      <color theme="0"/>
      <name val="Arial"/>
      <family val="2"/>
    </font>
    <font>
      <sz val="10"/>
      <color theme="1"/>
      <name val="Arial"/>
      <family val="2"/>
    </font>
    <font>
      <sz val="10"/>
      <color theme="0"/>
      <name val="Arial"/>
      <family val="2"/>
    </font>
    <font>
      <sz val="11"/>
      <color theme="1"/>
      <name val="Calibri"/>
      <family val="2"/>
      <scheme val="minor"/>
    </font>
    <font>
      <b/>
      <sz val="16"/>
      <name val="Arial"/>
      <family val="2"/>
    </font>
    <font>
      <sz val="10"/>
      <color rgb="FFFF0000"/>
      <name val="Arial"/>
      <family val="2"/>
    </font>
    <font>
      <b/>
      <sz val="18"/>
      <name val="Arial"/>
      <family val="2"/>
    </font>
    <font>
      <sz val="12"/>
      <name val="Arial"/>
      <family val="2"/>
    </font>
    <font>
      <sz val="14"/>
      <name val="Arial"/>
      <family val="2"/>
    </font>
    <font>
      <b/>
      <sz val="12"/>
      <color rgb="FFFF0000"/>
      <name val="Arial"/>
      <family val="2"/>
    </font>
    <font>
      <b/>
      <sz val="10"/>
      <color indexed="8"/>
      <name val="Arial"/>
      <family val="2"/>
    </font>
    <font>
      <sz val="12"/>
      <color indexed="8"/>
      <name val="Arial"/>
      <family val="2"/>
    </font>
    <font>
      <strike/>
      <sz val="11"/>
      <name val="Arial"/>
      <family val="2"/>
    </font>
    <font>
      <sz val="9"/>
      <name val="Arial"/>
      <family val="2"/>
    </font>
    <font>
      <b/>
      <i/>
      <sz val="9"/>
      <name val="Arial"/>
      <family val="2"/>
    </font>
    <font>
      <b/>
      <i/>
      <sz val="10"/>
      <name val="Calibri"/>
      <family val="2"/>
      <scheme val="minor"/>
    </font>
    <font>
      <i/>
      <sz val="10"/>
      <name val="Calibri"/>
      <family val="2"/>
      <scheme val="minor"/>
    </font>
    <font>
      <b/>
      <sz val="10"/>
      <name val="Calibri"/>
      <family val="2"/>
      <scheme val="minor"/>
    </font>
    <font>
      <b/>
      <u/>
      <sz val="10"/>
      <color theme="1"/>
      <name val="Calibri"/>
      <family val="2"/>
      <scheme val="minor"/>
    </font>
    <font>
      <u/>
      <sz val="10"/>
      <name val="Calibri"/>
      <family val="2"/>
      <scheme val="minor"/>
    </font>
    <font>
      <sz val="10"/>
      <color theme="0"/>
      <name val="Calibri"/>
      <family val="2"/>
      <scheme val="minor"/>
    </font>
    <font>
      <i/>
      <sz val="10"/>
      <color theme="0"/>
      <name val="Calibri"/>
      <family val="2"/>
      <scheme val="minor"/>
    </font>
    <font>
      <sz val="12"/>
      <color theme="1"/>
      <name val="Arial"/>
      <family val="2"/>
    </font>
    <font>
      <b/>
      <sz val="16"/>
      <color theme="1"/>
      <name val="Arial"/>
      <family val="2"/>
    </font>
    <font>
      <sz val="12"/>
      <color indexed="12"/>
      <name val="Arial"/>
      <family val="2"/>
    </font>
    <font>
      <b/>
      <sz val="12"/>
      <name val="Arial"/>
      <family val="2"/>
    </font>
    <font>
      <b/>
      <sz val="14"/>
      <color indexed="12"/>
      <name val="Arial"/>
      <family val="2"/>
    </font>
    <font>
      <sz val="10"/>
      <color indexed="8"/>
      <name val="Arial"/>
      <family val="2"/>
    </font>
    <font>
      <sz val="8"/>
      <name val="Arial"/>
      <family val="2"/>
    </font>
    <font>
      <sz val="8"/>
      <color theme="0"/>
      <name val="Arial"/>
      <family val="2"/>
    </font>
    <font>
      <sz val="10"/>
      <color rgb="FF00B050"/>
      <name val="Arial"/>
      <family val="2"/>
    </font>
    <font>
      <u/>
      <sz val="8"/>
      <color theme="0"/>
      <name val="Arial"/>
      <family val="2"/>
    </font>
    <font>
      <b/>
      <sz val="16"/>
      <color theme="0"/>
      <name val="Arial"/>
      <family val="2"/>
    </font>
    <font>
      <sz val="10"/>
      <color theme="3"/>
      <name val="Arial"/>
      <family val="2"/>
    </font>
    <font>
      <sz val="12"/>
      <name val="Porsche News Gothic"/>
      <family val="2"/>
    </font>
    <font>
      <sz val="16"/>
      <color theme="1"/>
      <name val="Arial"/>
      <family val="2"/>
    </font>
    <font>
      <b/>
      <sz val="10"/>
      <color theme="0"/>
      <name val="Calibri"/>
      <family val="2"/>
      <scheme val="minor"/>
    </font>
    <font>
      <sz val="10"/>
      <name val="Calibri"/>
      <family val="2"/>
    </font>
    <font>
      <sz val="10"/>
      <color theme="0" tint="-0.249977111117893"/>
      <name val="Calibri"/>
      <family val="2"/>
      <scheme val="minor"/>
    </font>
    <font>
      <sz val="10"/>
      <color indexed="8"/>
      <name val="Calibri"/>
      <family val="2"/>
      <scheme val="minor"/>
    </font>
    <font>
      <sz val="10"/>
      <color rgb="FF000000"/>
      <name val="Calibri"/>
      <family val="2"/>
    </font>
    <font>
      <sz val="11"/>
      <name val="Calibri"/>
      <family val="2"/>
      <scheme val="minor"/>
    </font>
    <font>
      <sz val="18"/>
      <name val="Arial"/>
      <family val="2"/>
    </font>
    <font>
      <strike/>
      <sz val="11"/>
      <name val="Calibri"/>
      <family val="2"/>
      <scheme val="minor"/>
    </font>
    <font>
      <sz val="10"/>
      <color theme="1"/>
      <name val="Calibri"/>
      <family val="2"/>
      <scheme val="minor"/>
    </font>
    <font>
      <sz val="10"/>
      <color indexed="8"/>
      <name val="Porsche News Gothic"/>
    </font>
    <font>
      <b/>
      <sz val="18"/>
      <color theme="1"/>
      <name val="Arial"/>
      <family val="2"/>
    </font>
    <font>
      <sz val="11"/>
      <color theme="0"/>
      <name val="Calibri"/>
      <family val="2"/>
      <scheme val="minor"/>
    </font>
    <font>
      <sz val="18"/>
      <color theme="1"/>
      <name val="Arial"/>
      <family val="2"/>
    </font>
    <font>
      <sz val="10"/>
      <color theme="0" tint="-0.14999847407452621"/>
      <name val="Calibri"/>
      <family val="2"/>
      <scheme val="minor"/>
    </font>
    <font>
      <sz val="10"/>
      <color theme="0" tint="-0.14999847407452621"/>
      <name val="Arial"/>
      <family val="2"/>
    </font>
    <font>
      <b/>
      <sz val="10"/>
      <color theme="1"/>
      <name val="Calibri"/>
      <family val="2"/>
    </font>
    <font>
      <sz val="10"/>
      <color theme="1"/>
      <name val="Calibri"/>
      <family val="2"/>
    </font>
    <font>
      <b/>
      <sz val="10"/>
      <color rgb="FF000000"/>
      <name val="Calibri"/>
      <family val="2"/>
      <scheme val="minor"/>
    </font>
    <font>
      <sz val="10"/>
      <color rgb="FF000000"/>
      <name val="Symbol"/>
      <family val="1"/>
      <charset val="2"/>
    </font>
    <font>
      <sz val="10"/>
      <color rgb="FF000000"/>
      <name val="Times New Roman"/>
      <family val="1"/>
    </font>
    <font>
      <sz val="10"/>
      <color rgb="FF000000"/>
      <name val="Calibri"/>
      <family val="2"/>
      <scheme val="minor"/>
    </font>
    <font>
      <u/>
      <sz val="10"/>
      <color rgb="FF000000"/>
      <name val="Calibri"/>
      <family val="2"/>
      <scheme val="minor"/>
    </font>
    <font>
      <b/>
      <sz val="10"/>
      <color rgb="FF000000"/>
      <name val="Times New Roman"/>
      <family val="1"/>
    </font>
    <font>
      <b/>
      <sz val="10"/>
      <color rgb="FF000000"/>
      <name val="Arial"/>
      <family val="2"/>
    </font>
    <font>
      <sz val="10"/>
      <color rgb="FF000000"/>
      <name val="Arial"/>
      <family val="2"/>
    </font>
    <font>
      <sz val="11"/>
      <color theme="1"/>
      <name val="Arial"/>
      <family val="2"/>
    </font>
    <font>
      <sz val="11"/>
      <color rgb="FF000000"/>
      <name val="Arial"/>
      <family val="2"/>
    </font>
    <font>
      <b/>
      <sz val="18"/>
      <color rgb="FF000000"/>
      <name val="Arial"/>
      <family val="2"/>
    </font>
    <font>
      <b/>
      <sz val="16"/>
      <color rgb="FF000000"/>
      <name val="Arial"/>
      <family val="2"/>
    </font>
    <font>
      <sz val="16"/>
      <color rgb="FF000000"/>
      <name val="Arial"/>
      <family val="2"/>
    </font>
    <font>
      <sz val="18"/>
      <color rgb="FF000000"/>
      <name val="Arial"/>
      <family val="2"/>
    </font>
    <font>
      <sz val="7"/>
      <color rgb="FF000000"/>
      <name val="Times New Roman"/>
      <family val="1"/>
    </font>
    <font>
      <b/>
      <sz val="7"/>
      <color rgb="FF000000"/>
      <name val="Times New Roman"/>
      <family val="1"/>
    </font>
  </fonts>
  <fills count="34">
    <fill>
      <patternFill patternType="none"/>
    </fill>
    <fill>
      <patternFill patternType="gray125"/>
    </fill>
    <fill>
      <patternFill patternType="solid">
        <fgColor theme="3" tint="0.39997558519241921"/>
        <bgColor indexed="64"/>
      </patternFill>
    </fill>
    <fill>
      <patternFill patternType="solid">
        <fgColor theme="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tint="-4.9989318521683403E-2"/>
        <bgColor indexed="64"/>
      </patternFill>
    </fill>
    <fill>
      <patternFill patternType="solid">
        <fgColor theme="0"/>
        <bgColor indexed="26"/>
      </patternFill>
    </fill>
    <fill>
      <patternFill patternType="solid">
        <fgColor indexed="9"/>
        <bgColor indexed="26"/>
      </patternFill>
    </fill>
    <fill>
      <patternFill patternType="solid">
        <fgColor indexed="9"/>
        <bgColor indexed="64"/>
      </patternFill>
    </fill>
    <fill>
      <patternFill patternType="solid">
        <fgColor rgb="FF006533"/>
        <bgColor indexed="64"/>
      </patternFill>
    </fill>
    <fill>
      <patternFill patternType="solid">
        <fgColor theme="0" tint="-0.499984740745262"/>
        <bgColor indexed="64"/>
      </patternFill>
    </fill>
    <fill>
      <patternFill patternType="solid">
        <fgColor rgb="FFC6EFD1"/>
        <bgColor indexed="64"/>
      </patternFill>
    </fill>
    <fill>
      <patternFill patternType="solid">
        <fgColor theme="0" tint="-0.34998626667073579"/>
        <bgColor indexed="64"/>
      </patternFill>
    </fill>
  </fills>
  <borders count="5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8"/>
      </left>
      <right/>
      <top/>
      <bottom/>
      <diagonal/>
    </border>
    <border>
      <left/>
      <right style="thin">
        <color indexed="8"/>
      </right>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top style="thin">
        <color indexed="8"/>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indexed="64"/>
      </left>
      <right/>
      <top/>
      <bottom/>
      <diagonal/>
    </border>
    <border>
      <left/>
      <right style="thin">
        <color indexed="64"/>
      </right>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s>
  <cellStyleXfs count="64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2" fillId="0" borderId="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7"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7"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6" fillId="22" borderId="2" applyNumberFormat="0" applyAlignment="0" applyProtection="0"/>
    <xf numFmtId="0" fontId="19" fillId="0" borderId="4" applyNumberFormat="0" applyFill="0" applyAlignment="0" applyProtection="0"/>
    <xf numFmtId="0" fontId="20" fillId="0" borderId="0" applyNumberFormat="0" applyFill="0" applyBorder="0" applyAlignment="0" applyProtection="0"/>
    <xf numFmtId="0" fontId="21" fillId="6" borderId="0" applyNumberFormat="0" applyBorder="0" applyAlignment="0" applyProtection="0"/>
    <xf numFmtId="0" fontId="29" fillId="0" borderId="0" applyNumberFormat="0" applyFill="0" applyBorder="0" applyAlignment="0" applyProtection="0"/>
    <xf numFmtId="0" fontId="18" fillId="9" borderId="2" applyNumberFormat="0" applyAlignment="0" applyProtection="0"/>
    <xf numFmtId="0" fontId="26" fillId="24" borderId="0" applyNumberFormat="0" applyBorder="0" applyAlignment="0" applyProtection="0"/>
    <xf numFmtId="0" fontId="12" fillId="25" borderId="9" applyNumberFormat="0" applyAlignment="0" applyProtection="0"/>
    <xf numFmtId="0" fontId="14" fillId="22" borderId="1" applyNumberFormat="0" applyAlignment="0" applyProtection="0"/>
    <xf numFmtId="0" fontId="15" fillId="5" borderId="0" applyNumberFormat="0" applyBorder="0" applyAlignment="0" applyProtection="0"/>
    <xf numFmtId="0" fontId="11" fillId="0" borderId="0"/>
    <xf numFmtId="0" fontId="27" fillId="0" borderId="0" applyNumberFormat="0" applyFill="0" applyBorder="0" applyAlignment="0" applyProtection="0"/>
    <xf numFmtId="0" fontId="19" fillId="0" borderId="4" applyNumberFormat="0" applyFill="0" applyAlignment="0" applyProtection="0"/>
    <xf numFmtId="0" fontId="22" fillId="0" borderId="5" applyNumberFormat="0" applyFill="0" applyAlignment="0" applyProtection="0"/>
    <xf numFmtId="0" fontId="23" fillId="0" borderId="6" applyNumberFormat="0" applyFill="0" applyAlignment="0" applyProtection="0"/>
    <xf numFmtId="0" fontId="24" fillId="0" borderId="7" applyNumberFormat="0" applyFill="0" applyAlignment="0" applyProtection="0"/>
    <xf numFmtId="0" fontId="24" fillId="0" borderId="0" applyNumberFormat="0" applyFill="0" applyBorder="0" applyAlignment="0" applyProtection="0"/>
    <xf numFmtId="0" fontId="27" fillId="0" borderId="0" applyNumberFormat="0" applyFill="0" applyBorder="0" applyAlignment="0" applyProtection="0"/>
    <xf numFmtId="0" fontId="25" fillId="0" borderId="8" applyNumberFormat="0" applyFill="0" applyAlignment="0" applyProtection="0"/>
    <xf numFmtId="0" fontId="28" fillId="0" borderId="0" applyNumberFormat="0" applyFill="0" applyBorder="0" applyAlignment="0" applyProtection="0"/>
    <xf numFmtId="0" fontId="17" fillId="23" borderId="3" applyNumberFormat="0" applyAlignment="0" applyProtection="0"/>
    <xf numFmtId="0" fontId="29" fillId="0" borderId="0" applyNumberFormat="0" applyFill="0" applyBorder="0" applyAlignment="0" applyProtection="0"/>
    <xf numFmtId="0" fontId="12" fillId="0" borderId="0"/>
    <xf numFmtId="0" fontId="34" fillId="0" borderId="0"/>
    <xf numFmtId="0" fontId="16" fillId="22" borderId="12" applyNumberFormat="0" applyAlignment="0" applyProtection="0"/>
    <xf numFmtId="0" fontId="19" fillId="0" borderId="13" applyNumberFormat="0" applyFill="0" applyAlignment="0" applyProtection="0"/>
    <xf numFmtId="0" fontId="18" fillId="9" borderId="12" applyNumberFormat="0" applyAlignment="0" applyProtection="0"/>
    <xf numFmtId="0" fontId="12" fillId="25" borderId="14" applyNumberFormat="0" applyAlignment="0" applyProtection="0"/>
    <xf numFmtId="0" fontId="14" fillId="22" borderId="11" applyNumberFormat="0" applyAlignment="0" applyProtection="0"/>
    <xf numFmtId="0" fontId="19" fillId="0" borderId="13" applyNumberFormat="0" applyFill="0" applyAlignment="0" applyProtection="0"/>
    <xf numFmtId="164" fontId="36" fillId="0" borderId="0" applyFont="0" applyFill="0" applyBorder="0" applyAlignment="0" applyProtection="0"/>
    <xf numFmtId="0" fontId="12" fillId="0" borderId="0"/>
    <xf numFmtId="0" fontId="11" fillId="0" borderId="0" applyNumberFormat="0" applyFill="0" applyBorder="0" applyAlignment="0" applyProtection="0"/>
    <xf numFmtId="0" fontId="3" fillId="0" borderId="0"/>
    <xf numFmtId="43" fontId="36" fillId="0" borderId="0" applyFont="0" applyFill="0" applyBorder="0" applyAlignment="0" applyProtection="0"/>
    <xf numFmtId="0" fontId="19" fillId="0" borderId="17" applyNumberFormat="0" applyFill="0" applyAlignment="0" applyProtection="0"/>
    <xf numFmtId="0" fontId="18" fillId="9" borderId="16" applyNumberFormat="0" applyAlignment="0" applyProtection="0"/>
    <xf numFmtId="0" fontId="19" fillId="0" borderId="17" applyNumberFormat="0" applyFill="0" applyAlignment="0" applyProtection="0"/>
    <xf numFmtId="0" fontId="16" fillId="22" borderId="16" applyNumberFormat="0" applyAlignment="0" applyProtection="0"/>
    <xf numFmtId="0" fontId="18" fillId="9" borderId="16" applyNumberFormat="0" applyAlignment="0" applyProtection="0"/>
    <xf numFmtId="0" fontId="12" fillId="25" borderId="18" applyNumberFormat="0" applyAlignment="0" applyProtection="0"/>
    <xf numFmtId="0" fontId="16" fillId="22" borderId="16" applyNumberFormat="0" applyAlignment="0" applyProtection="0"/>
    <xf numFmtId="0" fontId="19" fillId="0" borderId="17" applyNumberFormat="0" applyFill="0" applyAlignment="0" applyProtection="0"/>
    <xf numFmtId="0" fontId="16" fillId="22" borderId="16" applyNumberFormat="0" applyAlignment="0" applyProtection="0"/>
    <xf numFmtId="0" fontId="18" fillId="9" borderId="16" applyNumberFormat="0" applyAlignment="0" applyProtection="0"/>
    <xf numFmtId="0" fontId="14" fillId="22" borderId="15" applyNumberFormat="0" applyAlignment="0" applyProtection="0"/>
    <xf numFmtId="0" fontId="19" fillId="0" borderId="17" applyNumberFormat="0" applyFill="0" applyAlignment="0" applyProtection="0"/>
    <xf numFmtId="0" fontId="16" fillId="22" borderId="16" applyNumberFormat="0" applyAlignment="0" applyProtection="0"/>
    <xf numFmtId="0" fontId="19" fillId="0" borderId="17" applyNumberFormat="0" applyFill="0" applyAlignment="0" applyProtection="0"/>
    <xf numFmtId="0" fontId="18" fillId="9" borderId="16" applyNumberFormat="0" applyAlignment="0" applyProtection="0"/>
    <xf numFmtId="0" fontId="12" fillId="25" borderId="18" applyNumberFormat="0" applyAlignment="0" applyProtection="0"/>
    <xf numFmtId="0" fontId="14" fillId="22" borderId="15" applyNumberFormat="0" applyAlignment="0" applyProtection="0"/>
    <xf numFmtId="0" fontId="19" fillId="0" borderId="17" applyNumberFormat="0" applyFill="0" applyAlignment="0" applyProtection="0"/>
    <xf numFmtId="0" fontId="12" fillId="25" borderId="18" applyNumberFormat="0" applyAlignment="0" applyProtection="0"/>
    <xf numFmtId="0" fontId="14" fillId="22" borderId="15" applyNumberFormat="0" applyAlignment="0" applyProtection="0"/>
    <xf numFmtId="0" fontId="19" fillId="0" borderId="17" applyNumberFormat="0" applyFill="0" applyAlignment="0" applyProtection="0"/>
    <xf numFmtId="0" fontId="12" fillId="25" borderId="18" applyNumberFormat="0" applyAlignment="0" applyProtection="0"/>
    <xf numFmtId="0" fontId="14" fillId="22" borderId="15" applyNumberFormat="0" applyAlignment="0" applyProtection="0"/>
    <xf numFmtId="0" fontId="19" fillId="0" borderId="17" applyNumberFormat="0" applyFill="0" applyAlignment="0" applyProtection="0"/>
    <xf numFmtId="0" fontId="19" fillId="0" borderId="56" applyNumberFormat="0" applyFill="0" applyAlignment="0" applyProtection="0"/>
    <xf numFmtId="0" fontId="14" fillId="22" borderId="54" applyNumberFormat="0" applyAlignment="0" applyProtection="0"/>
    <xf numFmtId="0" fontId="12" fillId="25" borderId="57" applyNumberFormat="0" applyAlignment="0" applyProtection="0"/>
    <xf numFmtId="0" fontId="18" fillId="9" borderId="55" applyNumberFormat="0" applyAlignment="0" applyProtection="0"/>
    <xf numFmtId="0" fontId="19" fillId="0" borderId="56" applyNumberFormat="0" applyFill="0" applyAlignment="0" applyProtection="0"/>
    <xf numFmtId="0" fontId="16" fillId="22" borderId="55" applyNumberFormat="0" applyAlignment="0" applyProtection="0"/>
    <xf numFmtId="0" fontId="16" fillId="22" borderId="51" applyNumberFormat="0" applyAlignment="0" applyProtection="0"/>
    <xf numFmtId="0" fontId="19" fillId="0" borderId="52" applyNumberFormat="0" applyFill="0" applyAlignment="0" applyProtection="0"/>
    <xf numFmtId="0" fontId="18" fillId="9" borderId="51" applyNumberFormat="0" applyAlignment="0" applyProtection="0"/>
    <xf numFmtId="0" fontId="12" fillId="25" borderId="53" applyNumberFormat="0" applyAlignment="0" applyProtection="0"/>
    <xf numFmtId="0" fontId="14" fillId="22" borderId="50" applyNumberFormat="0" applyAlignment="0" applyProtection="0"/>
    <xf numFmtId="0" fontId="19" fillId="0" borderId="52" applyNumberFormat="0" applyFill="0" applyAlignment="0" applyProtection="0"/>
    <xf numFmtId="0" fontId="2" fillId="0" borderId="0"/>
    <xf numFmtId="0" fontId="16" fillId="22" borderId="51" applyNumberFormat="0" applyAlignment="0" applyProtection="0"/>
    <xf numFmtId="0" fontId="19" fillId="0" borderId="52" applyNumberFormat="0" applyFill="0" applyAlignment="0" applyProtection="0"/>
    <xf numFmtId="0" fontId="18" fillId="9" borderId="51" applyNumberFormat="0" applyAlignment="0" applyProtection="0"/>
    <xf numFmtId="0" fontId="12" fillId="25" borderId="53" applyNumberFormat="0" applyAlignment="0" applyProtection="0"/>
    <xf numFmtId="0" fontId="14" fillId="22" borderId="50" applyNumberFormat="0" applyAlignment="0" applyProtection="0"/>
    <xf numFmtId="0" fontId="19" fillId="0" borderId="52" applyNumberFormat="0" applyFill="0" applyAlignment="0" applyProtection="0"/>
    <xf numFmtId="0" fontId="2" fillId="0" borderId="0"/>
    <xf numFmtId="43" fontId="36" fillId="0" borderId="0" applyFont="0" applyFill="0" applyBorder="0" applyAlignment="0" applyProtection="0"/>
    <xf numFmtId="0" fontId="19" fillId="0" borderId="52" applyNumberFormat="0" applyFill="0" applyAlignment="0" applyProtection="0"/>
    <xf numFmtId="0" fontId="18" fillId="9" borderId="51" applyNumberFormat="0" applyAlignment="0" applyProtection="0"/>
    <xf numFmtId="0" fontId="19" fillId="0" borderId="52" applyNumberFormat="0" applyFill="0" applyAlignment="0" applyProtection="0"/>
    <xf numFmtId="0" fontId="16" fillId="22" borderId="51" applyNumberFormat="0" applyAlignment="0" applyProtection="0"/>
    <xf numFmtId="0" fontId="18" fillId="9" borderId="51" applyNumberFormat="0" applyAlignment="0" applyProtection="0"/>
    <xf numFmtId="0" fontId="12" fillId="25" borderId="53" applyNumberFormat="0" applyAlignment="0" applyProtection="0"/>
    <xf numFmtId="0" fontId="16" fillId="22" borderId="51" applyNumberFormat="0" applyAlignment="0" applyProtection="0"/>
    <xf numFmtId="0" fontId="19" fillId="0" borderId="52" applyNumberFormat="0" applyFill="0" applyAlignment="0" applyProtection="0"/>
    <xf numFmtId="0" fontId="16" fillId="22" borderId="51" applyNumberFormat="0" applyAlignment="0" applyProtection="0"/>
    <xf numFmtId="0" fontId="18" fillId="9" borderId="51" applyNumberFormat="0" applyAlignment="0" applyProtection="0"/>
    <xf numFmtId="0" fontId="14" fillId="22" borderId="50" applyNumberFormat="0" applyAlignment="0" applyProtection="0"/>
    <xf numFmtId="0" fontId="19" fillId="0" borderId="52" applyNumberFormat="0" applyFill="0" applyAlignment="0" applyProtection="0"/>
    <xf numFmtId="0" fontId="16" fillId="22" borderId="51" applyNumberFormat="0" applyAlignment="0" applyProtection="0"/>
    <xf numFmtId="0" fontId="19" fillId="0" borderId="52" applyNumberFormat="0" applyFill="0" applyAlignment="0" applyProtection="0"/>
    <xf numFmtId="0" fontId="18" fillId="9" borderId="51" applyNumberFormat="0" applyAlignment="0" applyProtection="0"/>
    <xf numFmtId="0" fontId="12" fillId="25" borderId="53" applyNumberFormat="0" applyAlignment="0" applyProtection="0"/>
    <xf numFmtId="0" fontId="14" fillId="22" borderId="50" applyNumberFormat="0" applyAlignment="0" applyProtection="0"/>
    <xf numFmtId="0" fontId="19" fillId="0" borderId="52" applyNumberFormat="0" applyFill="0" applyAlignment="0" applyProtection="0"/>
    <xf numFmtId="0" fontId="12" fillId="25" borderId="53" applyNumberFormat="0" applyAlignment="0" applyProtection="0"/>
    <xf numFmtId="0" fontId="14" fillId="22" borderId="50" applyNumberFormat="0" applyAlignment="0" applyProtection="0"/>
    <xf numFmtId="0" fontId="19" fillId="0" borderId="52" applyNumberFormat="0" applyFill="0" applyAlignment="0" applyProtection="0"/>
    <xf numFmtId="0" fontId="12" fillId="25" borderId="53" applyNumberFormat="0" applyAlignment="0" applyProtection="0"/>
    <xf numFmtId="0" fontId="14" fillId="22" borderId="50" applyNumberFormat="0" applyAlignment="0" applyProtection="0"/>
    <xf numFmtId="0" fontId="19" fillId="0" borderId="52" applyNumberFormat="0" applyFill="0" applyAlignment="0" applyProtection="0"/>
    <xf numFmtId="0" fontId="16" fillId="22" borderId="55" applyNumberFormat="0" applyAlignment="0" applyProtection="0"/>
    <xf numFmtId="0" fontId="19" fillId="0" borderId="56" applyNumberFormat="0" applyFill="0" applyAlignment="0" applyProtection="0"/>
    <xf numFmtId="0" fontId="18" fillId="9" borderId="55" applyNumberFormat="0" applyAlignment="0" applyProtection="0"/>
    <xf numFmtId="0" fontId="12" fillId="25" borderId="57" applyNumberFormat="0" applyAlignment="0" applyProtection="0"/>
    <xf numFmtId="0" fontId="14" fillId="22" borderId="54" applyNumberFormat="0" applyAlignment="0" applyProtection="0"/>
    <xf numFmtId="0" fontId="19" fillId="0" borderId="56" applyNumberFormat="0" applyFill="0" applyAlignment="0" applyProtection="0"/>
    <xf numFmtId="0" fontId="19" fillId="0" borderId="56" applyNumberFormat="0" applyFill="0" applyAlignment="0" applyProtection="0"/>
    <xf numFmtId="0" fontId="18" fillId="9" borderId="55" applyNumberFormat="0" applyAlignment="0" applyProtection="0"/>
    <xf numFmtId="0" fontId="19" fillId="0" borderId="56" applyNumberFormat="0" applyFill="0" applyAlignment="0" applyProtection="0"/>
    <xf numFmtId="0" fontId="16" fillId="22" borderId="55" applyNumberFormat="0" applyAlignment="0" applyProtection="0"/>
    <xf numFmtId="0" fontId="18" fillId="9" borderId="55" applyNumberFormat="0" applyAlignment="0" applyProtection="0"/>
    <xf numFmtId="0" fontId="12" fillId="25" borderId="57" applyNumberFormat="0" applyAlignment="0" applyProtection="0"/>
    <xf numFmtId="0" fontId="16" fillId="22" borderId="55" applyNumberFormat="0" applyAlignment="0" applyProtection="0"/>
    <xf numFmtId="0" fontId="19" fillId="0" borderId="56" applyNumberFormat="0" applyFill="0" applyAlignment="0" applyProtection="0"/>
    <xf numFmtId="0" fontId="16" fillId="22" borderId="55" applyNumberFormat="0" applyAlignment="0" applyProtection="0"/>
    <xf numFmtId="0" fontId="18" fillId="9" borderId="55" applyNumberFormat="0" applyAlignment="0" applyProtection="0"/>
    <xf numFmtId="0" fontId="14" fillId="22" borderId="54" applyNumberFormat="0" applyAlignment="0" applyProtection="0"/>
    <xf numFmtId="0" fontId="19" fillId="0" borderId="56" applyNumberFormat="0" applyFill="0" applyAlignment="0" applyProtection="0"/>
    <xf numFmtId="0" fontId="16" fillId="22" borderId="55" applyNumberFormat="0" applyAlignment="0" applyProtection="0"/>
    <xf numFmtId="0" fontId="19" fillId="0" borderId="56" applyNumberFormat="0" applyFill="0" applyAlignment="0" applyProtection="0"/>
    <xf numFmtId="0" fontId="18" fillId="9" borderId="55" applyNumberFormat="0" applyAlignment="0" applyProtection="0"/>
    <xf numFmtId="0" fontId="12" fillId="25" borderId="57" applyNumberFormat="0" applyAlignment="0" applyProtection="0"/>
    <xf numFmtId="0" fontId="14" fillId="22" borderId="54" applyNumberFormat="0" applyAlignment="0" applyProtection="0"/>
    <xf numFmtId="0" fontId="19" fillId="0" borderId="56" applyNumberFormat="0" applyFill="0" applyAlignment="0" applyProtection="0"/>
    <xf numFmtId="0" fontId="12" fillId="25" borderId="57" applyNumberFormat="0" applyAlignment="0" applyProtection="0"/>
    <xf numFmtId="0" fontId="14" fillId="22" borderId="54" applyNumberFormat="0" applyAlignment="0" applyProtection="0"/>
    <xf numFmtId="0" fontId="19" fillId="0" borderId="56" applyNumberFormat="0" applyFill="0" applyAlignment="0" applyProtection="0"/>
    <xf numFmtId="0" fontId="12" fillId="25" borderId="57" applyNumberFormat="0" applyAlignment="0" applyProtection="0"/>
    <xf numFmtId="0" fontId="14" fillId="22" borderId="54" applyNumberFormat="0" applyAlignment="0" applyProtection="0"/>
    <xf numFmtId="0" fontId="19" fillId="0" borderId="56" applyNumberFormat="0" applyFill="0" applyAlignment="0" applyProtection="0"/>
  </cellStyleXfs>
  <cellXfs count="483">
    <xf numFmtId="0" fontId="0" fillId="0" borderId="0" xfId="0"/>
    <xf numFmtId="0" fontId="5" fillId="0" borderId="0" xfId="0" applyFont="1" applyAlignment="1">
      <alignment wrapText="1"/>
    </xf>
    <xf numFmtId="0" fontId="0" fillId="0" borderId="0" xfId="0"/>
    <xf numFmtId="0" fontId="39" fillId="28" borderId="0" xfId="530" applyFont="1" applyFill="1" applyBorder="1" applyAlignment="1" applyProtection="1">
      <alignment horizontal="left" vertical="top" wrapText="1"/>
    </xf>
    <xf numFmtId="0" fontId="5" fillId="0" borderId="0" xfId="0" applyFont="1" applyAlignment="1">
      <alignment vertical="center" wrapText="1"/>
    </xf>
    <xf numFmtId="165" fontId="5" fillId="0" borderId="0" xfId="0" applyNumberFormat="1" applyFont="1" applyAlignment="1">
      <alignment vertical="center" wrapText="1"/>
    </xf>
    <xf numFmtId="2" fontId="35" fillId="28" borderId="0" xfId="518" applyNumberFormat="1" applyFont="1" applyFill="1" applyBorder="1" applyProtection="1"/>
    <xf numFmtId="0" fontId="31" fillId="3" borderId="0" xfId="465" applyFont="1" applyFill="1" applyBorder="1" applyAlignment="1" applyProtection="1"/>
    <xf numFmtId="0" fontId="5" fillId="0" borderId="10" xfId="0" applyFont="1" applyFill="1" applyBorder="1" applyAlignment="1">
      <alignment horizontal="left" vertical="center" wrapText="1"/>
    </xf>
    <xf numFmtId="0" fontId="5" fillId="26" borderId="10" xfId="0" applyFont="1" applyFill="1" applyBorder="1" applyAlignment="1" applyProtection="1">
      <alignment horizontal="left" vertical="center" wrapText="1"/>
      <protection locked="0"/>
    </xf>
    <xf numFmtId="0" fontId="9" fillId="0" borderId="10" xfId="0" applyFont="1" applyBorder="1" applyAlignment="1" applyProtection="1">
      <alignment horizontal="left" vertical="center" wrapText="1"/>
      <protection locked="0"/>
    </xf>
    <xf numFmtId="165" fontId="9" fillId="0" borderId="10" xfId="0" applyNumberFormat="1" applyFont="1" applyBorder="1" applyAlignment="1" applyProtection="1">
      <alignment horizontal="left" vertical="center" wrapText="1"/>
      <protection locked="0"/>
    </xf>
    <xf numFmtId="0" fontId="4" fillId="0" borderId="10" xfId="0" applyFont="1" applyFill="1" applyBorder="1" applyAlignment="1">
      <alignment horizontal="left" vertical="center" wrapText="1"/>
    </xf>
    <xf numFmtId="0" fontId="9" fillId="0" borderId="1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5" fillId="0" borderId="10" xfId="0" quotePrefix="1" applyFont="1" applyFill="1" applyBorder="1" applyAlignment="1">
      <alignment horizontal="left" vertical="center" wrapText="1"/>
    </xf>
    <xf numFmtId="9" fontId="6" fillId="2" borderId="0" xfId="0" applyNumberFormat="1" applyFont="1" applyFill="1" applyBorder="1" applyAlignment="1" applyProtection="1">
      <alignment vertical="center" wrapText="1"/>
      <protection hidden="1"/>
    </xf>
    <xf numFmtId="0" fontId="5" fillId="0" borderId="0" xfId="0" applyFont="1" applyAlignment="1">
      <alignment horizontal="center" vertical="center" wrapText="1"/>
    </xf>
    <xf numFmtId="0" fontId="5" fillId="0" borderId="0" xfId="0" applyFont="1" applyBorder="1"/>
    <xf numFmtId="9" fontId="6" fillId="30" borderId="0" xfId="0" applyNumberFormat="1" applyFont="1" applyFill="1" applyBorder="1" applyAlignment="1" applyProtection="1">
      <alignment vertical="center" wrapText="1"/>
      <protection hidden="1"/>
    </xf>
    <xf numFmtId="0" fontId="6" fillId="31" borderId="0" xfId="0" applyFont="1" applyFill="1" applyBorder="1" applyAlignment="1" applyProtection="1">
      <alignment horizontal="center" vertical="center" wrapText="1"/>
      <protection hidden="1"/>
    </xf>
    <xf numFmtId="0" fontId="6" fillId="31" borderId="0" xfId="0" applyFont="1" applyFill="1" applyBorder="1" applyAlignment="1">
      <alignment horizontal="center" vertical="center" wrapText="1"/>
    </xf>
    <xf numFmtId="0" fontId="5" fillId="0" borderId="0" xfId="0" quotePrefix="1" applyFont="1" applyFill="1" applyBorder="1" applyAlignment="1">
      <alignment horizontal="left" vertical="center" wrapText="1"/>
    </xf>
    <xf numFmtId="0" fontId="5" fillId="0" borderId="0" xfId="0" applyFont="1" applyFill="1" applyBorder="1" applyAlignment="1">
      <alignment wrapText="1"/>
    </xf>
    <xf numFmtId="0" fontId="5" fillId="0" borderId="0" xfId="0" applyFont="1" applyBorder="1" applyAlignment="1">
      <alignment wrapText="1"/>
    </xf>
    <xf numFmtId="0" fontId="9" fillId="0" borderId="0" xfId="0" quotePrefix="1" applyFont="1" applyFill="1" applyBorder="1" applyAlignment="1">
      <alignment horizontal="left" vertical="top" wrapText="1"/>
    </xf>
    <xf numFmtId="0" fontId="9" fillId="0" borderId="0" xfId="0" applyFont="1" applyBorder="1" applyAlignment="1" applyProtection="1">
      <alignment horizontal="left" vertical="top" wrapText="1"/>
      <protection locked="0"/>
    </xf>
    <xf numFmtId="165" fontId="9" fillId="0" borderId="0" xfId="0" applyNumberFormat="1" applyFont="1" applyBorder="1" applyAlignment="1" applyProtection="1">
      <alignment horizontal="left" vertical="top" wrapText="1"/>
      <protection locked="0"/>
    </xf>
    <xf numFmtId="0" fontId="9" fillId="0" borderId="0" xfId="0" quotePrefix="1" applyFont="1" applyBorder="1" applyAlignment="1">
      <alignment horizontal="left" vertical="top" wrapText="1"/>
    </xf>
    <xf numFmtId="0" fontId="52" fillId="0" borderId="0" xfId="0" quotePrefix="1"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0" xfId="0" applyFont="1" applyFill="1" applyBorder="1" applyAlignment="1">
      <alignment wrapText="1"/>
    </xf>
    <xf numFmtId="0" fontId="9" fillId="0" borderId="0" xfId="0" quotePrefix="1" applyFont="1" applyFill="1" applyBorder="1" applyAlignment="1">
      <alignment horizontal="left" vertical="center" wrapText="1"/>
    </xf>
    <xf numFmtId="0" fontId="9" fillId="0" borderId="0" xfId="0" applyFont="1" applyBorder="1"/>
    <xf numFmtId="0" fontId="9" fillId="0" borderId="0" xfId="0" applyFont="1" applyBorder="1" applyAlignment="1">
      <alignment vertical="top"/>
    </xf>
    <xf numFmtId="0" fontId="54" fillId="0" borderId="0" xfId="0" applyFont="1" applyFill="1" applyBorder="1" applyAlignment="1">
      <alignment horizontal="left" vertical="top" wrapText="1"/>
    </xf>
    <xf numFmtId="0" fontId="53" fillId="0" borderId="0" xfId="0" quotePrefix="1" applyFont="1" applyFill="1" applyBorder="1" applyAlignment="1">
      <alignment horizontal="left" vertical="top" wrapText="1"/>
    </xf>
    <xf numFmtId="0" fontId="53" fillId="0" borderId="0" xfId="0" applyFont="1" applyBorder="1" applyAlignment="1">
      <alignment vertical="top"/>
    </xf>
    <xf numFmtId="0" fontId="9" fillId="0" borderId="0" xfId="0" applyFont="1" applyBorder="1" applyAlignment="1">
      <alignment wrapText="1"/>
    </xf>
    <xf numFmtId="9" fontId="6" fillId="30" borderId="0" xfId="0" applyNumberFormat="1" applyFont="1" applyFill="1" applyBorder="1" applyAlignment="1" applyProtection="1">
      <alignment horizontal="left" vertical="center" wrapText="1"/>
      <protection hidden="1"/>
    </xf>
    <xf numFmtId="9" fontId="6" fillId="30" borderId="0" xfId="0" quotePrefix="1" applyNumberFormat="1" applyFont="1" applyFill="1" applyBorder="1" applyAlignment="1" applyProtection="1">
      <alignment horizontal="left" vertical="center" wrapText="1"/>
      <protection hidden="1"/>
    </xf>
    <xf numFmtId="0" fontId="9" fillId="0" borderId="0" xfId="0" applyFont="1" applyBorder="1" applyAlignment="1">
      <alignment horizontal="left" vertical="top"/>
    </xf>
    <xf numFmtId="0" fontId="5" fillId="0" borderId="0" xfId="0" applyFont="1" applyAlignment="1">
      <alignment horizontal="left" wrapText="1"/>
    </xf>
    <xf numFmtId="0" fontId="4" fillId="0" borderId="0" xfId="0" applyFont="1" applyFill="1" applyBorder="1" applyAlignment="1">
      <alignment horizontal="left" vertical="center" wrapText="1"/>
    </xf>
    <xf numFmtId="0" fontId="5" fillId="26" borderId="0" xfId="0" applyFont="1" applyFill="1" applyBorder="1" applyAlignment="1" applyProtection="1">
      <alignment horizontal="left" vertical="center" wrapText="1"/>
      <protection locked="0"/>
    </xf>
    <xf numFmtId="0" fontId="9" fillId="0" borderId="0" xfId="0" applyFont="1" applyBorder="1" applyAlignment="1" applyProtection="1">
      <alignment horizontal="left" vertical="center" wrapText="1"/>
      <protection locked="0"/>
    </xf>
    <xf numFmtId="165" fontId="9" fillId="0" borderId="0" xfId="0" applyNumberFormat="1" applyFont="1" applyBorder="1" applyAlignment="1" applyProtection="1">
      <alignment horizontal="left" vertical="center" wrapText="1"/>
      <protection locked="0"/>
    </xf>
    <xf numFmtId="0" fontId="5" fillId="3" borderId="0" xfId="0" applyFont="1" applyFill="1" applyAlignment="1">
      <alignment horizontal="left" wrapText="1"/>
    </xf>
    <xf numFmtId="0" fontId="11" fillId="28" borderId="0" xfId="0" applyFont="1" applyFill="1" applyAlignment="1">
      <alignment wrapText="1"/>
    </xf>
    <xf numFmtId="0" fontId="11" fillId="27" borderId="0" xfId="0" applyFont="1" applyFill="1" applyAlignment="1">
      <alignment vertical="center" wrapText="1"/>
    </xf>
    <xf numFmtId="0" fontId="11" fillId="3" borderId="0" xfId="0" applyFont="1" applyFill="1" applyAlignment="1">
      <alignment horizontal="left" vertical="top"/>
    </xf>
    <xf numFmtId="0" fontId="11" fillId="3" borderId="0" xfId="0" applyFont="1" applyFill="1"/>
    <xf numFmtId="0" fontId="11" fillId="28" borderId="0" xfId="0" applyFont="1" applyFill="1" applyAlignment="1" applyProtection="1">
      <alignment vertical="top"/>
    </xf>
    <xf numFmtId="0" fontId="11" fillId="3" borderId="0" xfId="0" applyFont="1" applyFill="1" applyAlignment="1">
      <alignment horizontal="left" vertical="top" wrapText="1"/>
    </xf>
    <xf numFmtId="0" fontId="11" fillId="28" borderId="0" xfId="0" applyFont="1" applyFill="1" applyAlignment="1">
      <alignment vertical="top"/>
    </xf>
    <xf numFmtId="0" fontId="11" fillId="28" borderId="0" xfId="0" applyFont="1" applyFill="1" applyAlignment="1">
      <alignment vertical="center"/>
    </xf>
    <xf numFmtId="0" fontId="38" fillId="28" borderId="0" xfId="0" applyFont="1" applyFill="1" applyAlignment="1" applyProtection="1">
      <alignment vertical="top"/>
    </xf>
    <xf numFmtId="0" fontId="11" fillId="28" borderId="0" xfId="0" applyFont="1" applyFill="1" applyAlignment="1" applyProtection="1">
      <alignment vertical="center"/>
    </xf>
    <xf numFmtId="0" fontId="11" fillId="28" borderId="0" xfId="0" applyFont="1" applyFill="1" applyAlignment="1" applyProtection="1">
      <alignment wrapText="1"/>
    </xf>
    <xf numFmtId="0" fontId="39" fillId="28" borderId="0" xfId="530" applyFont="1" applyFill="1" applyBorder="1" applyAlignment="1" applyProtection="1">
      <alignment horizontal="left" vertical="center"/>
    </xf>
    <xf numFmtId="0" fontId="11" fillId="28" borderId="0" xfId="0" applyFont="1" applyFill="1" applyBorder="1" applyAlignment="1" applyProtection="1">
      <alignment horizontal="left" vertical="center" wrapText="1"/>
    </xf>
    <xf numFmtId="0" fontId="11" fillId="28" borderId="0" xfId="0" applyFont="1" applyFill="1" applyAlignment="1" applyProtection="1">
      <alignment vertical="center" wrapText="1"/>
    </xf>
    <xf numFmtId="0" fontId="11" fillId="28" borderId="0" xfId="0" applyFont="1" applyFill="1" applyBorder="1" applyAlignment="1" applyProtection="1">
      <alignment wrapText="1"/>
    </xf>
    <xf numFmtId="0" fontId="11" fillId="28" borderId="0" xfId="0" applyFont="1" applyFill="1" applyBorder="1" applyAlignment="1" applyProtection="1">
      <alignment horizontal="left" wrapText="1"/>
    </xf>
    <xf numFmtId="0" fontId="40" fillId="28" borderId="0" xfId="530" applyFont="1" applyFill="1" applyBorder="1" applyAlignment="1" applyProtection="1">
      <alignment vertical="center" wrapText="1"/>
    </xf>
    <xf numFmtId="0" fontId="40" fillId="28" borderId="0" xfId="0" applyFont="1" applyFill="1" applyBorder="1" applyAlignment="1" applyProtection="1">
      <alignment horizontal="left" vertical="center" wrapText="1"/>
    </xf>
    <xf numFmtId="0" fontId="41" fillId="28" borderId="0" xfId="0" applyFont="1" applyFill="1" applyAlignment="1" applyProtection="1">
      <alignment vertical="center" wrapText="1"/>
    </xf>
    <xf numFmtId="0" fontId="40" fillId="28" borderId="0" xfId="0" applyFont="1" applyFill="1" applyBorder="1" applyAlignment="1" applyProtection="1">
      <alignment horizontal="left" wrapText="1"/>
    </xf>
    <xf numFmtId="0" fontId="40" fillId="28" borderId="0" xfId="530" applyFont="1" applyFill="1" applyBorder="1" applyAlignment="1" applyProtection="1">
      <alignment horizontal="left" wrapText="1"/>
    </xf>
    <xf numFmtId="0" fontId="41" fillId="28" borderId="0" xfId="530" applyFont="1" applyFill="1" applyAlignment="1" applyProtection="1">
      <alignment vertical="center" wrapText="1"/>
    </xf>
    <xf numFmtId="0" fontId="11" fillId="28" borderId="0" xfId="530" applyFont="1" applyFill="1" applyAlignment="1" applyProtection="1">
      <alignment vertical="center"/>
    </xf>
    <xf numFmtId="0" fontId="11" fillId="28" borderId="0" xfId="0" applyFont="1" applyFill="1" applyAlignment="1" applyProtection="1">
      <alignment horizontal="left" vertical="center"/>
    </xf>
    <xf numFmtId="0" fontId="11" fillId="28" borderId="0" xfId="530" applyFont="1" applyFill="1" applyProtection="1"/>
    <xf numFmtId="0" fontId="11" fillId="28" borderId="0" xfId="0" applyFont="1" applyFill="1" applyAlignment="1" applyProtection="1">
      <alignment horizontal="left"/>
    </xf>
    <xf numFmtId="0" fontId="11" fillId="28" borderId="0" xfId="0" applyFont="1" applyFill="1" applyProtection="1"/>
    <xf numFmtId="0" fontId="11" fillId="28" borderId="0" xfId="0" applyFont="1" applyFill="1" applyBorder="1" applyAlignment="1" applyProtection="1">
      <alignment vertical="center" wrapText="1"/>
    </xf>
    <xf numFmtId="0" fontId="35" fillId="28" borderId="0" xfId="0" applyFont="1" applyFill="1" applyAlignment="1" applyProtection="1">
      <alignment wrapText="1"/>
    </xf>
    <xf numFmtId="0" fontId="35" fillId="28" borderId="0" xfId="0" applyFont="1" applyFill="1" applyBorder="1" applyAlignment="1" applyProtection="1">
      <alignment vertical="center" wrapText="1"/>
    </xf>
    <xf numFmtId="0" fontId="11" fillId="28" borderId="0" xfId="0" applyNumberFormat="1" applyFont="1" applyFill="1" applyBorder="1" applyAlignment="1" applyProtection="1">
      <alignment horizontal="center" vertical="top" wrapText="1"/>
    </xf>
    <xf numFmtId="49" fontId="57" fillId="28" borderId="0" xfId="0" applyNumberFormat="1" applyFont="1" applyFill="1" applyBorder="1" applyAlignment="1" applyProtection="1">
      <alignment horizontal="left" vertical="center"/>
    </xf>
    <xf numFmtId="0" fontId="35" fillId="28" borderId="0" xfId="0" applyFont="1" applyFill="1" applyBorder="1" applyAlignment="1" applyProtection="1">
      <alignment wrapText="1"/>
    </xf>
    <xf numFmtId="0" fontId="35" fillId="28" borderId="0" xfId="0" applyFont="1" applyFill="1" applyAlignment="1" applyProtection="1">
      <alignment vertical="top"/>
    </xf>
    <xf numFmtId="0" fontId="35" fillId="28" borderId="0" xfId="518" applyFont="1" applyFill="1" applyBorder="1" applyAlignment="1" applyProtection="1">
      <alignment vertical="center"/>
    </xf>
    <xf numFmtId="0" fontId="11" fillId="28" borderId="0" xfId="518" applyFont="1" applyFill="1" applyBorder="1" applyAlignment="1" applyProtection="1">
      <alignment vertical="center"/>
    </xf>
    <xf numFmtId="0" fontId="30" fillId="28" borderId="19" xfId="518" applyFont="1" applyFill="1" applyBorder="1" applyProtection="1"/>
    <xf numFmtId="0" fontId="11" fillId="28" borderId="0" xfId="518" applyFont="1" applyFill="1" applyBorder="1" applyProtection="1"/>
    <xf numFmtId="0" fontId="11" fillId="28" borderId="20" xfId="518" applyFont="1" applyFill="1" applyBorder="1" applyProtection="1"/>
    <xf numFmtId="0" fontId="35" fillId="28" borderId="0" xfId="518" applyFont="1" applyFill="1" applyBorder="1" applyProtection="1"/>
    <xf numFmtId="0" fontId="30" fillId="28" borderId="0" xfId="518" applyFont="1" applyFill="1" applyBorder="1" applyProtection="1"/>
    <xf numFmtId="0" fontId="11" fillId="28" borderId="0" xfId="518" applyFont="1" applyFill="1" applyBorder="1" applyAlignment="1" applyProtection="1">
      <alignment vertical="top"/>
    </xf>
    <xf numFmtId="0" fontId="38" fillId="28" borderId="0" xfId="0" applyFont="1" applyFill="1" applyBorder="1" applyAlignment="1" applyProtection="1">
      <alignment vertical="center" wrapText="1"/>
    </xf>
    <xf numFmtId="2" fontId="35" fillId="27" borderId="0" xfId="518" applyNumberFormat="1" applyFont="1" applyFill="1" applyBorder="1" applyProtection="1"/>
    <xf numFmtId="0" fontId="35" fillId="27" borderId="0" xfId="518" applyFont="1" applyFill="1" applyBorder="1" applyProtection="1"/>
    <xf numFmtId="0" fontId="38" fillId="27" borderId="0" xfId="518" applyFont="1" applyFill="1" applyBorder="1" applyProtection="1"/>
    <xf numFmtId="0" fontId="35" fillId="28" borderId="0" xfId="0" applyFont="1" applyFill="1" applyAlignment="1" applyProtection="1">
      <alignment vertical="center"/>
    </xf>
    <xf numFmtId="0" fontId="35" fillId="3" borderId="0" xfId="518" applyFont="1" applyFill="1" applyBorder="1" applyAlignment="1" applyProtection="1">
      <alignment vertical="center"/>
    </xf>
    <xf numFmtId="0" fontId="35" fillId="27" borderId="0" xfId="518" applyFont="1" applyFill="1" applyBorder="1" applyAlignment="1" applyProtection="1">
      <alignment vertical="center"/>
    </xf>
    <xf numFmtId="0" fontId="46" fillId="28" borderId="22" xfId="0" applyFont="1" applyFill="1" applyBorder="1" applyAlignment="1" applyProtection="1"/>
    <xf numFmtId="0" fontId="11" fillId="28" borderId="23" xfId="518" applyFont="1" applyFill="1" applyBorder="1" applyAlignment="1" applyProtection="1"/>
    <xf numFmtId="0" fontId="11" fillId="28" borderId="21" xfId="518" applyFont="1" applyFill="1" applyBorder="1" applyAlignment="1" applyProtection="1">
      <alignment horizontal="center"/>
    </xf>
    <xf numFmtId="1" fontId="38" fillId="28" borderId="21" xfId="518" applyNumberFormat="1" applyFont="1" applyFill="1" applyBorder="1" applyAlignment="1" applyProtection="1">
      <alignment horizontal="center" vertical="top"/>
    </xf>
    <xf numFmtId="0" fontId="35" fillId="3" borderId="0" xfId="518" applyFont="1" applyFill="1" applyBorder="1" applyProtection="1"/>
    <xf numFmtId="0" fontId="61" fillId="28" borderId="22" xfId="0" applyFont="1" applyFill="1" applyBorder="1" applyProtection="1"/>
    <xf numFmtId="0" fontId="11" fillId="28" borderId="22" xfId="518" applyFont="1" applyFill="1" applyBorder="1" applyProtection="1"/>
    <xf numFmtId="1" fontId="60" fillId="28" borderId="21" xfId="518" applyNumberFormat="1" applyFont="1" applyFill="1" applyBorder="1" applyAlignment="1" applyProtection="1">
      <alignment horizontal="center" vertical="top"/>
    </xf>
    <xf numFmtId="0" fontId="38" fillId="28" borderId="0" xfId="518" applyFont="1" applyFill="1" applyBorder="1" applyProtection="1"/>
    <xf numFmtId="0" fontId="30" fillId="28" borderId="0" xfId="518" applyFont="1" applyFill="1" applyBorder="1" applyAlignment="1" applyProtection="1">
      <alignment vertical="top"/>
    </xf>
    <xf numFmtId="0" fontId="61" fillId="28" borderId="0" xfId="518" quotePrefix="1" applyFont="1" applyFill="1" applyBorder="1" applyAlignment="1" applyProtection="1"/>
    <xf numFmtId="2" fontId="33" fillId="28" borderId="0" xfId="518" applyNumberFormat="1" applyFont="1" applyFill="1" applyBorder="1" applyAlignment="1" applyProtection="1">
      <alignment horizontal="center" vertical="center"/>
    </xf>
    <xf numFmtId="0" fontId="30" fillId="28" borderId="0" xfId="518" applyFont="1" applyFill="1" applyBorder="1" applyAlignment="1" applyProtection="1">
      <alignment horizontal="left"/>
    </xf>
    <xf numFmtId="0" fontId="61" fillId="28" borderId="0" xfId="518" quotePrefix="1" applyFont="1" applyFill="1" applyBorder="1" applyProtection="1"/>
    <xf numFmtId="0" fontId="63" fillId="28" borderId="0" xfId="518" applyFont="1" applyFill="1" applyBorder="1" applyProtection="1"/>
    <xf numFmtId="0" fontId="46" fillId="28" borderId="0" xfId="518" applyFont="1" applyFill="1" applyBorder="1" applyProtection="1"/>
    <xf numFmtId="0" fontId="47" fillId="28" borderId="23" xfId="518" applyFont="1" applyFill="1" applyBorder="1" applyAlignment="1" applyProtection="1">
      <alignment vertical="center"/>
    </xf>
    <xf numFmtId="0" fontId="11" fillId="28" borderId="23" xfId="518" applyFont="1" applyFill="1" applyBorder="1" applyAlignment="1" applyProtection="1">
      <alignment vertical="center"/>
    </xf>
    <xf numFmtId="0" fontId="47" fillId="28" borderId="22" xfId="0" applyFont="1" applyFill="1" applyBorder="1" applyAlignment="1" applyProtection="1"/>
    <xf numFmtId="0" fontId="62" fillId="28" borderId="23" xfId="0" applyFont="1" applyFill="1" applyBorder="1" applyAlignment="1" applyProtection="1"/>
    <xf numFmtId="0" fontId="35" fillId="28" borderId="23" xfId="518" applyFont="1" applyFill="1" applyBorder="1" applyProtection="1"/>
    <xf numFmtId="2" fontId="35" fillId="28" borderId="23" xfId="518" applyNumberFormat="1" applyFont="1" applyFill="1" applyBorder="1" applyAlignment="1" applyProtection="1">
      <alignment horizontal="center"/>
    </xf>
    <xf numFmtId="2" fontId="35" fillId="27" borderId="23" xfId="518" applyNumberFormat="1" applyFont="1" applyFill="1" applyBorder="1" applyAlignment="1" applyProtection="1">
      <alignment horizontal="center"/>
    </xf>
    <xf numFmtId="2" fontId="35" fillId="27" borderId="0" xfId="0" applyNumberFormat="1" applyFont="1" applyFill="1" applyAlignment="1" applyProtection="1">
      <alignment vertical="top"/>
    </xf>
    <xf numFmtId="2" fontId="35" fillId="28" borderId="0" xfId="518" applyNumberFormat="1" applyFont="1" applyFill="1" applyBorder="1" applyAlignment="1" applyProtection="1">
      <alignment horizontal="center"/>
    </xf>
    <xf numFmtId="2" fontId="35" fillId="28" borderId="0" xfId="0" applyNumberFormat="1" applyFont="1" applyFill="1" applyBorder="1" applyAlignment="1" applyProtection="1">
      <alignment vertical="top"/>
    </xf>
    <xf numFmtId="0" fontId="66" fillId="27" borderId="0" xfId="518" applyFont="1" applyFill="1" applyBorder="1" applyProtection="1"/>
    <xf numFmtId="0" fontId="50" fillId="32" borderId="0" xfId="0" applyFont="1" applyFill="1" applyBorder="1" applyAlignment="1">
      <alignment horizontal="left" vertical="top" wrapText="1"/>
    </xf>
    <xf numFmtId="0" fontId="53" fillId="32" borderId="0" xfId="0" applyFont="1" applyFill="1" applyBorder="1" applyAlignment="1">
      <alignment vertical="top"/>
    </xf>
    <xf numFmtId="0" fontId="54" fillId="32" borderId="0" xfId="0" applyFont="1" applyFill="1" applyBorder="1" applyAlignment="1">
      <alignment horizontal="left" vertical="top" wrapText="1"/>
    </xf>
    <xf numFmtId="0" fontId="11" fillId="28" borderId="0" xfId="0" applyFont="1" applyFill="1" applyBorder="1" applyAlignment="1" applyProtection="1">
      <alignment vertical="top"/>
    </xf>
    <xf numFmtId="0" fontId="30" fillId="28" borderId="26" xfId="518" applyFont="1" applyFill="1" applyBorder="1" applyProtection="1"/>
    <xf numFmtId="0" fontId="11" fillId="28" borderId="27" xfId="518" applyFont="1" applyFill="1" applyBorder="1" applyProtection="1"/>
    <xf numFmtId="49" fontId="4" fillId="3" borderId="0" xfId="0" applyNumberFormat="1" applyFont="1" applyFill="1" applyAlignment="1">
      <alignment vertical="center"/>
    </xf>
    <xf numFmtId="0" fontId="53" fillId="0" borderId="0" xfId="0" quotePrefix="1" applyFont="1" applyFill="1" applyBorder="1" applyAlignment="1">
      <alignment horizontal="left" vertical="center" wrapText="1"/>
    </xf>
    <xf numFmtId="0" fontId="53" fillId="0" borderId="0" xfId="0" applyFont="1" applyBorder="1" applyAlignment="1">
      <alignment wrapText="1"/>
    </xf>
    <xf numFmtId="0" fontId="53" fillId="0" borderId="0" xfId="0" applyFont="1" applyBorder="1"/>
    <xf numFmtId="0" fontId="53" fillId="0" borderId="0" xfId="0" applyFont="1" applyBorder="1" applyAlignment="1">
      <alignment horizontal="left"/>
    </xf>
    <xf numFmtId="0" fontId="53" fillId="0" borderId="0" xfId="0" applyFont="1" applyBorder="1" applyAlignment="1">
      <alignment horizontal="left" vertical="top"/>
    </xf>
    <xf numFmtId="0" fontId="6" fillId="0" borderId="0" xfId="0" applyFont="1" applyFill="1" applyBorder="1" applyAlignment="1">
      <alignment horizontal="left" vertical="top" wrapText="1"/>
    </xf>
    <xf numFmtId="0" fontId="53" fillId="0" borderId="0" xfId="0" applyFont="1" applyFill="1" applyBorder="1" applyAlignment="1">
      <alignment horizontal="left" vertical="top" wrapText="1"/>
    </xf>
    <xf numFmtId="0" fontId="53" fillId="26" borderId="0" xfId="0" applyFont="1" applyFill="1" applyBorder="1" applyAlignment="1" applyProtection="1">
      <alignment horizontal="left" vertical="top" wrapText="1"/>
      <protection locked="0"/>
    </xf>
    <xf numFmtId="0" fontId="53" fillId="0" borderId="0" xfId="0" applyFont="1" applyBorder="1" applyAlignment="1" applyProtection="1">
      <alignment horizontal="left" vertical="top" wrapText="1"/>
      <protection locked="0"/>
    </xf>
    <xf numFmtId="165" fontId="53" fillId="0" borderId="0" xfId="0" applyNumberFormat="1" applyFont="1" applyBorder="1" applyAlignment="1" applyProtection="1">
      <alignment horizontal="left" vertical="top" wrapText="1"/>
      <protection locked="0"/>
    </xf>
    <xf numFmtId="0" fontId="6" fillId="0" borderId="0" xfId="0" applyFont="1" applyFill="1" applyBorder="1" applyAlignment="1">
      <alignment horizontal="left" vertical="center" wrapText="1"/>
    </xf>
    <xf numFmtId="0" fontId="53" fillId="0" borderId="0" xfId="0" applyFont="1" applyFill="1" applyBorder="1" applyAlignment="1">
      <alignment horizontal="left" vertical="center" wrapText="1"/>
    </xf>
    <xf numFmtId="0" fontId="53" fillId="26" borderId="0" xfId="0" applyFont="1" applyFill="1" applyBorder="1" applyAlignment="1" applyProtection="1">
      <alignment horizontal="left" vertical="center" wrapText="1"/>
      <protection locked="0"/>
    </xf>
    <xf numFmtId="0" fontId="53" fillId="0" borderId="0" xfId="0" applyFont="1" applyBorder="1" applyAlignment="1" applyProtection="1">
      <alignment horizontal="left" vertical="center" wrapText="1"/>
      <protection locked="0"/>
    </xf>
    <xf numFmtId="165" fontId="53" fillId="0" borderId="0" xfId="0" applyNumberFormat="1" applyFont="1" applyBorder="1" applyAlignment="1" applyProtection="1">
      <alignment horizontal="left" vertical="center" wrapText="1"/>
      <protection locked="0"/>
    </xf>
    <xf numFmtId="9" fontId="4" fillId="2" borderId="0" xfId="0" applyNumberFormat="1" applyFont="1" applyFill="1" applyBorder="1" applyAlignment="1" applyProtection="1">
      <alignment vertical="center" wrapText="1"/>
      <protection hidden="1"/>
    </xf>
    <xf numFmtId="0" fontId="5" fillId="0" borderId="0" xfId="0" applyFont="1" applyBorder="1" applyAlignment="1">
      <alignment horizontal="left"/>
    </xf>
    <xf numFmtId="0" fontId="9" fillId="0" borderId="0" xfId="0" applyFont="1" applyAlignment="1">
      <alignment wrapText="1"/>
    </xf>
    <xf numFmtId="0" fontId="9" fillId="3" borderId="0" xfId="0" applyFont="1" applyFill="1" applyAlignment="1">
      <alignment horizontal="left" wrapText="1"/>
    </xf>
    <xf numFmtId="0" fontId="9" fillId="0" borderId="0" xfId="0" applyFont="1" applyAlignment="1">
      <alignment vertical="center" wrapText="1"/>
    </xf>
    <xf numFmtId="165" fontId="9" fillId="0" borderId="0" xfId="0" applyNumberFormat="1" applyFont="1" applyAlignment="1">
      <alignment vertical="center" wrapText="1"/>
    </xf>
    <xf numFmtId="0" fontId="9" fillId="0" borderId="0" xfId="0" applyFont="1" applyAlignment="1">
      <alignment horizontal="center" vertical="center" wrapText="1"/>
    </xf>
    <xf numFmtId="0" fontId="9" fillId="0" borderId="0" xfId="0" applyFont="1" applyBorder="1" applyAlignment="1">
      <alignment horizontal="left" vertical="top" wrapText="1"/>
    </xf>
    <xf numFmtId="0" fontId="9" fillId="0" borderId="0" xfId="0" quotePrefix="1" applyFont="1" applyBorder="1" applyAlignment="1">
      <alignment horizontal="left"/>
    </xf>
    <xf numFmtId="0" fontId="9" fillId="0" borderId="0" xfId="0" applyFont="1" applyBorder="1" applyAlignment="1">
      <alignment vertical="top" wrapText="1"/>
    </xf>
    <xf numFmtId="0" fontId="9" fillId="0" borderId="0" xfId="0" quotePrefix="1" applyFont="1" applyBorder="1" applyAlignment="1">
      <alignment vertical="top" wrapText="1"/>
    </xf>
    <xf numFmtId="0" fontId="49" fillId="0" borderId="0" xfId="0" applyFont="1" applyFill="1" applyBorder="1" applyAlignment="1">
      <alignment horizontal="left" vertical="top" wrapText="1"/>
    </xf>
    <xf numFmtId="0" fontId="50"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10" xfId="0" quotePrefix="1" applyFont="1" applyFill="1" applyBorder="1" applyAlignment="1">
      <alignment horizontal="left" vertical="center" wrapText="1"/>
    </xf>
    <xf numFmtId="0" fontId="50" fillId="0" borderId="10" xfId="0" applyFont="1" applyFill="1" applyBorder="1" applyAlignment="1">
      <alignment horizontal="left" vertical="center" wrapText="1"/>
    </xf>
    <xf numFmtId="0" fontId="9" fillId="0" borderId="0" xfId="0" applyFont="1" applyAlignment="1">
      <alignment horizontal="left" wrapText="1"/>
    </xf>
    <xf numFmtId="0" fontId="50" fillId="32" borderId="0" xfId="0" quotePrefix="1" applyFont="1" applyFill="1" applyBorder="1" applyAlignment="1">
      <alignment horizontal="left" vertical="top" wrapText="1"/>
    </xf>
    <xf numFmtId="0" fontId="50" fillId="0" borderId="0" xfId="0" quotePrefix="1" applyFont="1" applyFill="1" applyBorder="1" applyAlignment="1">
      <alignment horizontal="left" vertical="top" wrapText="1"/>
    </xf>
    <xf numFmtId="0" fontId="48" fillId="32" borderId="0" xfId="0" applyFont="1" applyFill="1" applyBorder="1" applyAlignment="1">
      <alignment horizontal="left" vertical="top" wrapText="1"/>
    </xf>
    <xf numFmtId="0" fontId="50" fillId="32" borderId="0" xfId="0" applyFont="1" applyFill="1" applyBorder="1" applyAlignment="1">
      <alignment vertical="top" wrapText="1"/>
    </xf>
    <xf numFmtId="0" fontId="9" fillId="0" borderId="0" xfId="0" quotePrefix="1" applyFont="1" applyBorder="1" applyAlignment="1">
      <alignment horizontal="left" wrapText="1"/>
    </xf>
    <xf numFmtId="0" fontId="53" fillId="0" borderId="0" xfId="0" applyFont="1" applyAlignment="1">
      <alignment wrapText="1"/>
    </xf>
    <xf numFmtId="0" fontId="11" fillId="0" borderId="0" xfId="0" applyFont="1" applyAlignment="1">
      <alignment horizontal="center" vertical="center"/>
    </xf>
    <xf numFmtId="0" fontId="11" fillId="0" borderId="0" xfId="0" applyFont="1"/>
    <xf numFmtId="0" fontId="11" fillId="0" borderId="0" xfId="0" applyFont="1" applyAlignment="1">
      <alignment horizontal="center"/>
    </xf>
    <xf numFmtId="0" fontId="11" fillId="0" borderId="0" xfId="0" applyFont="1" applyAlignment="1">
      <alignment horizontal="left" vertical="center" wrapText="1"/>
    </xf>
    <xf numFmtId="0" fontId="45" fillId="0" borderId="0" xfId="0" applyFont="1" applyAlignment="1">
      <alignment horizontal="left" vertical="center" wrapText="1"/>
    </xf>
    <xf numFmtId="0" fontId="67" fillId="29" borderId="0" xfId="0" applyFont="1" applyFill="1"/>
    <xf numFmtId="49" fontId="11" fillId="0" borderId="0" xfId="0" applyNumberFormat="1" applyFont="1" applyAlignment="1">
      <alignment vertical="top"/>
    </xf>
    <xf numFmtId="0" fontId="11" fillId="0" borderId="0" xfId="0" applyFont="1" applyAlignment="1">
      <alignment vertical="top"/>
    </xf>
    <xf numFmtId="0" fontId="0" fillId="0" borderId="24" xfId="0" applyBorder="1"/>
    <xf numFmtId="0" fontId="9" fillId="0" borderId="0" xfId="0" applyFont="1" applyFill="1" applyBorder="1" applyAlignment="1" applyProtection="1">
      <alignment horizontal="left" vertical="top" wrapText="1"/>
      <protection locked="0"/>
    </xf>
    <xf numFmtId="0" fontId="9" fillId="0" borderId="0" xfId="0" applyFont="1" applyFill="1" applyBorder="1" applyAlignment="1" applyProtection="1">
      <alignment horizontal="left" vertical="center" wrapText="1"/>
      <protection locked="0"/>
    </xf>
    <xf numFmtId="0" fontId="9" fillId="0" borderId="10" xfId="0" applyFont="1" applyFill="1" applyBorder="1" applyAlignment="1" applyProtection="1">
      <alignment horizontal="left" vertical="center" wrapText="1"/>
      <protection locked="0"/>
    </xf>
    <xf numFmtId="9" fontId="6" fillId="33" borderId="0" xfId="0" applyNumberFormat="1" applyFont="1" applyFill="1" applyBorder="1" applyAlignment="1" applyProtection="1">
      <alignment vertical="center" wrapText="1"/>
      <protection hidden="1"/>
    </xf>
    <xf numFmtId="165" fontId="6" fillId="33" borderId="0" xfId="0" applyNumberFormat="1" applyFont="1" applyFill="1" applyBorder="1" applyAlignment="1">
      <alignment horizontal="center" vertical="center" wrapText="1"/>
    </xf>
    <xf numFmtId="0" fontId="6" fillId="33" borderId="0" xfId="0" applyFont="1" applyFill="1" applyBorder="1" applyAlignment="1">
      <alignment horizontal="center" vertical="center" wrapText="1"/>
    </xf>
    <xf numFmtId="0" fontId="53" fillId="31" borderId="0" xfId="0" applyFont="1" applyFill="1" applyAlignment="1">
      <alignment wrapText="1"/>
    </xf>
    <xf numFmtId="0" fontId="9" fillId="0" borderId="0" xfId="0" applyFont="1" applyFill="1" applyBorder="1" applyAlignment="1">
      <alignment vertical="top" wrapText="1"/>
    </xf>
    <xf numFmtId="0" fontId="9" fillId="0" borderId="0" xfId="0" applyFont="1" applyFill="1" applyBorder="1" applyAlignment="1">
      <alignment vertical="center" wrapText="1"/>
    </xf>
    <xf numFmtId="0" fontId="9" fillId="0" borderId="10" xfId="0" applyFont="1" applyFill="1" applyBorder="1" applyAlignment="1">
      <alignment vertical="center" wrapText="1"/>
    </xf>
    <xf numFmtId="0" fontId="5" fillId="0" borderId="0" xfId="0" applyFont="1" applyFill="1" applyBorder="1" applyAlignment="1" applyProtection="1">
      <alignment vertical="top" wrapText="1"/>
      <protection locked="0"/>
    </xf>
    <xf numFmtId="0" fontId="53" fillId="0" borderId="0" xfId="0" applyFont="1" applyFill="1" applyBorder="1" applyAlignment="1">
      <alignment vertical="top"/>
    </xf>
    <xf numFmtId="0" fontId="53" fillId="0" borderId="0" xfId="0" applyFont="1" applyFill="1" applyBorder="1" applyAlignment="1" applyProtection="1">
      <alignment horizontal="left" vertical="top" wrapText="1"/>
      <protection locked="0"/>
    </xf>
    <xf numFmtId="0" fontId="53" fillId="0" borderId="0" xfId="0" applyFont="1" applyFill="1" applyBorder="1" applyAlignment="1" applyProtection="1">
      <alignment vertical="top" wrapText="1"/>
      <protection locked="0"/>
    </xf>
    <xf numFmtId="0" fontId="53" fillId="0" borderId="0" xfId="0" applyFont="1" applyFill="1" applyBorder="1" applyAlignment="1">
      <alignment vertical="top" wrapText="1"/>
    </xf>
    <xf numFmtId="0" fontId="53" fillId="0" borderId="0" xfId="0" applyFont="1" applyFill="1" applyBorder="1" applyAlignment="1" applyProtection="1">
      <alignment horizontal="left" vertical="center" wrapText="1"/>
      <protection locked="0"/>
    </xf>
    <xf numFmtId="0" fontId="53" fillId="0" borderId="0" xfId="0" applyFont="1" applyFill="1" applyBorder="1" applyAlignment="1">
      <alignment vertical="center" wrapText="1"/>
    </xf>
    <xf numFmtId="0" fontId="5" fillId="0" borderId="0" xfId="0" applyFont="1" applyFill="1" applyBorder="1" applyAlignment="1">
      <alignment vertical="center" wrapText="1"/>
    </xf>
    <xf numFmtId="0" fontId="5" fillId="0" borderId="10" xfId="0" applyFont="1" applyFill="1" applyBorder="1" applyAlignment="1" applyProtection="1">
      <alignment vertical="top" wrapText="1"/>
      <protection locked="0"/>
    </xf>
    <xf numFmtId="0" fontId="5" fillId="0" borderId="10" xfId="0" applyFont="1" applyFill="1" applyBorder="1" applyAlignment="1">
      <alignment vertical="center" wrapText="1"/>
    </xf>
    <xf numFmtId="0" fontId="5" fillId="0" borderId="0" xfId="0" applyFont="1" applyFill="1" applyAlignment="1">
      <alignment vertical="center" wrapText="1"/>
    </xf>
    <xf numFmtId="0" fontId="5" fillId="0" borderId="0" xfId="0" applyFont="1" applyFill="1" applyAlignment="1">
      <alignment wrapText="1"/>
    </xf>
    <xf numFmtId="0" fontId="9" fillId="0" borderId="0" xfId="0" applyFont="1" applyFill="1" applyBorder="1" applyAlignment="1" applyProtection="1">
      <alignment vertical="top" wrapText="1"/>
      <protection locked="0"/>
    </xf>
    <xf numFmtId="0" fontId="9" fillId="0" borderId="0" xfId="0" applyFont="1" applyFill="1" applyBorder="1" applyAlignment="1">
      <alignment vertical="top"/>
    </xf>
    <xf numFmtId="0" fontId="53" fillId="0" borderId="0" xfId="0" applyFont="1" applyFill="1" applyAlignment="1">
      <alignment wrapText="1"/>
    </xf>
    <xf numFmtId="0" fontId="64" fillId="28" borderId="0" xfId="529" applyNumberFormat="1" applyFont="1" applyFill="1" applyBorder="1" applyProtection="1"/>
    <xf numFmtId="49" fontId="46" fillId="28" borderId="10" xfId="518" quotePrefix="1" applyNumberFormat="1" applyFont="1" applyFill="1" applyBorder="1" applyAlignment="1" applyProtection="1">
      <alignment vertical="center" wrapText="1"/>
    </xf>
    <xf numFmtId="0" fontId="0" fillId="0" borderId="10" xfId="0" quotePrefix="1" applyFont="1" applyBorder="1"/>
    <xf numFmtId="0" fontId="46" fillId="28" borderId="10" xfId="518" quotePrefix="1" applyNumberFormat="1" applyFont="1" applyFill="1" applyBorder="1" applyAlignment="1" applyProtection="1">
      <alignment vertical="center" wrapText="1"/>
    </xf>
    <xf numFmtId="0" fontId="38" fillId="28" borderId="0" xfId="0" applyFont="1" applyFill="1" applyBorder="1" applyAlignment="1" applyProtection="1">
      <alignment wrapText="1"/>
    </xf>
    <xf numFmtId="0" fontId="0" fillId="0" borderId="10" xfId="0" applyBorder="1" applyAlignment="1">
      <alignment horizontal="left" vertical="top"/>
    </xf>
    <xf numFmtId="0" fontId="6" fillId="31" borderId="0" xfId="0" applyFont="1" applyFill="1" applyBorder="1" applyAlignment="1" applyProtection="1">
      <alignment horizontal="left" vertical="center" wrapText="1"/>
      <protection hidden="1"/>
    </xf>
    <xf numFmtId="0" fontId="9" fillId="26" borderId="0" xfId="0" applyFont="1" applyFill="1" applyBorder="1" applyAlignment="1" applyProtection="1">
      <alignment horizontal="left" vertical="top" wrapText="1"/>
      <protection locked="0"/>
    </xf>
    <xf numFmtId="0" fontId="70" fillId="0" borderId="0" xfId="0" applyFont="1" applyBorder="1" applyAlignment="1">
      <alignment wrapText="1"/>
    </xf>
    <xf numFmtId="0" fontId="69" fillId="31" borderId="0" xfId="0" applyFont="1" applyFill="1" applyBorder="1" applyAlignment="1" applyProtection="1">
      <alignment horizontal="center" vertical="center" wrapText="1"/>
      <protection hidden="1"/>
    </xf>
    <xf numFmtId="0" fontId="55" fillId="28" borderId="21" xfId="529" applyNumberFormat="1" applyFont="1" applyFill="1" applyBorder="1" applyAlignment="1" applyProtection="1">
      <alignment horizontal="left" vertical="center" wrapText="1"/>
      <protection locked="0"/>
    </xf>
    <xf numFmtId="0" fontId="40" fillId="28" borderId="25" xfId="0" applyFont="1" applyFill="1" applyBorder="1" applyAlignment="1" applyProtection="1">
      <alignment horizontal="left" vertical="center" wrapText="1"/>
    </xf>
    <xf numFmtId="0" fontId="30" fillId="28" borderId="28" xfId="518" applyFont="1" applyFill="1" applyBorder="1" applyAlignment="1" applyProtection="1">
      <alignment horizontal="left" vertical="center"/>
    </xf>
    <xf numFmtId="0" fontId="30" fillId="28" borderId="29" xfId="518" applyFont="1" applyFill="1" applyBorder="1" applyAlignment="1" applyProtection="1">
      <alignment horizontal="left" vertical="center"/>
    </xf>
    <xf numFmtId="0" fontId="11" fillId="28" borderId="23" xfId="0" applyFont="1" applyFill="1" applyBorder="1" applyAlignment="1" applyProtection="1">
      <alignment wrapText="1"/>
    </xf>
    <xf numFmtId="0" fontId="11" fillId="28" borderId="30" xfId="0" applyFont="1" applyFill="1" applyBorder="1" applyAlignment="1" applyProtection="1">
      <alignment wrapText="1"/>
    </xf>
    <xf numFmtId="14" fontId="30" fillId="28" borderId="29" xfId="518" applyNumberFormat="1" applyFont="1" applyFill="1" applyBorder="1" applyAlignment="1" applyProtection="1">
      <alignment horizontal="left" vertical="center"/>
    </xf>
    <xf numFmtId="0" fontId="11" fillId="28" borderId="23" xfId="518" applyFont="1" applyFill="1" applyBorder="1" applyAlignment="1" applyProtection="1">
      <alignment horizontal="left" vertical="center"/>
    </xf>
    <xf numFmtId="0" fontId="30" fillId="28" borderId="30" xfId="518" applyFont="1" applyFill="1" applyBorder="1" applyAlignment="1" applyProtection="1">
      <alignment horizontal="center" vertical="center"/>
    </xf>
    <xf numFmtId="2" fontId="58" fillId="28" borderId="32" xfId="518" applyNumberFormat="1" applyFont="1" applyFill="1" applyBorder="1" applyAlignment="1" applyProtection="1">
      <alignment horizontal="center" vertical="center"/>
    </xf>
    <xf numFmtId="2" fontId="59" fillId="28" borderId="33" xfId="518" applyNumberFormat="1" applyFont="1" applyFill="1" applyBorder="1" applyAlignment="1" applyProtection="1">
      <alignment horizontal="left" vertical="center"/>
    </xf>
    <xf numFmtId="0" fontId="43" fillId="28" borderId="31" xfId="518" applyFont="1" applyFill="1" applyBorder="1" applyAlignment="1" applyProtection="1">
      <alignment vertical="center" wrapText="1"/>
    </xf>
    <xf numFmtId="0" fontId="11" fillId="28" borderId="33" xfId="518" applyFont="1" applyFill="1" applyBorder="1" applyAlignment="1" applyProtection="1">
      <alignment vertical="center"/>
    </xf>
    <xf numFmtId="0" fontId="30" fillId="28" borderId="34" xfId="518" applyFont="1" applyFill="1" applyBorder="1" applyProtection="1"/>
    <xf numFmtId="0" fontId="11" fillId="28" borderId="35" xfId="518" applyFont="1" applyFill="1" applyBorder="1" applyProtection="1"/>
    <xf numFmtId="0" fontId="11" fillId="28" borderId="36" xfId="518" applyFont="1" applyFill="1" applyBorder="1" applyProtection="1"/>
    <xf numFmtId="2" fontId="42" fillId="28" borderId="32" xfId="518" applyNumberFormat="1" applyFont="1" applyFill="1" applyBorder="1" applyAlignment="1" applyProtection="1">
      <alignment horizontal="center" vertical="center"/>
    </xf>
    <xf numFmtId="0" fontId="11" fillId="28" borderId="37" xfId="518" applyFont="1" applyFill="1" applyBorder="1" applyAlignment="1" applyProtection="1">
      <alignment vertical="center" wrapText="1"/>
    </xf>
    <xf numFmtId="0" fontId="60" fillId="28" borderId="38" xfId="518" applyFont="1" applyFill="1" applyBorder="1" applyAlignment="1" applyProtection="1">
      <alignment horizontal="center" vertical="center" wrapText="1"/>
    </xf>
    <xf numFmtId="0" fontId="11" fillId="28" borderId="38" xfId="518" applyFont="1" applyFill="1" applyBorder="1" applyAlignment="1" applyProtection="1">
      <alignment horizontal="center" vertical="center" wrapText="1"/>
    </xf>
    <xf numFmtId="0" fontId="30" fillId="28" borderId="39" xfId="518" applyFont="1" applyFill="1" applyBorder="1" applyProtection="1"/>
    <xf numFmtId="0" fontId="11" fillId="28" borderId="40" xfId="518" applyFont="1" applyFill="1" applyBorder="1" applyProtection="1"/>
    <xf numFmtId="0" fontId="11" fillId="28" borderId="41" xfId="518" applyFont="1" applyFill="1" applyBorder="1" applyProtection="1"/>
    <xf numFmtId="0" fontId="30" fillId="28" borderId="42" xfId="518" applyFont="1" applyFill="1" applyBorder="1" applyProtection="1"/>
    <xf numFmtId="0" fontId="11" fillId="28" borderId="43" xfId="518" applyFont="1" applyFill="1" applyBorder="1" applyProtection="1"/>
    <xf numFmtId="0" fontId="11" fillId="28" borderId="44" xfId="518" applyFont="1" applyFill="1" applyBorder="1" applyProtection="1"/>
    <xf numFmtId="0" fontId="11" fillId="28" borderId="38" xfId="518" applyFont="1" applyFill="1" applyBorder="1" applyAlignment="1" applyProtection="1">
      <alignment horizontal="center" vertical="top"/>
    </xf>
    <xf numFmtId="0" fontId="47" fillId="28" borderId="47" xfId="518" applyFont="1" applyFill="1" applyBorder="1" applyAlignment="1" applyProtection="1">
      <alignment vertical="center"/>
    </xf>
    <xf numFmtId="0" fontId="11" fillId="28" borderId="47" xfId="518" applyFont="1" applyFill="1" applyBorder="1" applyAlignment="1" applyProtection="1">
      <alignment vertical="center"/>
    </xf>
    <xf numFmtId="0" fontId="46" fillId="28" borderId="45" xfId="0" applyFont="1" applyFill="1" applyBorder="1" applyAlignment="1" applyProtection="1"/>
    <xf numFmtId="0" fontId="11" fillId="28" borderId="47" xfId="518" applyFont="1" applyFill="1" applyBorder="1" applyAlignment="1" applyProtection="1"/>
    <xf numFmtId="0" fontId="11" fillId="28" borderId="38" xfId="518" applyFont="1" applyFill="1" applyBorder="1" applyAlignment="1" applyProtection="1">
      <alignment horizontal="center"/>
    </xf>
    <xf numFmtId="1" fontId="60" fillId="28" borderId="38" xfId="518" applyNumberFormat="1" applyFont="1" applyFill="1" applyBorder="1" applyAlignment="1" applyProtection="1">
      <alignment horizontal="center" vertical="top"/>
    </xf>
    <xf numFmtId="0" fontId="61" fillId="28" borderId="45" xfId="0" applyFont="1" applyFill="1" applyBorder="1" applyProtection="1"/>
    <xf numFmtId="0" fontId="11" fillId="28" borderId="45" xfId="518" applyFont="1" applyFill="1" applyBorder="1" applyProtection="1"/>
    <xf numFmtId="0" fontId="47" fillId="28" borderId="45" xfId="0" applyFont="1" applyFill="1" applyBorder="1" applyAlignment="1" applyProtection="1"/>
    <xf numFmtId="0" fontId="62" fillId="28" borderId="47" xfId="0" applyFont="1" applyFill="1" applyBorder="1" applyAlignment="1" applyProtection="1"/>
    <xf numFmtId="0" fontId="35" fillId="28" borderId="47" xfId="518" applyFont="1" applyFill="1" applyBorder="1" applyProtection="1"/>
    <xf numFmtId="2" fontId="35" fillId="28" borderId="47" xfId="518" applyNumberFormat="1" applyFont="1" applyFill="1" applyBorder="1" applyAlignment="1" applyProtection="1">
      <alignment horizontal="center"/>
    </xf>
    <xf numFmtId="2" fontId="35" fillId="27" borderId="47" xfId="518" applyNumberFormat="1" applyFont="1" applyFill="1" applyBorder="1" applyAlignment="1" applyProtection="1">
      <alignment horizontal="center"/>
    </xf>
    <xf numFmtId="0" fontId="5" fillId="0" borderId="44" xfId="0" applyFont="1" applyFill="1" applyBorder="1" applyAlignment="1">
      <alignment wrapText="1"/>
    </xf>
    <xf numFmtId="0" fontId="5" fillId="0" borderId="48" xfId="0" quotePrefix="1" applyFont="1" applyFill="1" applyBorder="1" applyAlignment="1">
      <alignment horizontal="left" vertical="center" wrapText="1"/>
    </xf>
    <xf numFmtId="0" fontId="4" fillId="0" borderId="48" xfId="0" applyFont="1" applyFill="1" applyBorder="1" applyAlignment="1">
      <alignment horizontal="left" vertical="center" wrapText="1"/>
    </xf>
    <xf numFmtId="0" fontId="5" fillId="0" borderId="48" xfId="0" applyFont="1" applyFill="1" applyBorder="1" applyAlignment="1">
      <alignment horizontal="left" vertical="center" wrapText="1"/>
    </xf>
    <xf numFmtId="0" fontId="5" fillId="26" borderId="48" xfId="0" applyFont="1" applyFill="1" applyBorder="1" applyAlignment="1" applyProtection="1">
      <alignment horizontal="left" vertical="center" wrapText="1"/>
      <protection locked="0"/>
    </xf>
    <xf numFmtId="0" fontId="9" fillId="0" borderId="48" xfId="0" applyFont="1" applyBorder="1" applyAlignment="1" applyProtection="1">
      <alignment horizontal="left" vertical="center" wrapText="1"/>
      <protection locked="0"/>
    </xf>
    <xf numFmtId="165" fontId="9" fillId="0" borderId="48" xfId="0" applyNumberFormat="1" applyFont="1" applyBorder="1" applyAlignment="1" applyProtection="1">
      <alignment horizontal="left" vertical="center" wrapText="1"/>
      <protection locked="0"/>
    </xf>
    <xf numFmtId="0" fontId="9" fillId="0" borderId="48" xfId="0" applyFont="1" applyFill="1" applyBorder="1" applyAlignment="1" applyProtection="1">
      <alignment horizontal="left" vertical="center" wrapText="1"/>
      <protection locked="0"/>
    </xf>
    <xf numFmtId="0" fontId="5" fillId="0" borderId="48" xfId="0" applyFont="1" applyFill="1" applyBorder="1" applyAlignment="1" applyProtection="1">
      <alignment vertical="top" wrapText="1"/>
      <protection locked="0"/>
    </xf>
    <xf numFmtId="0" fontId="5" fillId="0" borderId="48" xfId="0" applyFont="1" applyFill="1" applyBorder="1" applyAlignment="1">
      <alignment vertical="center" wrapText="1"/>
    </xf>
    <xf numFmtId="0" fontId="5" fillId="0" borderId="42" xfId="0" applyFont="1" applyFill="1" applyBorder="1" applyAlignment="1">
      <alignment vertical="center" wrapText="1"/>
    </xf>
    <xf numFmtId="0" fontId="5" fillId="0" borderId="49" xfId="0" applyFont="1" applyFill="1" applyBorder="1" applyAlignment="1">
      <alignment wrapText="1"/>
    </xf>
    <xf numFmtId="0" fontId="5" fillId="0" borderId="31" xfId="0" applyFont="1" applyFill="1" applyBorder="1" applyAlignment="1">
      <alignment vertical="center" wrapText="1"/>
    </xf>
    <xf numFmtId="0" fontId="9" fillId="0" borderId="44" xfId="0" applyFont="1" applyFill="1" applyBorder="1" applyAlignment="1">
      <alignment wrapText="1"/>
    </xf>
    <xf numFmtId="0" fontId="9" fillId="0" borderId="48" xfId="0" quotePrefix="1" applyFont="1" applyFill="1" applyBorder="1" applyAlignment="1">
      <alignment horizontal="left" vertical="center" wrapText="1"/>
    </xf>
    <xf numFmtId="0" fontId="50" fillId="0" borderId="48" xfId="0" applyFont="1" applyFill="1" applyBorder="1" applyAlignment="1">
      <alignment horizontal="left" vertical="center" wrapText="1"/>
    </xf>
    <xf numFmtId="0" fontId="9" fillId="0" borderId="48" xfId="0" applyFont="1" applyFill="1" applyBorder="1" applyAlignment="1">
      <alignment horizontal="left" vertical="center" wrapText="1"/>
    </xf>
    <xf numFmtId="0" fontId="9" fillId="0" borderId="48" xfId="0" applyFont="1" applyFill="1" applyBorder="1" applyAlignment="1">
      <alignment vertical="center" wrapText="1"/>
    </xf>
    <xf numFmtId="0" fontId="9" fillId="0" borderId="42" xfId="0" applyFont="1" applyFill="1" applyBorder="1" applyAlignment="1">
      <alignment vertical="center" wrapText="1"/>
    </xf>
    <xf numFmtId="0" fontId="9" fillId="0" borderId="49" xfId="0" applyFont="1" applyFill="1" applyBorder="1" applyAlignment="1">
      <alignment wrapText="1"/>
    </xf>
    <xf numFmtId="0" fontId="9" fillId="0" borderId="31" xfId="0" applyFont="1" applyFill="1" applyBorder="1" applyAlignment="1">
      <alignment vertical="center" wrapText="1"/>
    </xf>
    <xf numFmtId="0" fontId="71" fillId="0" borderId="0" xfId="0" quotePrefix="1" applyFont="1" applyFill="1" applyBorder="1" applyAlignment="1">
      <alignment horizontal="left" vertical="top"/>
    </xf>
    <xf numFmtId="0" fontId="44" fillId="29" borderId="0" xfId="0" applyFont="1" applyFill="1" applyBorder="1" applyAlignment="1">
      <alignment wrapText="1"/>
    </xf>
    <xf numFmtId="0" fontId="67" fillId="29" borderId="0" xfId="0" applyFont="1" applyFill="1" applyBorder="1"/>
    <xf numFmtId="0" fontId="44" fillId="0" borderId="0" xfId="0" applyFont="1" applyFill="1" applyBorder="1" applyAlignment="1">
      <alignment wrapText="1"/>
    </xf>
    <xf numFmtId="0" fontId="6" fillId="30" borderId="0" xfId="0" applyFont="1" applyFill="1" applyBorder="1" applyAlignment="1">
      <alignment wrapText="1"/>
    </xf>
    <xf numFmtId="0" fontId="44" fillId="3" borderId="0" xfId="0" applyFont="1" applyFill="1" applyBorder="1" applyAlignment="1">
      <alignment wrapText="1"/>
    </xf>
    <xf numFmtId="0" fontId="9" fillId="3" borderId="0" xfId="0" applyFont="1" applyFill="1"/>
    <xf numFmtId="0" fontId="11" fillId="27" borderId="0" xfId="0" applyFont="1" applyFill="1" applyAlignment="1">
      <alignment wrapText="1"/>
    </xf>
    <xf numFmtId="0" fontId="35" fillId="27" borderId="0" xfId="0" applyFont="1" applyFill="1" applyBorder="1" applyAlignment="1">
      <alignment wrapText="1"/>
    </xf>
    <xf numFmtId="0" fontId="11" fillId="3" borderId="0" xfId="0" applyFont="1" applyFill="1" applyBorder="1" applyAlignment="1">
      <alignment wrapText="1"/>
    </xf>
    <xf numFmtId="0" fontId="11" fillId="3" borderId="0" xfId="0" applyFont="1" applyFill="1" applyBorder="1" applyAlignment="1" applyProtection="1">
      <alignment vertical="top"/>
    </xf>
    <xf numFmtId="0" fontId="11" fillId="3" borderId="0" xfId="0" applyFont="1" applyFill="1" applyBorder="1" applyAlignment="1">
      <alignment vertical="top"/>
    </xf>
    <xf numFmtId="0" fontId="11" fillId="3" borderId="0" xfId="0" applyFont="1" applyFill="1" applyBorder="1" applyAlignment="1">
      <alignment vertical="center"/>
    </xf>
    <xf numFmtId="0" fontId="11" fillId="27" borderId="0" xfId="0" applyFont="1" applyFill="1" applyBorder="1" applyAlignment="1" applyProtection="1">
      <alignment vertical="top"/>
    </xf>
    <xf numFmtId="0" fontId="38" fillId="27" borderId="0" xfId="0" applyFont="1" applyFill="1" applyBorder="1" applyAlignment="1" applyProtection="1">
      <alignment vertical="top"/>
    </xf>
    <xf numFmtId="0" fontId="11" fillId="27" borderId="0" xfId="0" applyFont="1" applyFill="1" applyBorder="1" applyAlignment="1">
      <alignment vertical="top"/>
    </xf>
    <xf numFmtId="0" fontId="38" fillId="27" borderId="0" xfId="0" applyFont="1" applyFill="1" applyAlignment="1" applyProtection="1">
      <alignment vertical="top"/>
    </xf>
    <xf numFmtId="0" fontId="11" fillId="27" borderId="0" xfId="0" applyFont="1" applyFill="1" applyAlignment="1">
      <alignment vertical="top"/>
    </xf>
    <xf numFmtId="0" fontId="11" fillId="27" borderId="0" xfId="0" applyFont="1" applyFill="1" applyAlignment="1" applyProtection="1">
      <alignment vertical="top"/>
    </xf>
    <xf numFmtId="0" fontId="11" fillId="27" borderId="0" xfId="0" applyFont="1" applyFill="1" applyAlignment="1" applyProtection="1">
      <alignment vertical="center"/>
    </xf>
    <xf numFmtId="0" fontId="11" fillId="27" borderId="0" xfId="0" applyFont="1" applyFill="1" applyAlignment="1">
      <alignment vertical="center"/>
    </xf>
    <xf numFmtId="0" fontId="72" fillId="32" borderId="0" xfId="0" applyFont="1" applyFill="1" applyBorder="1" applyAlignment="1">
      <alignment wrapText="1"/>
    </xf>
    <xf numFmtId="0" fontId="72" fillId="0" borderId="0" xfId="0" applyFont="1" applyFill="1" applyBorder="1" applyAlignment="1">
      <alignment wrapText="1"/>
    </xf>
    <xf numFmtId="0" fontId="6" fillId="30" borderId="0" xfId="0" applyFont="1" applyFill="1" applyAlignment="1">
      <alignment wrapText="1"/>
    </xf>
    <xf numFmtId="0" fontId="73" fillId="0" borderId="0" xfId="0" applyFont="1" applyFill="1" applyBorder="1" applyAlignment="1">
      <alignment wrapText="1"/>
    </xf>
    <xf numFmtId="0" fontId="38" fillId="28" borderId="0" xfId="0" applyFont="1" applyFill="1" applyAlignment="1">
      <alignment vertical="top"/>
    </xf>
    <xf numFmtId="0" fontId="11" fillId="3" borderId="0" xfId="0" applyFont="1" applyFill="1" applyAlignment="1">
      <alignment horizontal="left" vertical="center" wrapText="1"/>
    </xf>
    <xf numFmtId="0" fontId="45" fillId="3" borderId="0" xfId="0" applyFont="1" applyFill="1" applyAlignment="1">
      <alignment horizontal="left" vertical="center" wrapText="1"/>
    </xf>
    <xf numFmtId="0" fontId="9" fillId="30" borderId="0" xfId="0" applyFont="1" applyFill="1"/>
    <xf numFmtId="0" fontId="9" fillId="30" borderId="0" xfId="0" applyFont="1" applyFill="1" applyAlignment="1">
      <alignment horizontal="left" vertical="center" wrapText="1"/>
    </xf>
    <xf numFmtId="0" fontId="76" fillId="30" borderId="0" xfId="0" applyFont="1" applyFill="1" applyAlignment="1">
      <alignment horizontal="left" vertical="center" wrapText="1"/>
    </xf>
    <xf numFmtId="0" fontId="9" fillId="0" borderId="0" xfId="0" applyFont="1" applyAlignment="1">
      <alignment horizontal="left" vertical="center" wrapText="1"/>
    </xf>
    <xf numFmtId="0" fontId="50" fillId="32" borderId="0" xfId="0" applyFont="1" applyFill="1" applyAlignment="1">
      <alignment horizontal="left" vertical="center" wrapText="1"/>
    </xf>
    <xf numFmtId="16" fontId="9" fillId="0" borderId="0" xfId="0" applyNumberFormat="1" applyFont="1" applyAlignment="1">
      <alignment horizontal="center" vertical="center" wrapText="1"/>
    </xf>
    <xf numFmtId="0" fontId="9" fillId="32" borderId="0" xfId="0" applyFont="1" applyFill="1" applyAlignment="1">
      <alignment horizontal="left" vertical="center" wrapText="1"/>
    </xf>
    <xf numFmtId="0" fontId="74" fillId="32" borderId="0" xfId="0" applyFont="1" applyFill="1" applyAlignment="1">
      <alignment horizontal="left" vertical="center" wrapText="1"/>
    </xf>
    <xf numFmtId="0" fontId="9" fillId="0" borderId="0" xfId="0" applyFont="1"/>
    <xf numFmtId="0" fontId="6" fillId="30" borderId="0" xfId="0" quotePrefix="1" applyFont="1" applyFill="1" applyBorder="1" applyAlignment="1">
      <alignment wrapText="1"/>
    </xf>
    <xf numFmtId="49" fontId="11" fillId="0" borderId="0" xfId="0" applyNumberFormat="1" applyFont="1"/>
    <xf numFmtId="0" fontId="11" fillId="0" borderId="0" xfId="0" applyFont="1" applyAlignment="1">
      <alignment vertical="center"/>
    </xf>
    <xf numFmtId="16" fontId="11" fillId="0" borderId="0" xfId="0" applyNumberFormat="1" applyFont="1" applyAlignment="1">
      <alignment horizontal="left"/>
    </xf>
    <xf numFmtId="0" fontId="11" fillId="0" borderId="0" xfId="0" applyFont="1" applyAlignment="1">
      <alignment wrapText="1"/>
    </xf>
    <xf numFmtId="0" fontId="11" fillId="0" borderId="0" xfId="0" applyFont="1" applyAlignment="1">
      <alignment horizontal="left" vertical="top" wrapText="1"/>
    </xf>
    <xf numFmtId="49" fontId="11" fillId="0" borderId="0" xfId="0" applyNumberFormat="1" applyFont="1" applyAlignment="1">
      <alignment horizontal="left" vertical="top" wrapText="1"/>
    </xf>
    <xf numFmtId="0" fontId="30" fillId="0" borderId="0" xfId="0" applyFont="1" applyAlignment="1">
      <alignment horizontal="left" vertical="top" wrapText="1"/>
    </xf>
    <xf numFmtId="16" fontId="11" fillId="0" borderId="0" xfId="0" quotePrefix="1" applyNumberFormat="1" applyFont="1" applyAlignment="1">
      <alignment horizontal="left" vertical="top" wrapText="1"/>
    </xf>
    <xf numFmtId="0" fontId="39" fillId="0" borderId="0" xfId="530" applyFont="1" applyAlignment="1">
      <alignment horizontal="left" vertical="center" wrapText="1"/>
    </xf>
    <xf numFmtId="0" fontId="38" fillId="28" borderId="0" xfId="518" applyFont="1" applyFill="1" applyBorder="1" applyAlignment="1" applyProtection="1">
      <alignment vertical="center"/>
    </xf>
    <xf numFmtId="0" fontId="38" fillId="27" borderId="0" xfId="518" applyFont="1" applyFill="1" applyBorder="1" applyAlignment="1" applyProtection="1">
      <alignment vertical="center"/>
    </xf>
    <xf numFmtId="0" fontId="11" fillId="28" borderId="22" xfId="518" applyNumberFormat="1" applyFont="1" applyFill="1" applyBorder="1" applyAlignment="1" applyProtection="1">
      <alignment wrapText="1"/>
    </xf>
    <xf numFmtId="0" fontId="46" fillId="28" borderId="22" xfId="0" applyNumberFormat="1" applyFont="1" applyFill="1" applyBorder="1" applyAlignment="1" applyProtection="1"/>
    <xf numFmtId="0" fontId="80" fillId="3" borderId="0" xfId="465" applyFont="1" applyFill="1" applyBorder="1" applyAlignment="1" applyProtection="1"/>
    <xf numFmtId="0" fontId="80" fillId="3" borderId="0" xfId="0" applyFont="1" applyFill="1"/>
    <xf numFmtId="0" fontId="77" fillId="0" borderId="49" xfId="0" quotePrefix="1" applyFont="1" applyFill="1" applyBorder="1" applyAlignment="1">
      <alignment wrapText="1"/>
    </xf>
    <xf numFmtId="0" fontId="77" fillId="0" borderId="49" xfId="0" applyFont="1" applyFill="1" applyBorder="1" applyAlignment="1">
      <alignment wrapText="1"/>
    </xf>
    <xf numFmtId="0" fontId="9" fillId="0" borderId="0" xfId="0" applyFont="1" applyAlignment="1">
      <alignment horizontal="center" vertical="center" wrapText="1"/>
    </xf>
    <xf numFmtId="0" fontId="39" fillId="27" borderId="0" xfId="530" applyFont="1" applyFill="1" applyBorder="1" applyAlignment="1" applyProtection="1">
      <alignment horizontal="left" vertical="center"/>
    </xf>
    <xf numFmtId="0" fontId="67" fillId="29" borderId="0" xfId="0" applyFont="1" applyFill="1" applyAlignment="1">
      <alignment horizontal="right"/>
    </xf>
    <xf numFmtId="2" fontId="35" fillId="28" borderId="0" xfId="518" applyNumberFormat="1" applyFont="1" applyFill="1" applyBorder="1" applyAlignment="1" applyProtection="1">
      <alignment vertical="center"/>
    </xf>
    <xf numFmtId="0" fontId="35" fillId="28" borderId="0" xfId="0" applyFont="1" applyFill="1" applyBorder="1" applyAlignment="1" applyProtection="1">
      <alignment vertical="top"/>
    </xf>
    <xf numFmtId="2" fontId="35" fillId="3" borderId="0" xfId="518" applyNumberFormat="1" applyFont="1" applyFill="1" applyBorder="1" applyAlignment="1" applyProtection="1">
      <alignment horizontal="center" vertical="center" wrapText="1"/>
    </xf>
    <xf numFmtId="0" fontId="35" fillId="3" borderId="0" xfId="518" applyFont="1" applyFill="1" applyBorder="1" applyAlignment="1" applyProtection="1">
      <alignment vertical="center" wrapText="1"/>
    </xf>
    <xf numFmtId="2" fontId="35" fillId="3" borderId="0" xfId="518" applyNumberFormat="1" applyFont="1" applyFill="1" applyBorder="1" applyAlignment="1" applyProtection="1">
      <alignment horizontal="center" wrapText="1"/>
    </xf>
    <xf numFmtId="2" fontId="35" fillId="3" borderId="0" xfId="518" applyNumberFormat="1" applyFont="1" applyFill="1" applyBorder="1" applyProtection="1"/>
    <xf numFmtId="0" fontId="35" fillId="3" borderId="0" xfId="518" applyFont="1" applyFill="1" applyBorder="1" applyAlignment="1" applyProtection="1">
      <alignment wrapText="1"/>
    </xf>
    <xf numFmtId="0" fontId="35" fillId="3" borderId="0" xfId="0" applyFont="1" applyFill="1" applyBorder="1" applyAlignment="1" applyProtection="1">
      <alignment vertical="top"/>
    </xf>
    <xf numFmtId="2" fontId="33" fillId="27" borderId="0" xfId="518" applyNumberFormat="1" applyFont="1" applyFill="1" applyBorder="1" applyAlignment="1" applyProtection="1">
      <alignment horizontal="right" vertical="center"/>
    </xf>
    <xf numFmtId="2" fontId="33" fillId="27" borderId="0" xfId="518" applyNumberFormat="1" applyFont="1" applyFill="1" applyBorder="1" applyAlignment="1" applyProtection="1">
      <alignment horizontal="right"/>
    </xf>
    <xf numFmtId="2" fontId="62" fillId="27" borderId="0" xfId="518" applyNumberFormat="1" applyFont="1" applyFill="1" applyBorder="1" applyAlignment="1" applyProtection="1">
      <alignment vertical="center"/>
    </xf>
    <xf numFmtId="2" fontId="35" fillId="27" borderId="0" xfId="518" applyNumberFormat="1" applyFont="1" applyFill="1" applyBorder="1" applyAlignment="1" applyProtection="1">
      <alignment horizontal="center"/>
    </xf>
    <xf numFmtId="2" fontId="33" fillId="3" borderId="0" xfId="518" applyNumberFormat="1" applyFont="1" applyFill="1" applyBorder="1" applyProtection="1"/>
    <xf numFmtId="0" fontId="9" fillId="0" borderId="0" xfId="0" quotePrefix="1" applyFont="1" applyAlignment="1">
      <alignment horizontal="left" vertical="top" wrapText="1"/>
    </xf>
    <xf numFmtId="0" fontId="9" fillId="0" borderId="0" xfId="0" applyFont="1" applyBorder="1" applyAlignment="1">
      <alignment horizontal="left" vertical="center"/>
    </xf>
    <xf numFmtId="0" fontId="9" fillId="0" borderId="0" xfId="0" applyFont="1" applyBorder="1" applyAlignment="1">
      <alignment horizontal="left" vertical="center" wrapText="1"/>
    </xf>
    <xf numFmtId="0" fontId="11" fillId="0" borderId="0" xfId="0" quotePrefix="1" applyFont="1"/>
    <xf numFmtId="0" fontId="36" fillId="0" borderId="0" xfId="0" applyFont="1" applyBorder="1" applyAlignment="1">
      <alignment wrapText="1"/>
    </xf>
    <xf numFmtId="0" fontId="5" fillId="32" borderId="58" xfId="0" applyFont="1" applyFill="1" applyBorder="1" applyAlignment="1">
      <alignment vertical="center" wrapText="1"/>
    </xf>
    <xf numFmtId="0" fontId="5" fillId="0" borderId="58" xfId="0" applyFont="1" applyFill="1" applyBorder="1" applyAlignment="1">
      <alignment vertical="center" wrapText="1"/>
    </xf>
    <xf numFmtId="0" fontId="72" fillId="0" borderId="58" xfId="0" applyFont="1" applyFill="1" applyBorder="1" applyAlignment="1">
      <alignment vertical="center" wrapText="1"/>
    </xf>
    <xf numFmtId="0" fontId="78" fillId="0" borderId="58" xfId="0" quotePrefix="1" applyFont="1" applyFill="1" applyBorder="1" applyAlignment="1">
      <alignment vertical="center" wrapText="1"/>
    </xf>
    <xf numFmtId="0" fontId="72" fillId="32" borderId="58" xfId="0" applyFont="1" applyFill="1" applyBorder="1" applyAlignment="1">
      <alignment vertical="center" wrapText="1"/>
    </xf>
    <xf numFmtId="0" fontId="78" fillId="0" borderId="43" xfId="0" quotePrefix="1" applyFont="1" applyFill="1" applyBorder="1" applyAlignment="1">
      <alignment vertical="center" wrapText="1"/>
    </xf>
    <xf numFmtId="0" fontId="72" fillId="32" borderId="43" xfId="0" applyFont="1" applyFill="1" applyBorder="1" applyAlignment="1">
      <alignment vertical="center" wrapText="1"/>
    </xf>
    <xf numFmtId="14" fontId="55" fillId="28" borderId="21" xfId="529" applyNumberFormat="1" applyFont="1" applyFill="1" applyBorder="1" applyAlignment="1" applyProtection="1">
      <alignment horizontal="left" vertical="center" wrapText="1"/>
      <protection locked="0"/>
    </xf>
    <xf numFmtId="0" fontId="82" fillId="0" borderId="0" xfId="0" quotePrefix="1" applyFont="1" applyBorder="1" applyAlignment="1">
      <alignment horizontal="left" wrapText="1"/>
    </xf>
    <xf numFmtId="0" fontId="82" fillId="0" borderId="0" xfId="0" quotePrefix="1" applyFont="1" applyBorder="1" applyAlignment="1">
      <alignment horizontal="left"/>
    </xf>
    <xf numFmtId="0" fontId="82" fillId="0" borderId="0" xfId="0" quotePrefix="1" applyFont="1" applyFill="1" applyBorder="1" applyAlignment="1">
      <alignment horizontal="left" vertical="center" wrapText="1"/>
    </xf>
    <xf numFmtId="0" fontId="81" fillId="27" borderId="0" xfId="530" applyFont="1" applyFill="1" applyBorder="1" applyAlignment="1" applyProtection="1">
      <alignment horizontal="left" wrapText="1"/>
    </xf>
    <xf numFmtId="0" fontId="67" fillId="29" borderId="0" xfId="0" applyFont="1" applyFill="1"/>
    <xf numFmtId="0" fontId="11" fillId="27" borderId="0" xfId="0" applyFont="1" applyFill="1" applyAlignment="1" applyProtection="1">
      <alignment vertical="top"/>
    </xf>
    <xf numFmtId="0" fontId="67" fillId="29" borderId="0" xfId="0" applyFont="1" applyFill="1" applyAlignment="1">
      <alignment horizontal="right"/>
    </xf>
    <xf numFmtId="0" fontId="79" fillId="27" borderId="0" xfId="530" applyFont="1" applyFill="1" applyBorder="1" applyAlignment="1" applyProtection="1">
      <alignment horizontal="left" vertical="center" wrapText="1"/>
    </xf>
    <xf numFmtId="0" fontId="5" fillId="0" borderId="0" xfId="0" applyFont="1" applyBorder="1"/>
    <xf numFmtId="0" fontId="5" fillId="0" borderId="0" xfId="0" quotePrefix="1" applyFont="1" applyFill="1" applyBorder="1" applyAlignment="1">
      <alignment horizontal="left" vertical="center" wrapText="1"/>
    </xf>
    <xf numFmtId="0" fontId="5" fillId="0" borderId="0" xfId="0" applyFont="1" applyFill="1" applyBorder="1" applyAlignment="1">
      <alignment wrapText="1"/>
    </xf>
    <xf numFmtId="0" fontId="5" fillId="0" borderId="0" xfId="0" applyFont="1" applyBorder="1" applyAlignment="1">
      <alignment wrapText="1"/>
    </xf>
    <xf numFmtId="0" fontId="9" fillId="0" borderId="0" xfId="0" quotePrefix="1" applyFont="1" applyFill="1" applyBorder="1" applyAlignment="1">
      <alignment horizontal="left" vertical="top" wrapText="1"/>
    </xf>
    <xf numFmtId="0" fontId="5" fillId="0" borderId="0" xfId="0" applyFont="1" applyFill="1" applyBorder="1" applyAlignment="1">
      <alignment horizontal="left" vertical="top" wrapText="1"/>
    </xf>
    <xf numFmtId="0" fontId="5" fillId="26" borderId="0" xfId="0" applyFont="1" applyFill="1" applyBorder="1" applyAlignment="1" applyProtection="1">
      <alignment horizontal="left" vertical="top" wrapText="1"/>
      <protection locked="0"/>
    </xf>
    <xf numFmtId="0" fontId="9" fillId="0" borderId="0" xfId="0" applyFont="1" applyBorder="1" applyAlignment="1" applyProtection="1">
      <alignment horizontal="left" vertical="top" wrapText="1"/>
      <protection locked="0"/>
    </xf>
    <xf numFmtId="165" fontId="9" fillId="0" borderId="0" xfId="0" applyNumberFormat="1" applyFont="1" applyBorder="1" applyAlignment="1" applyProtection="1">
      <alignment horizontal="left" vertical="top" wrapText="1"/>
      <protection locked="0"/>
    </xf>
    <xf numFmtId="0" fontId="5" fillId="0" borderId="0" xfId="0" quotePrefix="1" applyFont="1" applyFill="1" applyBorder="1" applyAlignment="1">
      <alignment horizontal="left" vertical="top" wrapText="1"/>
    </xf>
    <xf numFmtId="0" fontId="32" fillId="0" borderId="0" xfId="0" quotePrefix="1" applyFont="1" applyFill="1" applyBorder="1" applyAlignment="1">
      <alignment horizontal="left" vertical="top" wrapText="1"/>
    </xf>
    <xf numFmtId="0" fontId="51" fillId="0" borderId="0" xfId="0" quotePrefix="1" applyFont="1" applyFill="1" applyBorder="1" applyAlignment="1">
      <alignment horizontal="left" vertical="top" wrapText="1"/>
    </xf>
    <xf numFmtId="0" fontId="9" fillId="0" borderId="0" xfId="0" applyFont="1" applyBorder="1" applyAlignment="1">
      <alignment vertical="top"/>
    </xf>
    <xf numFmtId="0" fontId="54" fillId="0" borderId="0" xfId="0" applyFont="1" applyFill="1" applyBorder="1" applyAlignment="1">
      <alignment horizontal="left" vertical="top" wrapText="1"/>
    </xf>
    <xf numFmtId="0" fontId="53" fillId="0" borderId="0" xfId="0" quotePrefix="1" applyFont="1" applyFill="1" applyBorder="1" applyAlignment="1">
      <alignment horizontal="left" vertical="top" wrapText="1"/>
    </xf>
    <xf numFmtId="0" fontId="53" fillId="0" borderId="0" xfId="0" applyFont="1" applyBorder="1" applyAlignment="1">
      <alignment vertical="top"/>
    </xf>
    <xf numFmtId="0" fontId="5" fillId="0" borderId="0" xfId="0" applyFont="1" applyBorder="1" applyAlignment="1">
      <alignment horizontal="left" vertical="top" wrapText="1"/>
    </xf>
    <xf numFmtId="0" fontId="53" fillId="32" borderId="0" xfId="0" applyFont="1" applyFill="1" applyBorder="1" applyAlignment="1">
      <alignment vertical="top"/>
    </xf>
    <xf numFmtId="0" fontId="4" fillId="32" borderId="0" xfId="0" applyFont="1" applyFill="1" applyBorder="1" applyAlignment="1">
      <alignment horizontal="left" vertical="top" wrapText="1"/>
    </xf>
    <xf numFmtId="0" fontId="54" fillId="32" borderId="0" xfId="0" applyFont="1" applyFill="1" applyBorder="1" applyAlignment="1">
      <alignment horizontal="left" vertical="top" wrapText="1"/>
    </xf>
    <xf numFmtId="0" fontId="53" fillId="32" borderId="0" xfId="0" quotePrefix="1" applyFont="1" applyFill="1" applyBorder="1" applyAlignment="1">
      <alignment horizontal="left" vertical="top" wrapText="1"/>
    </xf>
    <xf numFmtId="0" fontId="5" fillId="32" borderId="0" xfId="0" quotePrefix="1" applyFont="1" applyFill="1" applyBorder="1" applyAlignment="1">
      <alignment horizontal="left" vertical="top" wrapText="1"/>
    </xf>
    <xf numFmtId="0" fontId="54" fillId="32" borderId="0" xfId="0" applyFont="1" applyFill="1" applyBorder="1" applyAlignment="1">
      <alignment horizontal="left" vertical="top"/>
    </xf>
    <xf numFmtId="0" fontId="53" fillId="32" borderId="0" xfId="0" quotePrefix="1" applyFont="1" applyFill="1" applyBorder="1" applyAlignment="1">
      <alignment horizontal="left" vertical="top"/>
    </xf>
    <xf numFmtId="0" fontId="5" fillId="32" borderId="0" xfId="0" quotePrefix="1" applyFont="1" applyFill="1" applyBorder="1" applyAlignment="1">
      <alignment horizontal="left" vertical="top"/>
    </xf>
    <xf numFmtId="0" fontId="53" fillId="0" borderId="0" xfId="0" quotePrefix="1" applyFont="1" applyFill="1" applyBorder="1" applyAlignment="1">
      <alignment horizontal="left" vertical="center" wrapText="1"/>
    </xf>
    <xf numFmtId="0" fontId="53" fillId="0" borderId="0" xfId="0" applyFont="1" applyBorder="1" applyAlignment="1">
      <alignment horizontal="left"/>
    </xf>
    <xf numFmtId="0" fontId="53" fillId="0" borderId="0" xfId="0" applyFont="1" applyBorder="1" applyAlignment="1">
      <alignment horizontal="left" vertical="top"/>
    </xf>
    <xf numFmtId="0" fontId="6" fillId="0" borderId="0" xfId="0" applyFont="1" applyFill="1" applyBorder="1" applyAlignment="1">
      <alignment horizontal="left" vertical="top" wrapText="1"/>
    </xf>
    <xf numFmtId="0" fontId="53" fillId="0" borderId="0" xfId="0" applyFont="1" applyFill="1" applyBorder="1" applyAlignment="1">
      <alignment horizontal="left" vertical="top" wrapText="1"/>
    </xf>
    <xf numFmtId="0" fontId="53" fillId="26" borderId="0" xfId="0" applyFont="1" applyFill="1" applyBorder="1" applyAlignment="1" applyProtection="1">
      <alignment horizontal="left" vertical="top" wrapText="1"/>
      <protection locked="0"/>
    </xf>
    <xf numFmtId="0" fontId="53" fillId="0" borderId="0" xfId="0" applyFont="1" applyBorder="1" applyAlignment="1" applyProtection="1">
      <alignment horizontal="left" vertical="top" wrapText="1"/>
      <protection locked="0"/>
    </xf>
    <xf numFmtId="165" fontId="53" fillId="0" borderId="0" xfId="0" applyNumberFormat="1" applyFont="1" applyBorder="1" applyAlignment="1" applyProtection="1">
      <alignment horizontal="left" vertical="top" wrapText="1"/>
      <protection locked="0"/>
    </xf>
    <xf numFmtId="14" fontId="53" fillId="0" borderId="0" xfId="0" quotePrefix="1" applyNumberFormat="1" applyFont="1" applyFill="1" applyBorder="1" applyAlignment="1">
      <alignment horizontal="left" vertical="center" wrapText="1"/>
    </xf>
    <xf numFmtId="0" fontId="5" fillId="0" borderId="0" xfId="0" applyFont="1" applyBorder="1" applyAlignment="1">
      <alignment horizontal="left"/>
    </xf>
    <xf numFmtId="0" fontId="67" fillId="29" borderId="0" xfId="0" applyFont="1" applyFill="1"/>
    <xf numFmtId="0" fontId="9" fillId="0" borderId="0" xfId="0" applyFont="1" applyFill="1" applyBorder="1" applyAlignment="1" applyProtection="1">
      <alignment horizontal="left" vertical="top" wrapText="1"/>
      <protection locked="0"/>
    </xf>
    <xf numFmtId="0" fontId="5" fillId="0" borderId="0" xfId="0" applyFont="1" applyFill="1" applyBorder="1" applyAlignment="1" applyProtection="1">
      <alignment vertical="top" wrapText="1"/>
      <protection locked="0"/>
    </xf>
    <xf numFmtId="0" fontId="5" fillId="0" borderId="0" xfId="0" applyFont="1" applyFill="1" applyBorder="1" applyAlignment="1">
      <alignment vertical="top" wrapText="1"/>
    </xf>
    <xf numFmtId="0" fontId="53" fillId="0" borderId="0" xfId="0" applyFont="1" applyFill="1" applyBorder="1" applyAlignment="1">
      <alignment vertical="top"/>
    </xf>
    <xf numFmtId="0" fontId="53" fillId="0" borderId="0" xfId="0" applyFont="1" applyFill="1" applyBorder="1" applyAlignment="1" applyProtection="1">
      <alignment horizontal="left" vertical="top" wrapText="1"/>
      <protection locked="0"/>
    </xf>
    <xf numFmtId="0" fontId="53" fillId="0" borderId="0" xfId="0" applyFont="1" applyFill="1" applyBorder="1" applyAlignment="1" applyProtection="1">
      <alignment vertical="top" wrapText="1"/>
      <protection locked="0"/>
    </xf>
    <xf numFmtId="0" fontId="53" fillId="0" borderId="0" xfId="0" applyFont="1" applyFill="1" applyBorder="1" applyAlignment="1">
      <alignment vertical="top" wrapText="1"/>
    </xf>
    <xf numFmtId="0" fontId="9" fillId="26" borderId="0" xfId="0" applyFont="1" applyFill="1" applyBorder="1" applyAlignment="1" applyProtection="1">
      <alignment horizontal="left" vertical="top" wrapText="1"/>
      <protection locked="0"/>
    </xf>
    <xf numFmtId="0" fontId="5" fillId="0" borderId="0" xfId="0" applyFont="1" applyBorder="1" applyAlignment="1">
      <alignment vertical="top" wrapText="1"/>
    </xf>
    <xf numFmtId="49" fontId="5" fillId="0" borderId="0" xfId="0" quotePrefix="1" applyNumberFormat="1" applyFont="1" applyFill="1" applyBorder="1" applyAlignment="1">
      <alignment horizontal="left" vertical="top" wrapText="1"/>
    </xf>
    <xf numFmtId="49" fontId="5" fillId="0" borderId="0" xfId="0" quotePrefix="1" applyNumberFormat="1" applyFont="1" applyBorder="1" applyAlignment="1">
      <alignment horizontal="left" vertical="top" wrapText="1"/>
    </xf>
    <xf numFmtId="0" fontId="32" fillId="0" borderId="0" xfId="0" applyFont="1" applyFill="1" applyBorder="1" applyAlignment="1" applyProtection="1">
      <alignment vertical="top" wrapText="1"/>
      <protection locked="0"/>
    </xf>
    <xf numFmtId="0" fontId="5" fillId="0" borderId="0" xfId="0" quotePrefix="1" applyFont="1" applyFill="1" applyBorder="1" applyAlignment="1">
      <alignment horizontal="left" vertical="top"/>
    </xf>
    <xf numFmtId="0" fontId="5" fillId="0" borderId="0" xfId="0" quotePrefix="1" applyFont="1" applyFill="1" applyBorder="1" applyAlignment="1">
      <alignment wrapText="1"/>
    </xf>
    <xf numFmtId="0" fontId="71" fillId="0" borderId="0" xfId="0" quotePrefix="1" applyFont="1" applyFill="1" applyBorder="1" applyAlignment="1">
      <alignment horizontal="left" vertical="top"/>
    </xf>
    <xf numFmtId="0" fontId="6" fillId="30" borderId="0" xfId="0" applyFont="1" applyFill="1" applyBorder="1" applyAlignment="1">
      <alignment wrapText="1"/>
    </xf>
    <xf numFmtId="0" fontId="11" fillId="27" borderId="0" xfId="0" applyFont="1" applyFill="1" applyAlignment="1" applyProtection="1">
      <alignment vertical="top"/>
    </xf>
    <xf numFmtId="0" fontId="6" fillId="30" borderId="0" xfId="0" quotePrefix="1" applyFont="1" applyFill="1" applyBorder="1" applyAlignment="1">
      <alignment wrapText="1"/>
    </xf>
    <xf numFmtId="0" fontId="5" fillId="0" borderId="0" xfId="0" applyFont="1" applyFill="1" applyAlignment="1" applyProtection="1">
      <alignment vertical="top" wrapText="1"/>
      <protection locked="0"/>
    </xf>
    <xf numFmtId="0" fontId="5" fillId="0" borderId="0" xfId="0" quotePrefix="1" applyFont="1" applyFill="1" applyAlignment="1">
      <alignment vertical="top" wrapText="1"/>
    </xf>
    <xf numFmtId="0" fontId="67" fillId="29" borderId="0" xfId="0" applyFont="1" applyFill="1" applyAlignment="1">
      <alignment horizontal="right"/>
    </xf>
    <xf numFmtId="0" fontId="5" fillId="0" borderId="0" xfId="0" quotePrefix="1" applyFont="1" applyFill="1" applyBorder="1" applyAlignment="1">
      <alignment horizontal="left" vertical="center"/>
    </xf>
    <xf numFmtId="0" fontId="79" fillId="27" borderId="0" xfId="530" applyFont="1" applyFill="1" applyBorder="1" applyAlignment="1" applyProtection="1">
      <alignment horizontal="left" vertical="center" wrapText="1"/>
    </xf>
    <xf numFmtId="0" fontId="36" fillId="0" borderId="0" xfId="0" applyFont="1" applyAlignment="1">
      <alignment wrapText="1"/>
    </xf>
    <xf numFmtId="0" fontId="72" fillId="32" borderId="32" xfId="0" applyFont="1" applyFill="1" applyBorder="1" applyAlignment="1">
      <alignment vertical="center" wrapText="1"/>
    </xf>
    <xf numFmtId="0" fontId="72" fillId="0" borderId="32" xfId="0" applyFont="1" applyFill="1" applyBorder="1" applyAlignment="1">
      <alignment vertical="center" wrapText="1"/>
    </xf>
    <xf numFmtId="0" fontId="83" fillId="3" borderId="0" xfId="0" applyFont="1" applyFill="1" applyAlignment="1">
      <alignment horizontal="left" vertical="top" wrapText="1"/>
    </xf>
    <xf numFmtId="0" fontId="4" fillId="32" borderId="0" xfId="0" applyFont="1" applyFill="1" applyBorder="1" applyAlignment="1">
      <alignment vertical="top" wrapText="1"/>
    </xf>
    <xf numFmtId="0" fontId="4" fillId="0" borderId="0" xfId="0" applyFont="1" applyFill="1" applyBorder="1" applyAlignment="1">
      <alignment vertical="top" wrapText="1"/>
    </xf>
    <xf numFmtId="0" fontId="84" fillId="0" borderId="0" xfId="0" applyFont="1" applyFill="1" applyBorder="1" applyAlignment="1">
      <alignment vertical="top" wrapText="1"/>
    </xf>
    <xf numFmtId="0" fontId="84" fillId="0" borderId="0" xfId="0" applyFont="1" applyFill="1" applyBorder="1" applyAlignment="1">
      <alignment wrapText="1"/>
    </xf>
    <xf numFmtId="0" fontId="55" fillId="3" borderId="0" xfId="0" applyFont="1" applyFill="1" applyBorder="1" applyAlignment="1">
      <alignment wrapText="1"/>
    </xf>
    <xf numFmtId="0" fontId="85" fillId="0" borderId="0" xfId="0" applyFont="1" applyFill="1" applyBorder="1" applyAlignment="1">
      <alignment vertical="top" wrapText="1"/>
    </xf>
    <xf numFmtId="0" fontId="5" fillId="0" borderId="0" xfId="0" quotePrefix="1" applyFont="1" applyFill="1" applyBorder="1" applyAlignment="1">
      <alignment vertical="top" wrapText="1"/>
    </xf>
    <xf numFmtId="0" fontId="85" fillId="0" borderId="0" xfId="0" quotePrefix="1" applyFont="1" applyFill="1" applyBorder="1" applyAlignment="1">
      <alignment vertical="top" wrapText="1"/>
    </xf>
    <xf numFmtId="0" fontId="4" fillId="32" borderId="0" xfId="0" applyFont="1" applyFill="1" applyBorder="1" applyAlignment="1">
      <alignment wrapText="1"/>
    </xf>
    <xf numFmtId="0" fontId="85" fillId="0" borderId="0" xfId="0" applyFont="1" applyFill="1" applyBorder="1" applyAlignment="1">
      <alignment wrapText="1"/>
    </xf>
    <xf numFmtId="0" fontId="5" fillId="32" borderId="0" xfId="0" applyFont="1" applyFill="1" applyBorder="1" applyAlignment="1">
      <alignment wrapText="1"/>
    </xf>
    <xf numFmtId="0" fontId="5" fillId="0" borderId="43" xfId="0" applyFont="1" applyFill="1" applyBorder="1" applyAlignment="1" applyProtection="1">
      <alignment vertical="center" wrapText="1"/>
    </xf>
    <xf numFmtId="0" fontId="5" fillId="0" borderId="58" xfId="0" applyFont="1" applyFill="1" applyBorder="1" applyAlignment="1" applyProtection="1">
      <alignment vertical="center" wrapText="1"/>
    </xf>
    <xf numFmtId="0" fontId="2" fillId="0" borderId="58" xfId="0" applyFont="1" applyFill="1" applyBorder="1" applyAlignment="1" applyProtection="1">
      <alignment vertical="center" wrapText="1"/>
    </xf>
    <xf numFmtId="0" fontId="5" fillId="0" borderId="0" xfId="0" applyFont="1" applyBorder="1" applyAlignment="1" applyProtection="1">
      <alignment horizontal="left" vertical="top" wrapText="1"/>
      <protection locked="0"/>
    </xf>
    <xf numFmtId="165" fontId="5" fillId="0" borderId="0" xfId="0" applyNumberFormat="1" applyFont="1" applyBorder="1" applyAlignment="1" applyProtection="1">
      <alignment horizontal="left" vertical="top" wrapText="1"/>
      <protection locked="0"/>
    </xf>
    <xf numFmtId="0" fontId="5" fillId="0" borderId="0" xfId="0" applyFont="1" applyFill="1" applyBorder="1" applyAlignment="1" applyProtection="1">
      <alignment horizontal="left" vertical="top" wrapText="1"/>
      <protection locked="0"/>
    </xf>
    <xf numFmtId="0" fontId="32" fillId="0" borderId="0" xfId="0" applyFont="1" applyFill="1" applyBorder="1" applyAlignment="1" applyProtection="1">
      <alignment horizontal="left" vertical="top" wrapText="1"/>
      <protection locked="0"/>
    </xf>
    <xf numFmtId="0" fontId="5" fillId="0" borderId="0" xfId="0" quotePrefix="1" applyFont="1" applyFill="1" applyBorder="1" applyAlignment="1" applyProtection="1">
      <alignment vertical="top" wrapText="1"/>
      <protection locked="0"/>
    </xf>
    <xf numFmtId="0" fontId="5" fillId="0" borderId="0" xfId="0" quotePrefix="1" applyFont="1" applyFill="1" applyBorder="1" applyAlignment="1" applyProtection="1">
      <alignment horizontal="left" vertical="top" wrapText="1"/>
      <protection locked="0"/>
    </xf>
    <xf numFmtId="0" fontId="85" fillId="0" borderId="0" xfId="0" applyFont="1" applyFill="1" applyAlignment="1" applyProtection="1">
      <alignment vertical="top" wrapText="1"/>
      <protection locked="0"/>
    </xf>
    <xf numFmtId="0" fontId="86" fillId="0" borderId="0" xfId="0" applyFont="1" applyAlignment="1">
      <alignment vertical="center" wrapText="1"/>
    </xf>
    <xf numFmtId="0" fontId="87" fillId="0" borderId="0" xfId="0" applyFont="1" applyAlignment="1">
      <alignment horizontal="left" vertical="center" wrapText="1"/>
    </xf>
    <xf numFmtId="0" fontId="89" fillId="0" borderId="0" xfId="0" applyFont="1" applyAlignment="1">
      <alignment vertical="center" wrapText="1"/>
    </xf>
    <xf numFmtId="1" fontId="38" fillId="0" borderId="38" xfId="518" applyNumberFormat="1" applyFont="1" applyFill="1" applyBorder="1" applyAlignment="1" applyProtection="1">
      <alignment horizontal="center" vertical="top"/>
    </xf>
    <xf numFmtId="0" fontId="38" fillId="3" borderId="0" xfId="518" applyFont="1" applyFill="1" applyBorder="1" applyProtection="1"/>
    <xf numFmtId="0" fontId="39" fillId="27" borderId="0" xfId="530" applyFont="1" applyFill="1" applyBorder="1" applyAlignment="1" applyProtection="1">
      <alignment horizontal="left" vertical="top" wrapText="1"/>
    </xf>
    <xf numFmtId="0" fontId="0" fillId="0" borderId="0" xfId="0" applyAlignment="1">
      <alignment vertical="top" wrapText="1"/>
    </xf>
    <xf numFmtId="0" fontId="79" fillId="27" borderId="0" xfId="530" applyFont="1" applyFill="1" applyBorder="1" applyAlignment="1" applyProtection="1">
      <alignment horizontal="left" vertical="center" wrapText="1"/>
    </xf>
    <xf numFmtId="0" fontId="36" fillId="0" borderId="0" xfId="0" applyFont="1" applyAlignment="1">
      <alignment wrapText="1"/>
    </xf>
    <xf numFmtId="0" fontId="75" fillId="27" borderId="0" xfId="530" applyFont="1" applyFill="1" applyBorder="1" applyAlignment="1" applyProtection="1">
      <alignment horizontal="left" vertical="center" wrapText="1"/>
    </xf>
    <xf numFmtId="0" fontId="56" fillId="3" borderId="0" xfId="0" applyFont="1" applyFill="1" applyAlignment="1">
      <alignment horizontal="left" vertical="center" wrapText="1"/>
    </xf>
    <xf numFmtId="0" fontId="0" fillId="0" borderId="0" xfId="0" applyAlignment="1">
      <alignment horizontal="left" wrapText="1"/>
    </xf>
    <xf numFmtId="0" fontId="0" fillId="0" borderId="0" xfId="0" applyAlignment="1">
      <alignment wrapText="1"/>
    </xf>
    <xf numFmtId="0" fontId="37" fillId="3" borderId="0" xfId="0" applyFont="1" applyFill="1" applyAlignment="1">
      <alignment horizontal="left" vertical="center" wrapText="1"/>
    </xf>
    <xf numFmtId="0" fontId="0" fillId="0" borderId="0" xfId="0" applyAlignment="1"/>
    <xf numFmtId="0" fontId="46" fillId="28" borderId="45" xfId="0" applyFont="1" applyFill="1" applyBorder="1" applyAlignment="1" applyProtection="1">
      <alignment vertical="top" wrapText="1"/>
    </xf>
    <xf numFmtId="0" fontId="0" fillId="0" borderId="45" xfId="0" applyFont="1" applyBorder="1" applyAlignment="1">
      <alignment vertical="top" wrapText="1"/>
    </xf>
    <xf numFmtId="0" fontId="0" fillId="0" borderId="46" xfId="0" applyFont="1" applyBorder="1" applyAlignment="1">
      <alignment vertical="top" wrapText="1"/>
    </xf>
    <xf numFmtId="0" fontId="30" fillId="28" borderId="31" xfId="518" applyFont="1" applyFill="1" applyBorder="1" applyAlignment="1" applyProtection="1">
      <alignment horizontal="left" vertical="center" wrapText="1"/>
    </xf>
    <xf numFmtId="0" fontId="30" fillId="28" borderId="32" xfId="518" applyFont="1" applyFill="1" applyBorder="1" applyAlignment="1" applyProtection="1">
      <alignment horizontal="left" vertical="center" wrapText="1"/>
    </xf>
    <xf numFmtId="0" fontId="11" fillId="28" borderId="37" xfId="518" applyFont="1" applyFill="1" applyBorder="1" applyAlignment="1" applyProtection="1">
      <alignment vertical="center"/>
    </xf>
    <xf numFmtId="0" fontId="65" fillId="28" borderId="0" xfId="0" applyFont="1" applyFill="1" applyBorder="1" applyAlignment="1" applyProtection="1">
      <alignment horizontal="left" vertical="center" wrapText="1"/>
    </xf>
    <xf numFmtId="0" fontId="35" fillId="0" borderId="0" xfId="0" applyFont="1" applyAlignment="1" applyProtection="1">
      <alignment vertical="center" wrapText="1"/>
    </xf>
    <xf numFmtId="0" fontId="37" fillId="28" borderId="0" xfId="0" applyFont="1" applyFill="1" applyBorder="1" applyAlignment="1" applyProtection="1">
      <alignment horizontal="left" vertical="center" wrapText="1"/>
    </xf>
    <xf numFmtId="0" fontId="11" fillId="0" borderId="0" xfId="0" applyFont="1" applyAlignment="1" applyProtection="1">
      <alignment vertical="center" wrapText="1"/>
    </xf>
    <xf numFmtId="0" fontId="37" fillId="28" borderId="43" xfId="0" applyFont="1" applyFill="1" applyBorder="1" applyAlignment="1" applyProtection="1">
      <alignment horizontal="left" vertic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75" fillId="3" borderId="0" xfId="0" applyFont="1" applyFill="1" applyAlignment="1">
      <alignment horizontal="left" vertical="center" wrapText="1"/>
    </xf>
    <xf numFmtId="0" fontId="0" fillId="0" borderId="0" xfId="0" applyAlignment="1">
      <alignment horizontal="left" vertical="center" wrapText="1"/>
    </xf>
    <xf numFmtId="0" fontId="9" fillId="0" borderId="0" xfId="0" quotePrefix="1" applyFont="1" applyAlignment="1">
      <alignment horizontal="center" vertical="center" wrapText="1"/>
    </xf>
    <xf numFmtId="16" fontId="9" fillId="0" borderId="0" xfId="0" applyNumberFormat="1" applyFont="1" applyAlignment="1">
      <alignment horizontal="center" vertical="center" wrapText="1"/>
    </xf>
    <xf numFmtId="0" fontId="9" fillId="0" borderId="0" xfId="0" applyFont="1" applyAlignment="1">
      <alignment horizontal="center" vertical="center"/>
    </xf>
  </cellXfs>
  <cellStyles count="642">
    <cellStyle name="20% - Accent1" xfId="466" xr:uid="{00000000-0005-0000-0000-000000000000}"/>
    <cellStyle name="20% - Accent2" xfId="467" xr:uid="{00000000-0005-0000-0000-000001000000}"/>
    <cellStyle name="20% - Accent3" xfId="468" xr:uid="{00000000-0005-0000-0000-000002000000}"/>
    <cellStyle name="20% - Accent4" xfId="469" xr:uid="{00000000-0005-0000-0000-000003000000}"/>
    <cellStyle name="20% - Accent5" xfId="470" xr:uid="{00000000-0005-0000-0000-000004000000}"/>
    <cellStyle name="20% - Accent6" xfId="471" xr:uid="{00000000-0005-0000-0000-000005000000}"/>
    <cellStyle name="20% - Akzent1" xfId="472" xr:uid="{00000000-0005-0000-0000-000006000000}"/>
    <cellStyle name="20% - Akzent2" xfId="473" xr:uid="{00000000-0005-0000-0000-000007000000}"/>
    <cellStyle name="20% - Akzent3" xfId="474" xr:uid="{00000000-0005-0000-0000-000008000000}"/>
    <cellStyle name="20% - Akzent4" xfId="475" xr:uid="{00000000-0005-0000-0000-000009000000}"/>
    <cellStyle name="20% - Akzent5" xfId="476" xr:uid="{00000000-0005-0000-0000-00000A000000}"/>
    <cellStyle name="20% - Akzent6" xfId="477" xr:uid="{00000000-0005-0000-0000-00000B000000}"/>
    <cellStyle name="40% - Accent1" xfId="478" xr:uid="{00000000-0005-0000-0000-00000C000000}"/>
    <cellStyle name="40% - Accent2" xfId="479" xr:uid="{00000000-0005-0000-0000-00000D000000}"/>
    <cellStyle name="40% - Accent3" xfId="480" xr:uid="{00000000-0005-0000-0000-00000E000000}"/>
    <cellStyle name="40% - Accent4" xfId="481" xr:uid="{00000000-0005-0000-0000-00000F000000}"/>
    <cellStyle name="40% - Accent5" xfId="482" xr:uid="{00000000-0005-0000-0000-000010000000}"/>
    <cellStyle name="40% - Accent6" xfId="483" xr:uid="{00000000-0005-0000-0000-000011000000}"/>
    <cellStyle name="40% - Akzent1" xfId="484" xr:uid="{00000000-0005-0000-0000-000012000000}"/>
    <cellStyle name="40% - Akzent2" xfId="485" xr:uid="{00000000-0005-0000-0000-000013000000}"/>
    <cellStyle name="40% - Akzent3" xfId="486" xr:uid="{00000000-0005-0000-0000-000014000000}"/>
    <cellStyle name="40% - Akzent4" xfId="487" xr:uid="{00000000-0005-0000-0000-000015000000}"/>
    <cellStyle name="40% - Akzent5" xfId="488" xr:uid="{00000000-0005-0000-0000-000016000000}"/>
    <cellStyle name="40% - Akzent6" xfId="489" xr:uid="{00000000-0005-0000-0000-000017000000}"/>
    <cellStyle name="60% - Accent1" xfId="490" xr:uid="{00000000-0005-0000-0000-000018000000}"/>
    <cellStyle name="60% - Accent2" xfId="491" xr:uid="{00000000-0005-0000-0000-000019000000}"/>
    <cellStyle name="60% - Accent3" xfId="492" xr:uid="{00000000-0005-0000-0000-00001A000000}"/>
    <cellStyle name="60% - Accent4" xfId="493" xr:uid="{00000000-0005-0000-0000-00001B000000}"/>
    <cellStyle name="60% - Accent5" xfId="494" xr:uid="{00000000-0005-0000-0000-00001C000000}"/>
    <cellStyle name="60% - Accent6" xfId="495" xr:uid="{00000000-0005-0000-0000-00001D000000}"/>
    <cellStyle name="60% - Akzent1" xfId="496" xr:uid="{00000000-0005-0000-0000-00001E000000}"/>
    <cellStyle name="60% - Akzent2" xfId="497" xr:uid="{00000000-0005-0000-0000-00001F000000}"/>
    <cellStyle name="60% - Akzent3" xfId="498" xr:uid="{00000000-0005-0000-0000-000020000000}"/>
    <cellStyle name="60% - Akzent4" xfId="499" xr:uid="{00000000-0005-0000-0000-000021000000}"/>
    <cellStyle name="60% - Akzent5" xfId="500" xr:uid="{00000000-0005-0000-0000-000022000000}"/>
    <cellStyle name="60% - Akzent6" xfId="501" xr:uid="{00000000-0005-0000-0000-000023000000}"/>
    <cellStyle name="Accent1" xfId="502" xr:uid="{00000000-0005-0000-0000-000024000000}"/>
    <cellStyle name="Accent2" xfId="503" xr:uid="{00000000-0005-0000-0000-000025000000}"/>
    <cellStyle name="Accent3" xfId="504" xr:uid="{00000000-0005-0000-0000-000026000000}"/>
    <cellStyle name="Accent4" xfId="505" xr:uid="{00000000-0005-0000-0000-000027000000}"/>
    <cellStyle name="Accent5" xfId="506" xr:uid="{00000000-0005-0000-0000-000028000000}"/>
    <cellStyle name="Accent6" xfId="507" xr:uid="{00000000-0005-0000-0000-000029000000}"/>
    <cellStyle name="Ausgabe 2" xfId="516" xr:uid="{00000000-0005-0000-0000-00002A000000}"/>
    <cellStyle name="Ausgabe 2 2" xfId="536" xr:uid="{00000000-0005-0000-0000-00002B000000}"/>
    <cellStyle name="Ausgabe 2 2 2" xfId="559" xr:uid="{00000000-0005-0000-0000-00002C000000}"/>
    <cellStyle name="Ausgabe 2 2 2 2" xfId="604" xr:uid="{B285F2E2-3598-4948-9045-84F21FE8A998}"/>
    <cellStyle name="Ausgabe 2 2 2 3" xfId="634" xr:uid="{95DCB0ED-B500-4C6D-9202-6A1765EE6F4E}"/>
    <cellStyle name="Ausgabe 2 2 3" xfId="562" xr:uid="{00000000-0005-0000-0000-00002D000000}"/>
    <cellStyle name="Ausgabe 2 2 3 2" xfId="607" xr:uid="{FD4C99AE-949B-49DA-B64A-55EB5923E1A5}"/>
    <cellStyle name="Ausgabe 2 2 3 3" xfId="637" xr:uid="{376B12B6-6A4C-40A9-85D2-9EF1EA61DA1C}"/>
    <cellStyle name="Ausgabe 2 2 4" xfId="565" xr:uid="{00000000-0005-0000-0000-00002E000000}"/>
    <cellStyle name="Ausgabe 2 2 4 2" xfId="610" xr:uid="{8078794B-5CF4-40B9-9F34-C8FAFE0ACFD5}"/>
    <cellStyle name="Ausgabe 2 2 4 3" xfId="640" xr:uid="{6C37AE90-4659-4597-AAFE-FCBE23AAED44}"/>
    <cellStyle name="Ausgabe 2 2 5" xfId="584" xr:uid="{0CCB771E-06B7-4590-AABF-A9EF84CE4775}"/>
    <cellStyle name="Ausgabe 2 2 6" xfId="616" xr:uid="{4171C587-73D9-4658-9BC7-AADE137675B0}"/>
    <cellStyle name="Ausgabe 2 3" xfId="553" xr:uid="{00000000-0005-0000-0000-00002F000000}"/>
    <cellStyle name="Ausgabe 2 3 2" xfId="598" xr:uid="{D070705F-58B9-4B85-AA2A-529D8E1AE2E8}"/>
    <cellStyle name="Ausgabe 2 3 3" xfId="628" xr:uid="{BCC99296-4820-4024-9B83-AAF391D50498}"/>
    <cellStyle name="Ausgabe 2 4" xfId="577" xr:uid="{F8D21EBF-45B0-464A-81EB-B24D3FDB5EAA}"/>
    <cellStyle name="Ausgabe 2 5" xfId="568" xr:uid="{D79D06FF-D25E-4AA0-946D-EB7525E923E0}"/>
    <cellStyle name="Bad" xfId="517" xr:uid="{00000000-0005-0000-0000-000030000000}"/>
    <cellStyle name="Berechnung 2" xfId="508" xr:uid="{00000000-0005-0000-0000-000031000000}"/>
    <cellStyle name="Berechnung 2 2" xfId="532" xr:uid="{00000000-0005-0000-0000-000032000000}"/>
    <cellStyle name="Berechnung 2 2 2" xfId="555" xr:uid="{00000000-0005-0000-0000-000033000000}"/>
    <cellStyle name="Berechnung 2 2 2 2" xfId="600" xr:uid="{8CCD4291-E7DE-4DF6-B8E9-CEAD289026B2}"/>
    <cellStyle name="Berechnung 2 2 2 3" xfId="630" xr:uid="{7CF7576A-3F8A-4DFE-BAC1-69BB79397F0C}"/>
    <cellStyle name="Berechnung 2 2 3" xfId="546" xr:uid="{00000000-0005-0000-0000-000034000000}"/>
    <cellStyle name="Berechnung 2 2 3 2" xfId="591" xr:uid="{AC25121A-DEE7-4EA8-AE96-72731ED5FE4F}"/>
    <cellStyle name="Berechnung 2 2 3 3" xfId="621" xr:uid="{CE27FE1C-4B0D-40B9-BF7D-963C0CCECCDE}"/>
    <cellStyle name="Berechnung 2 2 4" xfId="551" xr:uid="{00000000-0005-0000-0000-000035000000}"/>
    <cellStyle name="Berechnung 2 2 4 2" xfId="596" xr:uid="{AD288976-EB2C-4D11-8BAD-7950E7561846}"/>
    <cellStyle name="Berechnung 2 2 4 3" xfId="626" xr:uid="{179C4EEA-70C8-4064-ACE2-EA82FD1367E1}"/>
    <cellStyle name="Berechnung 2 2 5" xfId="580" xr:uid="{D80BCA30-CE4F-4EF2-9B55-7B187A9C991B}"/>
    <cellStyle name="Berechnung 2 2 6" xfId="612" xr:uid="{87A55F66-0AD7-4E48-8134-B1E7BB716BD1}"/>
    <cellStyle name="Berechnung 2 3" xfId="549" xr:uid="{00000000-0005-0000-0000-000036000000}"/>
    <cellStyle name="Berechnung 2 3 2" xfId="594" xr:uid="{E0EB8809-E316-4BD9-A9A2-F2FA0FCFF942}"/>
    <cellStyle name="Berechnung 2 3 3" xfId="624" xr:uid="{248F40EB-A5C5-4B82-87E9-77387A24872D}"/>
    <cellStyle name="Berechnung 2 4" xfId="573" xr:uid="{F7118CBF-F961-4F59-90B6-F6EBC93DBE50}"/>
    <cellStyle name="Berechnung 2 5" xfId="572" xr:uid="{1D3004BF-8717-4BCC-8F04-F6C1FE1EDF1F}"/>
    <cellStyle name="Besuchter Hyperlink" xfId="166" builtinId="9" hidden="1"/>
    <cellStyle name="Besuchter Hyperlink" xfId="170" builtinId="9" hidden="1"/>
    <cellStyle name="Besuchter Hyperlink" xfId="174" builtinId="9" hidden="1"/>
    <cellStyle name="Besuchter Hyperlink" xfId="178" builtinId="9" hidden="1"/>
    <cellStyle name="Besuchter Hyperlink" xfId="182" builtinId="9" hidden="1"/>
    <cellStyle name="Besuchter Hyperlink" xfId="186" builtinId="9" hidden="1"/>
    <cellStyle name="Besuchter Hyperlink" xfId="190" builtinId="9" hidden="1"/>
    <cellStyle name="Besuchter Hyperlink" xfId="194" builtinId="9" hidden="1"/>
    <cellStyle name="Besuchter Hyperlink" xfId="198" builtinId="9" hidden="1"/>
    <cellStyle name="Besuchter Hyperlink" xfId="202" builtinId="9" hidden="1"/>
    <cellStyle name="Besuchter Hyperlink" xfId="206" builtinId="9" hidden="1"/>
    <cellStyle name="Besuchter Hyperlink" xfId="210" builtinId="9" hidden="1"/>
    <cellStyle name="Besuchter Hyperlink" xfId="214" builtinId="9" hidden="1"/>
    <cellStyle name="Besuchter Hyperlink" xfId="218" builtinId="9" hidden="1"/>
    <cellStyle name="Besuchter Hyperlink" xfId="222" builtinId="9" hidden="1"/>
    <cellStyle name="Besuchter Hyperlink" xfId="226" builtinId="9" hidden="1"/>
    <cellStyle name="Besuchter Hyperlink" xfId="230" builtinId="9" hidden="1"/>
    <cellStyle name="Besuchter Hyperlink" xfId="234" builtinId="9" hidden="1"/>
    <cellStyle name="Besuchter Hyperlink" xfId="238" builtinId="9" hidden="1"/>
    <cellStyle name="Besuchter Hyperlink" xfId="242" builtinId="9" hidden="1"/>
    <cellStyle name="Besuchter Hyperlink" xfId="246" builtinId="9" hidden="1"/>
    <cellStyle name="Besuchter Hyperlink" xfId="250" builtinId="9" hidden="1"/>
    <cellStyle name="Besuchter Hyperlink" xfId="254" builtinId="9" hidden="1"/>
    <cellStyle name="Besuchter Hyperlink" xfId="258" builtinId="9" hidden="1"/>
    <cellStyle name="Besuchter Hyperlink" xfId="262" builtinId="9" hidden="1"/>
    <cellStyle name="Besuchter Hyperlink" xfId="266" builtinId="9" hidden="1"/>
    <cellStyle name="Besuchter Hyperlink" xfId="270" builtinId="9" hidden="1"/>
    <cellStyle name="Besuchter Hyperlink" xfId="274" builtinId="9" hidden="1"/>
    <cellStyle name="Besuchter Hyperlink" xfId="278" builtinId="9" hidden="1"/>
    <cellStyle name="Besuchter Hyperlink" xfId="282" builtinId="9" hidden="1"/>
    <cellStyle name="Besuchter Hyperlink" xfId="286" builtinId="9" hidden="1"/>
    <cellStyle name="Besuchter Hyperlink" xfId="290" builtinId="9" hidden="1"/>
    <cellStyle name="Besuchter Hyperlink" xfId="294" builtinId="9" hidden="1"/>
    <cellStyle name="Besuchter Hyperlink" xfId="298" builtinId="9" hidden="1"/>
    <cellStyle name="Besuchter Hyperlink" xfId="302" builtinId="9" hidden="1"/>
    <cellStyle name="Besuchter Hyperlink" xfId="306" builtinId="9" hidden="1"/>
    <cellStyle name="Besuchter Hyperlink" xfId="310" builtinId="9" hidden="1"/>
    <cellStyle name="Besuchter Hyperlink" xfId="314" builtinId="9" hidden="1"/>
    <cellStyle name="Besuchter Hyperlink" xfId="318" builtinId="9" hidden="1"/>
    <cellStyle name="Besuchter Hyperlink" xfId="322" builtinId="9" hidden="1"/>
    <cellStyle name="Besuchter Hyperlink" xfId="326" builtinId="9" hidden="1"/>
    <cellStyle name="Besuchter Hyperlink" xfId="330" builtinId="9" hidden="1"/>
    <cellStyle name="Besuchter Hyperlink" xfId="334" builtinId="9" hidden="1"/>
    <cellStyle name="Besuchter Hyperlink" xfId="338" builtinId="9" hidden="1"/>
    <cellStyle name="Besuchter Hyperlink" xfId="342" builtinId="9" hidden="1"/>
    <cellStyle name="Besuchter Hyperlink" xfId="346" builtinId="9" hidden="1"/>
    <cellStyle name="Besuchter Hyperlink" xfId="350" builtinId="9" hidden="1"/>
    <cellStyle name="Besuchter Hyperlink" xfId="354" builtinId="9" hidden="1"/>
    <cellStyle name="Besuchter Hyperlink" xfId="358" builtinId="9" hidden="1"/>
    <cellStyle name="Besuchter Hyperlink" xfId="362" builtinId="9" hidden="1"/>
    <cellStyle name="Besuchter Hyperlink" xfId="366" builtinId="9" hidden="1"/>
    <cellStyle name="Besuchter Hyperlink" xfId="370" builtinId="9" hidden="1"/>
    <cellStyle name="Besuchter Hyperlink" xfId="374" builtinId="9" hidden="1"/>
    <cellStyle name="Besuchter Hyperlink" xfId="378" builtinId="9" hidden="1"/>
    <cellStyle name="Besuchter Hyperlink" xfId="382" builtinId="9" hidden="1"/>
    <cellStyle name="Besuchter Hyperlink" xfId="386" builtinId="9" hidden="1"/>
    <cellStyle name="Besuchter Hyperlink" xfId="390" builtinId="9" hidden="1"/>
    <cellStyle name="Besuchter Hyperlink" xfId="394" builtinId="9" hidden="1"/>
    <cellStyle name="Besuchter Hyperlink" xfId="398" builtinId="9" hidden="1"/>
    <cellStyle name="Besuchter Hyperlink" xfId="402" builtinId="9" hidden="1"/>
    <cellStyle name="Besuchter Hyperlink" xfId="406" builtinId="9" hidden="1"/>
    <cellStyle name="Besuchter Hyperlink" xfId="410" builtinId="9" hidden="1"/>
    <cellStyle name="Besuchter Hyperlink" xfId="414" builtinId="9" hidden="1"/>
    <cellStyle name="Besuchter Hyperlink" xfId="418" builtinId="9" hidden="1"/>
    <cellStyle name="Besuchter Hyperlink" xfId="422" builtinId="9" hidden="1"/>
    <cellStyle name="Besuchter Hyperlink" xfId="426" builtinId="9" hidden="1"/>
    <cellStyle name="Besuchter Hyperlink" xfId="430" builtinId="9" hidden="1"/>
    <cellStyle name="Besuchter Hyperlink" xfId="434" builtinId="9" hidden="1"/>
    <cellStyle name="Besuchter Hyperlink" xfId="438" builtinId="9" hidden="1"/>
    <cellStyle name="Besuchter Hyperlink" xfId="442" builtinId="9" hidden="1"/>
    <cellStyle name="Besuchter Hyperlink" xfId="446" builtinId="9" hidden="1"/>
    <cellStyle name="Besuchter Hyperlink" xfId="450" builtinId="9" hidden="1"/>
    <cellStyle name="Besuchter Hyperlink" xfId="454" builtinId="9" hidden="1"/>
    <cellStyle name="Besuchter Hyperlink" xfId="458" builtinId="9" hidden="1"/>
    <cellStyle name="Besuchter Hyperlink" xfId="462" builtinId="9" hidden="1"/>
    <cellStyle name="Besuchter Hyperlink" xfId="464" builtinId="9" hidden="1"/>
    <cellStyle name="Besuchter Hyperlink" xfId="460" builtinId="9" hidden="1"/>
    <cellStyle name="Besuchter Hyperlink" xfId="456" builtinId="9" hidden="1"/>
    <cellStyle name="Besuchter Hyperlink" xfId="452" builtinId="9" hidden="1"/>
    <cellStyle name="Besuchter Hyperlink" xfId="448" builtinId="9" hidden="1"/>
    <cellStyle name="Besuchter Hyperlink" xfId="444" builtinId="9" hidden="1"/>
    <cellStyle name="Besuchter Hyperlink" xfId="440" builtinId="9" hidden="1"/>
    <cellStyle name="Besuchter Hyperlink" xfId="436" builtinId="9" hidden="1"/>
    <cellStyle name="Besuchter Hyperlink" xfId="432" builtinId="9" hidden="1"/>
    <cellStyle name="Besuchter Hyperlink" xfId="428" builtinId="9" hidden="1"/>
    <cellStyle name="Besuchter Hyperlink" xfId="424" builtinId="9" hidden="1"/>
    <cellStyle name="Besuchter Hyperlink" xfId="420" builtinId="9" hidden="1"/>
    <cellStyle name="Besuchter Hyperlink" xfId="416" builtinId="9" hidden="1"/>
    <cellStyle name="Besuchter Hyperlink" xfId="412" builtinId="9" hidden="1"/>
    <cellStyle name="Besuchter Hyperlink" xfId="408" builtinId="9" hidden="1"/>
    <cellStyle name="Besuchter Hyperlink" xfId="404" builtinId="9" hidden="1"/>
    <cellStyle name="Besuchter Hyperlink" xfId="400" builtinId="9" hidden="1"/>
    <cellStyle name="Besuchter Hyperlink" xfId="396" builtinId="9" hidden="1"/>
    <cellStyle name="Besuchter Hyperlink" xfId="392" builtinId="9" hidden="1"/>
    <cellStyle name="Besuchter Hyperlink" xfId="388" builtinId="9" hidden="1"/>
    <cellStyle name="Besuchter Hyperlink" xfId="384" builtinId="9" hidden="1"/>
    <cellStyle name="Besuchter Hyperlink" xfId="380" builtinId="9" hidden="1"/>
    <cellStyle name="Besuchter Hyperlink" xfId="376" builtinId="9" hidden="1"/>
    <cellStyle name="Besuchter Hyperlink" xfId="372" builtinId="9" hidden="1"/>
    <cellStyle name="Besuchter Hyperlink" xfId="368" builtinId="9" hidden="1"/>
    <cellStyle name="Besuchter Hyperlink" xfId="364" builtinId="9" hidden="1"/>
    <cellStyle name="Besuchter Hyperlink" xfId="360" builtinId="9" hidden="1"/>
    <cellStyle name="Besuchter Hyperlink" xfId="356" builtinId="9" hidden="1"/>
    <cellStyle name="Besuchter Hyperlink" xfId="352" builtinId="9" hidden="1"/>
    <cellStyle name="Besuchter Hyperlink" xfId="348" builtinId="9" hidden="1"/>
    <cellStyle name="Besuchter Hyperlink" xfId="344" builtinId="9" hidden="1"/>
    <cellStyle name="Besuchter Hyperlink" xfId="340" builtinId="9" hidden="1"/>
    <cellStyle name="Besuchter Hyperlink" xfId="336" builtinId="9" hidden="1"/>
    <cellStyle name="Besuchter Hyperlink" xfId="332" builtinId="9" hidden="1"/>
    <cellStyle name="Besuchter Hyperlink" xfId="328" builtinId="9" hidden="1"/>
    <cellStyle name="Besuchter Hyperlink" xfId="324" builtinId="9" hidden="1"/>
    <cellStyle name="Besuchter Hyperlink" xfId="320" builtinId="9" hidden="1"/>
    <cellStyle name="Besuchter Hyperlink" xfId="316" builtinId="9" hidden="1"/>
    <cellStyle name="Besuchter Hyperlink" xfId="312" builtinId="9" hidden="1"/>
    <cellStyle name="Besuchter Hyperlink" xfId="308" builtinId="9" hidden="1"/>
    <cellStyle name="Besuchter Hyperlink" xfId="304" builtinId="9" hidden="1"/>
    <cellStyle name="Besuchter Hyperlink" xfId="300" builtinId="9" hidden="1"/>
    <cellStyle name="Besuchter Hyperlink" xfId="296" builtinId="9" hidden="1"/>
    <cellStyle name="Besuchter Hyperlink" xfId="292" builtinId="9" hidden="1"/>
    <cellStyle name="Besuchter Hyperlink" xfId="288" builtinId="9" hidden="1"/>
    <cellStyle name="Besuchter Hyperlink" xfId="284" builtinId="9" hidden="1"/>
    <cellStyle name="Besuchter Hyperlink" xfId="280" builtinId="9" hidden="1"/>
    <cellStyle name="Besuchter Hyperlink" xfId="276" builtinId="9" hidden="1"/>
    <cellStyle name="Besuchter Hyperlink" xfId="272" builtinId="9" hidden="1"/>
    <cellStyle name="Besuchter Hyperlink" xfId="268" builtinId="9" hidden="1"/>
    <cellStyle name="Besuchter Hyperlink" xfId="264" builtinId="9" hidden="1"/>
    <cellStyle name="Besuchter Hyperlink" xfId="260" builtinId="9" hidden="1"/>
    <cellStyle name="Besuchter Hyperlink" xfId="256" builtinId="9" hidden="1"/>
    <cellStyle name="Besuchter Hyperlink" xfId="252" builtinId="9" hidden="1"/>
    <cellStyle name="Besuchter Hyperlink" xfId="248" builtinId="9" hidden="1"/>
    <cellStyle name="Besuchter Hyperlink" xfId="244" builtinId="9" hidden="1"/>
    <cellStyle name="Besuchter Hyperlink" xfId="240" builtinId="9" hidden="1"/>
    <cellStyle name="Besuchter Hyperlink" xfId="236" builtinId="9" hidden="1"/>
    <cellStyle name="Besuchter Hyperlink" xfId="232" builtinId="9" hidden="1"/>
    <cellStyle name="Besuchter Hyperlink" xfId="228" builtinId="9" hidden="1"/>
    <cellStyle name="Besuchter Hyperlink" xfId="224" builtinId="9" hidden="1"/>
    <cellStyle name="Besuchter Hyperlink" xfId="220" builtinId="9" hidden="1"/>
    <cellStyle name="Besuchter Hyperlink" xfId="216" builtinId="9" hidden="1"/>
    <cellStyle name="Besuchter Hyperlink" xfId="212" builtinId="9" hidden="1"/>
    <cellStyle name="Besuchter Hyperlink" xfId="208" builtinId="9" hidden="1"/>
    <cellStyle name="Besuchter Hyperlink" xfId="204" builtinId="9" hidden="1"/>
    <cellStyle name="Besuchter Hyperlink" xfId="200" builtinId="9" hidden="1"/>
    <cellStyle name="Besuchter Hyperlink" xfId="196" builtinId="9" hidden="1"/>
    <cellStyle name="Besuchter Hyperlink" xfId="192" builtinId="9" hidden="1"/>
    <cellStyle name="Besuchter Hyperlink" xfId="188" builtinId="9" hidden="1"/>
    <cellStyle name="Besuchter Hyperlink" xfId="184" builtinId="9" hidden="1"/>
    <cellStyle name="Besuchter Hyperlink" xfId="180" builtinId="9" hidden="1"/>
    <cellStyle name="Besuchter Hyperlink" xfId="176" builtinId="9" hidden="1"/>
    <cellStyle name="Besuchter Hyperlink" xfId="172" builtinId="9" hidden="1"/>
    <cellStyle name="Besuchter Hyperlink" xfId="168" builtinId="9" hidden="1"/>
    <cellStyle name="Besuchter Hyperlink" xfId="164" builtinId="9" hidden="1"/>
    <cellStyle name="Besuchter Hyperlink" xfId="56" builtinId="9" hidden="1"/>
    <cellStyle name="Besuchter Hyperlink" xfId="58" builtinId="9" hidden="1"/>
    <cellStyle name="Besuchter Hyperlink" xfId="62" builtinId="9" hidden="1"/>
    <cellStyle name="Besuchter Hyperlink" xfId="64" builtinId="9" hidden="1"/>
    <cellStyle name="Besuchter Hyperlink" xfId="66" builtinId="9" hidden="1"/>
    <cellStyle name="Besuchter Hyperlink" xfId="70" builtinId="9" hidden="1"/>
    <cellStyle name="Besuchter Hyperlink" xfId="72" builtinId="9" hidden="1"/>
    <cellStyle name="Besuchter Hyperlink" xfId="74" builtinId="9" hidden="1"/>
    <cellStyle name="Besuchter Hyperlink" xfId="78" builtinId="9" hidden="1"/>
    <cellStyle name="Besuchter Hyperlink" xfId="80" builtinId="9" hidden="1"/>
    <cellStyle name="Besuchter Hyperlink" xfId="82" builtinId="9" hidden="1"/>
    <cellStyle name="Besuchter Hyperlink" xfId="86" builtinId="9" hidden="1"/>
    <cellStyle name="Besuchter Hyperlink" xfId="88" builtinId="9" hidden="1"/>
    <cellStyle name="Besuchter Hyperlink" xfId="90" builtinId="9" hidden="1"/>
    <cellStyle name="Besuchter Hyperlink" xfId="94" builtinId="9" hidden="1"/>
    <cellStyle name="Besuchter Hyperlink" xfId="96" builtinId="9" hidden="1"/>
    <cellStyle name="Besuchter Hyperlink" xfId="98" builtinId="9" hidden="1"/>
    <cellStyle name="Besuchter Hyperlink" xfId="102" builtinId="9" hidden="1"/>
    <cellStyle name="Besuchter Hyperlink" xfId="104" builtinId="9" hidden="1"/>
    <cellStyle name="Besuchter Hyperlink" xfId="106" builtinId="9" hidden="1"/>
    <cellStyle name="Besuchter Hyperlink" xfId="110" builtinId="9" hidden="1"/>
    <cellStyle name="Besuchter Hyperlink" xfId="112" builtinId="9" hidden="1"/>
    <cellStyle name="Besuchter Hyperlink" xfId="114" builtinId="9" hidden="1"/>
    <cellStyle name="Besuchter Hyperlink" xfId="118" builtinId="9" hidden="1"/>
    <cellStyle name="Besuchter Hyperlink" xfId="120" builtinId="9" hidden="1"/>
    <cellStyle name="Besuchter Hyperlink" xfId="122" builtinId="9" hidden="1"/>
    <cellStyle name="Besuchter Hyperlink" xfId="126" builtinId="9" hidden="1"/>
    <cellStyle name="Besuchter Hyperlink" xfId="128" builtinId="9" hidden="1"/>
    <cellStyle name="Besuchter Hyperlink" xfId="130" builtinId="9" hidden="1"/>
    <cellStyle name="Besuchter Hyperlink" xfId="134" builtinId="9" hidden="1"/>
    <cellStyle name="Besuchter Hyperlink" xfId="136" builtinId="9" hidden="1"/>
    <cellStyle name="Besuchter Hyperlink" xfId="138" builtinId="9" hidden="1"/>
    <cellStyle name="Besuchter Hyperlink" xfId="142" builtinId="9" hidden="1"/>
    <cellStyle name="Besuchter Hyperlink" xfId="144" builtinId="9" hidden="1"/>
    <cellStyle name="Besuchter Hyperlink" xfId="146" builtinId="9" hidden="1"/>
    <cellStyle name="Besuchter Hyperlink" xfId="150" builtinId="9" hidden="1"/>
    <cellStyle name="Besuchter Hyperlink" xfId="152" builtinId="9" hidden="1"/>
    <cellStyle name="Besuchter Hyperlink" xfId="154" builtinId="9" hidden="1"/>
    <cellStyle name="Besuchter Hyperlink" xfId="158" builtinId="9" hidden="1"/>
    <cellStyle name="Besuchter Hyperlink" xfId="160" builtinId="9" hidden="1"/>
    <cellStyle name="Besuchter Hyperlink" xfId="162" builtinId="9" hidden="1"/>
    <cellStyle name="Besuchter Hyperlink" xfId="156" builtinId="9" hidden="1"/>
    <cellStyle name="Besuchter Hyperlink" xfId="148" builtinId="9" hidden="1"/>
    <cellStyle name="Besuchter Hyperlink" xfId="140" builtinId="9" hidden="1"/>
    <cellStyle name="Besuchter Hyperlink" xfId="132" builtinId="9" hidden="1"/>
    <cellStyle name="Besuchter Hyperlink" xfId="124" builtinId="9" hidden="1"/>
    <cellStyle name="Besuchter Hyperlink" xfId="116" builtinId="9" hidden="1"/>
    <cellStyle name="Besuchter Hyperlink" xfId="108" builtinId="9" hidden="1"/>
    <cellStyle name="Besuchter Hyperlink" xfId="100" builtinId="9" hidden="1"/>
    <cellStyle name="Besuchter Hyperlink" xfId="92" builtinId="9" hidden="1"/>
    <cellStyle name="Besuchter Hyperlink" xfId="84" builtinId="9" hidden="1"/>
    <cellStyle name="Besuchter Hyperlink" xfId="76" builtinId="9" hidden="1"/>
    <cellStyle name="Besuchter Hyperlink" xfId="68" builtinId="9" hidden="1"/>
    <cellStyle name="Besuchter Hyperlink" xfId="60" builtinId="9" hidden="1"/>
    <cellStyle name="Besuchter Hyperlink" xfId="24" builtinId="9" hidden="1"/>
    <cellStyle name="Besuchter Hyperlink" xfId="26"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Besuchter Hyperlink" xfId="42" builtinId="9" hidden="1"/>
    <cellStyle name="Besuchter Hyperlink" xfId="46" builtinId="9" hidden="1"/>
    <cellStyle name="Besuchter Hyperlink" xfId="48" builtinId="9" hidden="1"/>
    <cellStyle name="Besuchter Hyperlink" xfId="50" builtinId="9" hidden="1"/>
    <cellStyle name="Besuchter Hyperlink" xfId="52" builtinId="9" hidden="1"/>
    <cellStyle name="Besuchter Hyperlink" xfId="54" builtinId="9" hidden="1"/>
    <cellStyle name="Besuchter Hyperlink" xfId="44" builtinId="9" hidden="1"/>
    <cellStyle name="Besuchter Hyperlink" xfId="28"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6" builtinId="9" hidden="1"/>
    <cellStyle name="Besuchter Hyperlink" xfId="8" builtinId="9" hidden="1"/>
    <cellStyle name="Besuchter Hyperlink" xfId="10" builtinId="9" hidden="1"/>
    <cellStyle name="Besuchter Hyperlink" xfId="4" builtinId="9" hidden="1"/>
    <cellStyle name="Besuchter Hyperlink" xfId="2" builtinId="9" hidden="1"/>
    <cellStyle name="Check Cell" xfId="528" xr:uid="{00000000-0005-0000-0000-00001F010000}"/>
    <cellStyle name="Eingabe 2" xfId="513" xr:uid="{00000000-0005-0000-0000-000020010000}"/>
    <cellStyle name="Eingabe 2 2" xfId="534" xr:uid="{00000000-0005-0000-0000-000021010000}"/>
    <cellStyle name="Eingabe 2 2 2" xfId="557" xr:uid="{00000000-0005-0000-0000-000022010000}"/>
    <cellStyle name="Eingabe 2 2 2 2" xfId="602" xr:uid="{53E97835-4E37-4481-AFBF-94239D93D8F0}"/>
    <cellStyle name="Eingabe 2 2 2 3" xfId="632" xr:uid="{2CEA998A-FAFD-4141-8891-C09802CD256C}"/>
    <cellStyle name="Eingabe 2 2 3" xfId="544" xr:uid="{00000000-0005-0000-0000-000023010000}"/>
    <cellStyle name="Eingabe 2 2 3 2" xfId="589" xr:uid="{FCC7E509-CC38-4363-AD37-27A5BB9D2F34}"/>
    <cellStyle name="Eingabe 2 2 3 3" xfId="619" xr:uid="{3D69C7DE-E6CC-4359-8122-51889BADACB4}"/>
    <cellStyle name="Eingabe 2 2 4" xfId="552" xr:uid="{00000000-0005-0000-0000-000024010000}"/>
    <cellStyle name="Eingabe 2 2 4 2" xfId="597" xr:uid="{28F34710-2A9A-4655-B8A1-FD990E5D3696}"/>
    <cellStyle name="Eingabe 2 2 4 3" xfId="627" xr:uid="{E636E599-E980-4252-AC04-F2C39C44E76C}"/>
    <cellStyle name="Eingabe 2 2 5" xfId="582" xr:uid="{59E5FC1F-0B00-44A5-B606-E817DE2D85A0}"/>
    <cellStyle name="Eingabe 2 2 6" xfId="614" xr:uid="{81396A4D-6A40-46E4-9D60-3863BDD1D9F1}"/>
    <cellStyle name="Eingabe 2 3" xfId="547" xr:uid="{00000000-0005-0000-0000-000025010000}"/>
    <cellStyle name="Eingabe 2 3 2" xfId="592" xr:uid="{F99FEC29-2294-452F-A176-4DE9B2EA3CEF}"/>
    <cellStyle name="Eingabe 2 3 3" xfId="622" xr:uid="{EDD9285D-DC0A-4B36-AB16-4FB052A04D2C}"/>
    <cellStyle name="Eingabe 2 4" xfId="575" xr:uid="{6B0061D9-A190-41CC-B9B8-940B18AD9F46}"/>
    <cellStyle name="Eingabe 2 5" xfId="570" xr:uid="{4F77302C-86EF-4FAC-8FD5-DB81141A94D4}"/>
    <cellStyle name="Ergebnis 1" xfId="509" xr:uid="{00000000-0005-0000-0000-000026010000}"/>
    <cellStyle name="Ergebnis 1 2" xfId="533" xr:uid="{00000000-0005-0000-0000-000027010000}"/>
    <cellStyle name="Ergebnis 1 2 2" xfId="556" xr:uid="{00000000-0005-0000-0000-000028010000}"/>
    <cellStyle name="Ergebnis 1 2 2 2" xfId="601" xr:uid="{23A3EB80-AD87-4BA4-94BA-2D229B98CD40}"/>
    <cellStyle name="Ergebnis 1 2 2 3" xfId="631" xr:uid="{F5FA9935-24FE-4732-92DB-357B05523F12}"/>
    <cellStyle name="Ergebnis 1 2 3" xfId="545" xr:uid="{00000000-0005-0000-0000-000029010000}"/>
    <cellStyle name="Ergebnis 1 2 3 2" xfId="590" xr:uid="{5281EEB5-8F55-4A1A-8C1C-D92558714974}"/>
    <cellStyle name="Ergebnis 1 2 3 3" xfId="620" xr:uid="{D888EDDA-A0D3-420D-9619-A481AFB397A3}"/>
    <cellStyle name="Ergebnis 1 2 4" xfId="554" xr:uid="{00000000-0005-0000-0000-00002A010000}"/>
    <cellStyle name="Ergebnis 1 2 4 2" xfId="599" xr:uid="{31A88E9C-B9F0-441E-A761-467AD152DBC7}"/>
    <cellStyle name="Ergebnis 1 2 4 3" xfId="629" xr:uid="{5DA8EEB9-FB79-421C-BDD2-37C1ADFC61B1}"/>
    <cellStyle name="Ergebnis 1 2 5" xfId="581" xr:uid="{6FA7861C-C573-4CAC-A49F-FAC25FA3C7F1}"/>
    <cellStyle name="Ergebnis 1 2 6" xfId="613" xr:uid="{A2C67BF7-82AB-41DE-A87D-D42C1A1D3065}"/>
    <cellStyle name="Ergebnis 1 3" xfId="550" xr:uid="{00000000-0005-0000-0000-00002B010000}"/>
    <cellStyle name="Ergebnis 1 3 2" xfId="595" xr:uid="{845EBB0E-7138-4736-A514-198BD261045E}"/>
    <cellStyle name="Ergebnis 1 3 3" xfId="625" xr:uid="{6BB10CEF-222A-4749-8340-399FA9AC85A9}"/>
    <cellStyle name="Ergebnis 1 4" xfId="574" xr:uid="{F074E093-4AD1-4D8F-ADDA-4F0F171E22AF}"/>
    <cellStyle name="Ergebnis 1 5" xfId="571" xr:uid="{1F9D74CC-A284-4244-8B7A-A079A37FC73D}"/>
    <cellStyle name="Erklärender Text 2" xfId="510" xr:uid="{00000000-0005-0000-0000-00002C010000}"/>
    <cellStyle name="Good" xfId="511" xr:uid="{00000000-0005-0000-0000-00002D010000}"/>
    <cellStyle name="Heading 1" xfId="521" xr:uid="{00000000-0005-0000-0000-00002E010000}"/>
    <cellStyle name="Heading 2" xfId="522" xr:uid="{00000000-0005-0000-0000-00002F010000}"/>
    <cellStyle name="Heading 3" xfId="523" xr:uid="{00000000-0005-0000-0000-000030010000}"/>
    <cellStyle name="Heading 4" xfId="524" xr:uid="{00000000-0005-0000-0000-000031010000}"/>
    <cellStyle name="Hyperlink 2" xfId="512" xr:uid="{00000000-0005-0000-0000-000032010000}"/>
    <cellStyle name="Komma 2" xfId="538" xr:uid="{00000000-0005-0000-0000-000033010000}"/>
    <cellStyle name="Komma 2 2" xfId="542" xr:uid="{00000000-0005-0000-0000-000034010000}"/>
    <cellStyle name="Komma 2 2 2" xfId="587" xr:uid="{651A5F1C-E858-430E-8A9F-1325EDC1686F}"/>
    <cellStyle name="Link" xfId="229" builtinId="8" hidden="1"/>
    <cellStyle name="Link" xfId="233" builtinId="8" hidden="1"/>
    <cellStyle name="Link" xfId="235" builtinId="8" hidden="1"/>
    <cellStyle name="Link" xfId="237" builtinId="8" hidden="1"/>
    <cellStyle name="Link" xfId="241" builtinId="8" hidden="1"/>
    <cellStyle name="Link" xfId="243" builtinId="8" hidden="1"/>
    <cellStyle name="Link" xfId="245" builtinId="8" hidden="1"/>
    <cellStyle name="Link" xfId="249" builtinId="8" hidden="1"/>
    <cellStyle name="Link" xfId="251" builtinId="8" hidden="1"/>
    <cellStyle name="Link" xfId="253" builtinId="8" hidden="1"/>
    <cellStyle name="Link" xfId="257" builtinId="8" hidden="1"/>
    <cellStyle name="Link" xfId="259" builtinId="8" hidden="1"/>
    <cellStyle name="Link" xfId="261" builtinId="8" hidden="1"/>
    <cellStyle name="Link" xfId="265" builtinId="8" hidden="1"/>
    <cellStyle name="Link" xfId="267" builtinId="8" hidden="1"/>
    <cellStyle name="Link" xfId="269" builtinId="8" hidden="1"/>
    <cellStyle name="Link" xfId="273" builtinId="8" hidden="1"/>
    <cellStyle name="Link" xfId="275" builtinId="8" hidden="1"/>
    <cellStyle name="Link" xfId="277" builtinId="8" hidden="1"/>
    <cellStyle name="Link" xfId="281" builtinId="8" hidden="1"/>
    <cellStyle name="Link" xfId="283" builtinId="8" hidden="1"/>
    <cellStyle name="Link" xfId="285" builtinId="8" hidden="1"/>
    <cellStyle name="Link" xfId="289" builtinId="8" hidden="1"/>
    <cellStyle name="Link" xfId="291" builtinId="8" hidden="1"/>
    <cellStyle name="Link" xfId="293" builtinId="8" hidden="1"/>
    <cellStyle name="Link" xfId="297" builtinId="8" hidden="1"/>
    <cellStyle name="Link" xfId="299" builtinId="8" hidden="1"/>
    <cellStyle name="Link" xfId="301" builtinId="8" hidden="1"/>
    <cellStyle name="Link" xfId="305" builtinId="8" hidden="1"/>
    <cellStyle name="Link" xfId="307" builtinId="8" hidden="1"/>
    <cellStyle name="Link" xfId="309" builtinId="8" hidden="1"/>
    <cellStyle name="Link" xfId="313" builtinId="8" hidden="1"/>
    <cellStyle name="Link" xfId="315" builtinId="8" hidden="1"/>
    <cellStyle name="Link" xfId="317" builtinId="8" hidden="1"/>
    <cellStyle name="Link" xfId="321" builtinId="8" hidden="1"/>
    <cellStyle name="Link" xfId="323" builtinId="8" hidden="1"/>
    <cellStyle name="Link" xfId="325" builtinId="8" hidden="1"/>
    <cellStyle name="Link" xfId="329" builtinId="8" hidden="1"/>
    <cellStyle name="Link" xfId="331" builtinId="8" hidden="1"/>
    <cellStyle name="Link" xfId="333" builtinId="8" hidden="1"/>
    <cellStyle name="Link" xfId="337" builtinId="8" hidden="1"/>
    <cellStyle name="Link" xfId="339" builtinId="8" hidden="1"/>
    <cellStyle name="Link" xfId="341" builtinId="8" hidden="1"/>
    <cellStyle name="Link" xfId="345" builtinId="8" hidden="1"/>
    <cellStyle name="Link" xfId="347" builtinId="8" hidden="1"/>
    <cellStyle name="Link" xfId="349" builtinId="8" hidden="1"/>
    <cellStyle name="Link" xfId="353" builtinId="8" hidden="1"/>
    <cellStyle name="Link" xfId="355" builtinId="8" hidden="1"/>
    <cellStyle name="Link" xfId="357" builtinId="8" hidden="1"/>
    <cellStyle name="Link" xfId="361" builtinId="8" hidden="1"/>
    <cellStyle name="Link" xfId="363" builtinId="8" hidden="1"/>
    <cellStyle name="Link" xfId="365" builtinId="8" hidden="1"/>
    <cellStyle name="Link" xfId="369" builtinId="8" hidden="1"/>
    <cellStyle name="Link" xfId="371" builtinId="8" hidden="1"/>
    <cellStyle name="Link" xfId="373" builtinId="8" hidden="1"/>
    <cellStyle name="Link" xfId="377" builtinId="8" hidden="1"/>
    <cellStyle name="Link" xfId="379" builtinId="8" hidden="1"/>
    <cellStyle name="Link" xfId="381" builtinId="8" hidden="1"/>
    <cellStyle name="Link" xfId="385" builtinId="8" hidden="1"/>
    <cellStyle name="Link" xfId="387" builtinId="8" hidden="1"/>
    <cellStyle name="Link" xfId="389" builtinId="8" hidden="1"/>
    <cellStyle name="Link" xfId="393" builtinId="8" hidden="1"/>
    <cellStyle name="Link" xfId="395" builtinId="8" hidden="1"/>
    <cellStyle name="Link" xfId="397" builtinId="8" hidden="1"/>
    <cellStyle name="Link" xfId="401" builtinId="8" hidden="1"/>
    <cellStyle name="Link" xfId="403" builtinId="8" hidden="1"/>
    <cellStyle name="Link" xfId="405" builtinId="8" hidden="1"/>
    <cellStyle name="Link" xfId="409" builtinId="8" hidden="1"/>
    <cellStyle name="Link" xfId="411" builtinId="8" hidden="1"/>
    <cellStyle name="Link" xfId="413" builtinId="8" hidden="1"/>
    <cellStyle name="Link" xfId="417" builtinId="8" hidden="1"/>
    <cellStyle name="Link" xfId="419" builtinId="8" hidden="1"/>
    <cellStyle name="Link" xfId="421" builtinId="8" hidden="1"/>
    <cellStyle name="Link" xfId="425" builtinId="8" hidden="1"/>
    <cellStyle name="Link" xfId="427" builtinId="8" hidden="1"/>
    <cellStyle name="Link" xfId="429" builtinId="8" hidden="1"/>
    <cellStyle name="Link" xfId="433" builtinId="8" hidden="1"/>
    <cellStyle name="Link" xfId="435" builtinId="8" hidden="1"/>
    <cellStyle name="Link" xfId="437" builtinId="8" hidden="1"/>
    <cellStyle name="Link" xfId="441" builtinId="8" hidden="1"/>
    <cellStyle name="Link" xfId="443" builtinId="8" hidden="1"/>
    <cellStyle name="Link" xfId="445" builtinId="8" hidden="1"/>
    <cellStyle name="Link" xfId="449" builtinId="8" hidden="1"/>
    <cellStyle name="Link" xfId="451" builtinId="8" hidden="1"/>
    <cellStyle name="Link" xfId="453" builtinId="8" hidden="1"/>
    <cellStyle name="Link" xfId="457" builtinId="8" hidden="1"/>
    <cellStyle name="Link" xfId="459" builtinId="8" hidden="1"/>
    <cellStyle name="Link" xfId="461" builtinId="8" hidden="1"/>
    <cellStyle name="Link" xfId="463" builtinId="8" hidden="1"/>
    <cellStyle name="Link" xfId="455" builtinId="8" hidden="1"/>
    <cellStyle name="Link" xfId="447" builtinId="8" hidden="1"/>
    <cellStyle name="Link" xfId="439" builtinId="8" hidden="1"/>
    <cellStyle name="Link" xfId="431" builtinId="8" hidden="1"/>
    <cellStyle name="Link" xfId="423" builtinId="8" hidden="1"/>
    <cellStyle name="Link" xfId="415" builtinId="8" hidden="1"/>
    <cellStyle name="Link" xfId="407" builtinId="8" hidden="1"/>
    <cellStyle name="Link" xfId="399" builtinId="8" hidden="1"/>
    <cellStyle name="Link" xfId="391" builtinId="8" hidden="1"/>
    <cellStyle name="Link" xfId="383" builtinId="8" hidden="1"/>
    <cellStyle name="Link" xfId="375" builtinId="8" hidden="1"/>
    <cellStyle name="Link" xfId="367" builtinId="8" hidden="1"/>
    <cellStyle name="Link" xfId="359" builtinId="8" hidden="1"/>
    <cellStyle name="Link" xfId="351" builtinId="8" hidden="1"/>
    <cellStyle name="Link" xfId="343" builtinId="8" hidden="1"/>
    <cellStyle name="Link" xfId="335" builtinId="8" hidden="1"/>
    <cellStyle name="Link" xfId="327" builtinId="8" hidden="1"/>
    <cellStyle name="Link" xfId="319" builtinId="8" hidden="1"/>
    <cellStyle name="Link" xfId="311" builtinId="8" hidden="1"/>
    <cellStyle name="Link" xfId="303" builtinId="8" hidden="1"/>
    <cellStyle name="Link" xfId="295" builtinId="8" hidden="1"/>
    <cellStyle name="Link" xfId="287" builtinId="8" hidden="1"/>
    <cellStyle name="Link" xfId="279" builtinId="8" hidden="1"/>
    <cellStyle name="Link" xfId="271" builtinId="8" hidden="1"/>
    <cellStyle name="Link" xfId="263" builtinId="8" hidden="1"/>
    <cellStyle name="Link" xfId="255" builtinId="8" hidden="1"/>
    <cellStyle name="Link" xfId="247" builtinId="8" hidden="1"/>
    <cellStyle name="Link" xfId="239" builtinId="8" hidden="1"/>
    <cellStyle name="Link" xfId="231"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73" builtinId="8" hidden="1"/>
    <cellStyle name="Link" xfId="177" builtinId="8" hidden="1"/>
    <cellStyle name="Link" xfId="179" builtinId="8" hidden="1"/>
    <cellStyle name="Link" xfId="181" builtinId="8" hidden="1"/>
    <cellStyle name="Link" xfId="183" builtinId="8" hidden="1"/>
    <cellStyle name="Link" xfId="185" builtinId="8" hidden="1"/>
    <cellStyle name="Link" xfId="187" builtinId="8" hidden="1"/>
    <cellStyle name="Link" xfId="189"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5" builtinId="8" hidden="1"/>
    <cellStyle name="Link" xfId="227" builtinId="8" hidden="1"/>
    <cellStyle name="Link" xfId="223" builtinId="8" hidden="1"/>
    <cellStyle name="Link" xfId="207" builtinId="8" hidden="1"/>
    <cellStyle name="Link" xfId="191" builtinId="8" hidden="1"/>
    <cellStyle name="Link" xfId="175" builtinId="8" hidden="1"/>
    <cellStyle name="Link" xfId="159" builtinId="8" hidden="1"/>
    <cellStyle name="Link" xfId="143" builtinId="8" hidden="1"/>
    <cellStyle name="Link" xfId="127" builtinId="8" hidden="1"/>
    <cellStyle name="Link" xfId="111" builtinId="8" hidden="1"/>
    <cellStyle name="Link" xfId="45"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79" builtinId="8" hidden="1"/>
    <cellStyle name="Link" xfId="47"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5" builtinId="8" hidden="1"/>
    <cellStyle name="Link" xfId="7" builtinId="8" hidden="1"/>
    <cellStyle name="Link" xfId="9" builtinId="8" hidden="1"/>
    <cellStyle name="Link" xfId="3" builtinId="8" hidden="1"/>
    <cellStyle name="Link" xfId="1" builtinId="8" hidden="1"/>
    <cellStyle name="Link 2" xfId="529" xr:uid="{00000000-0005-0000-0000-00001D020000}"/>
    <cellStyle name="Linked Cell" xfId="526" xr:uid="{00000000-0005-0000-0000-00001E020000}"/>
    <cellStyle name="Neutral 2" xfId="514" xr:uid="{00000000-0005-0000-0000-00001F020000}"/>
    <cellStyle name="Normal 2" xfId="539" xr:uid="{00000000-0005-0000-0000-000020020000}"/>
    <cellStyle name="Normal 3" xfId="531" xr:uid="{00000000-0005-0000-0000-000021020000}"/>
    <cellStyle name="Normal 3 2" xfId="541" xr:uid="{00000000-0005-0000-0000-000022020000}"/>
    <cellStyle name="Normal 3 2 2" xfId="586" xr:uid="{0B1FF2BC-BCC4-4515-B499-4ADAC7E23320}"/>
    <cellStyle name="Normal 3 3" xfId="579" xr:uid="{B28FB309-F348-431B-B77A-333C89C091D2}"/>
    <cellStyle name="Note" xfId="515" xr:uid="{00000000-0005-0000-0000-000023020000}"/>
    <cellStyle name="Note 2" xfId="535" xr:uid="{00000000-0005-0000-0000-000024020000}"/>
    <cellStyle name="Note 2 2" xfId="558" xr:uid="{00000000-0005-0000-0000-000025020000}"/>
    <cellStyle name="Note 2 2 2" xfId="603" xr:uid="{CCD6C706-D5EC-4EE1-8F3A-8834158F7AAB}"/>
    <cellStyle name="Note 2 2 3" xfId="633" xr:uid="{E7C0B2EC-8935-4C8E-BB91-4FE7831E4B7F}"/>
    <cellStyle name="Note 2 3" xfId="561" xr:uid="{00000000-0005-0000-0000-000026020000}"/>
    <cellStyle name="Note 2 3 2" xfId="606" xr:uid="{92DEE876-A0A8-4B0D-8BF4-C67EBA7984AE}"/>
    <cellStyle name="Note 2 3 3" xfId="636" xr:uid="{E9CF733D-0D4C-4979-AA1A-D5E9B946E626}"/>
    <cellStyle name="Note 2 4" xfId="564" xr:uid="{00000000-0005-0000-0000-000027020000}"/>
    <cellStyle name="Note 2 4 2" xfId="609" xr:uid="{88E1E8B3-CDDC-4E26-99AE-AAF9B38243AB}"/>
    <cellStyle name="Note 2 4 3" xfId="639" xr:uid="{96FA6F38-8ACD-448D-8179-EB1E6AD8FD21}"/>
    <cellStyle name="Note 2 5" xfId="583" xr:uid="{74552E07-06F4-4379-BB8A-D89397BE94C4}"/>
    <cellStyle name="Note 2 6" xfId="615" xr:uid="{3D380A50-18D4-4F06-AD1D-DEFDFA2B2798}"/>
    <cellStyle name="Note 3" xfId="548" xr:uid="{00000000-0005-0000-0000-000028020000}"/>
    <cellStyle name="Note 3 2" xfId="593" xr:uid="{0A4B2C44-F175-4E43-A8AA-2F42A1682536}"/>
    <cellStyle name="Note 3 3" xfId="623" xr:uid="{E59416D4-8593-405D-9D8A-1FCB56688C1F}"/>
    <cellStyle name="Note 4" xfId="576" xr:uid="{BB6DB719-42BC-4D28-AD59-B69E18DA1B1E}"/>
    <cellStyle name="Note 5" xfId="569" xr:uid="{6C35D08E-1032-49ED-B817-75DD2002D521}"/>
    <cellStyle name="Standard" xfId="0" builtinId="0"/>
    <cellStyle name="Standard 2" xfId="465" xr:uid="{00000000-0005-0000-0000-00002A020000}"/>
    <cellStyle name="Standard 5" xfId="540" xr:uid="{00000000-0005-0000-0000-00002B020000}"/>
    <cellStyle name="Standard_05_Benchmark" xfId="518" xr:uid="{00000000-0005-0000-0000-00002C020000}"/>
    <cellStyle name="Standard_Questions-Results-Report-ActionPlan-BestPractice_DE_2010-06-17a" xfId="530" xr:uid="{00000000-0005-0000-0000-00002D020000}"/>
    <cellStyle name="Title" xfId="519" xr:uid="{00000000-0005-0000-0000-00002E020000}"/>
    <cellStyle name="Total" xfId="520" xr:uid="{00000000-0005-0000-0000-00002F020000}"/>
    <cellStyle name="Total 2" xfId="537" xr:uid="{00000000-0005-0000-0000-000030020000}"/>
    <cellStyle name="Total 2 2" xfId="560" xr:uid="{00000000-0005-0000-0000-000031020000}"/>
    <cellStyle name="Total 2 2 2" xfId="605" xr:uid="{5EA13C19-F6C6-418B-B338-A3B56EF8E8A9}"/>
    <cellStyle name="Total 2 2 3" xfId="635" xr:uid="{AF02103B-7708-4C7D-BECD-FC7211B63055}"/>
    <cellStyle name="Total 2 3" xfId="563" xr:uid="{00000000-0005-0000-0000-000032020000}"/>
    <cellStyle name="Total 2 3 2" xfId="608" xr:uid="{66017981-BC0C-40F9-9E65-840E11FCA4CF}"/>
    <cellStyle name="Total 2 3 3" xfId="638" xr:uid="{20D774E3-12F0-4D5E-9721-77666F3E5235}"/>
    <cellStyle name="Total 2 4" xfId="566" xr:uid="{00000000-0005-0000-0000-000033020000}"/>
    <cellStyle name="Total 2 4 2" xfId="611" xr:uid="{F76F84CF-8D09-45AE-863F-ED3AD4BF9328}"/>
    <cellStyle name="Total 2 4 3" xfId="641" xr:uid="{532673DF-EA93-435D-B197-245EF6A2A67B}"/>
    <cellStyle name="Total 2 5" xfId="585" xr:uid="{7C328E5B-6782-44AF-B3AB-5E8341A67E7C}"/>
    <cellStyle name="Total 2 6" xfId="617" xr:uid="{FD95CB0E-49E8-4C15-B44E-A4DD45690D11}"/>
    <cellStyle name="Total 3" xfId="543" xr:uid="{00000000-0005-0000-0000-000034020000}"/>
    <cellStyle name="Total 3 2" xfId="588" xr:uid="{DEE3755A-AD98-4F56-A3EF-40E0884E3C64}"/>
    <cellStyle name="Total 3 3" xfId="618" xr:uid="{5691EC8B-D5FC-4499-B55E-AC1D806DFBE3}"/>
    <cellStyle name="Total 4" xfId="578" xr:uid="{5087E1FB-6A5D-4AD5-9C19-6C99AA76FDB3}"/>
    <cellStyle name="Total 5" xfId="567" xr:uid="{A7B731BF-81AC-405D-A481-4A4B0978EA91}"/>
    <cellStyle name="Überschrift 5" xfId="525" xr:uid="{00000000-0005-0000-0000-000035020000}"/>
    <cellStyle name="Warnender Text 2" xfId="527" xr:uid="{00000000-0005-0000-0000-000036020000}"/>
  </cellStyles>
  <dxfs count="234">
    <dxf>
      <font>
        <b/>
        <i val="0"/>
        <condense val="0"/>
        <extend val="0"/>
        <color indexed="57"/>
      </font>
    </dxf>
    <dxf>
      <font>
        <b/>
        <i val="0"/>
        <condense val="0"/>
        <extend val="0"/>
        <color indexed="52"/>
      </font>
    </dxf>
    <dxf>
      <font>
        <b/>
        <i val="0"/>
        <condense val="0"/>
        <extend val="0"/>
        <color indexed="10"/>
      </font>
    </dxf>
    <dxf>
      <font>
        <b val="0"/>
        <i val="0"/>
        <color theme="1"/>
      </font>
    </dxf>
    <dxf>
      <font>
        <color rgb="FF9C0006"/>
      </font>
      <fill>
        <patternFill>
          <bgColor rgb="FFFFC7CE"/>
        </patternFill>
      </fill>
    </dxf>
    <dxf>
      <font>
        <b/>
        <i val="0"/>
        <condense val="0"/>
        <extend val="0"/>
        <color indexed="57"/>
      </font>
    </dxf>
    <dxf>
      <font>
        <b/>
        <i val="0"/>
        <condense val="0"/>
        <extend val="0"/>
        <color indexed="52"/>
      </font>
    </dxf>
    <dxf>
      <font>
        <b/>
        <i val="0"/>
        <condense val="0"/>
        <extend val="0"/>
        <color indexed="10"/>
      </font>
    </dxf>
    <dxf>
      <font>
        <b val="0"/>
        <i val="0"/>
        <color theme="1"/>
      </font>
    </dxf>
    <dxf>
      <font>
        <b/>
        <i val="0"/>
        <condense val="0"/>
        <extend val="0"/>
        <color indexed="57"/>
      </font>
    </dxf>
    <dxf>
      <font>
        <b/>
        <i val="0"/>
        <condense val="0"/>
        <extend val="0"/>
        <color indexed="52"/>
      </font>
    </dxf>
    <dxf>
      <font>
        <b/>
        <i val="0"/>
        <condense val="0"/>
        <extend val="0"/>
        <color indexed="10"/>
      </font>
    </dxf>
    <dxf>
      <font>
        <b/>
        <i val="0"/>
        <color indexed="57"/>
      </font>
    </dxf>
    <dxf>
      <font>
        <b/>
        <i val="0"/>
        <color indexed="52"/>
      </font>
    </dxf>
    <dxf>
      <font>
        <b/>
        <i val="0"/>
        <color indexed="10"/>
      </font>
    </dxf>
    <dxf>
      <font>
        <b/>
        <i val="0"/>
        <color indexed="57"/>
      </font>
    </dxf>
    <dxf>
      <font>
        <b/>
        <i val="0"/>
        <color indexed="52"/>
      </font>
    </dxf>
    <dxf>
      <font>
        <b/>
        <i val="0"/>
        <color indexed="10"/>
      </font>
    </dxf>
    <dxf>
      <font>
        <b/>
        <i val="0"/>
        <color indexed="57"/>
      </font>
    </dxf>
    <dxf>
      <font>
        <b/>
        <i val="0"/>
        <color indexed="52"/>
      </font>
    </dxf>
    <dxf>
      <font>
        <b/>
        <i val="0"/>
        <color indexed="10"/>
      </font>
    </dxf>
    <dxf>
      <font>
        <b/>
        <i val="0"/>
        <condense val="0"/>
        <extend val="0"/>
        <color indexed="57"/>
      </font>
    </dxf>
    <dxf>
      <font>
        <b/>
        <i val="0"/>
        <condense val="0"/>
        <extend val="0"/>
        <color indexed="52"/>
      </font>
    </dxf>
    <dxf>
      <font>
        <b/>
        <i val="0"/>
        <condense val="0"/>
        <extend val="0"/>
        <color indexed="10"/>
      </font>
    </dxf>
    <dxf>
      <font>
        <b val="0"/>
        <i val="0"/>
        <color theme="1"/>
      </font>
    </dxf>
    <dxf>
      <font>
        <color rgb="FF9C0006"/>
      </font>
      <fill>
        <patternFill>
          <bgColor rgb="FFFFC7CE"/>
        </patternFill>
      </fill>
    </dxf>
    <dxf>
      <font>
        <b/>
        <i val="0"/>
        <condense val="0"/>
        <extend val="0"/>
        <color indexed="57"/>
      </font>
    </dxf>
    <dxf>
      <font>
        <b/>
        <i val="0"/>
        <condense val="0"/>
        <extend val="0"/>
        <color indexed="52"/>
      </font>
    </dxf>
    <dxf>
      <font>
        <b/>
        <i val="0"/>
        <condense val="0"/>
        <extend val="0"/>
        <color indexed="10"/>
      </font>
    </dxf>
    <dxf>
      <font>
        <b/>
        <i val="0"/>
        <condense val="0"/>
        <extend val="0"/>
        <color indexed="57"/>
      </font>
    </dxf>
    <dxf>
      <font>
        <b/>
        <i val="0"/>
        <condense val="0"/>
        <extend val="0"/>
        <color indexed="52"/>
      </font>
    </dxf>
    <dxf>
      <font>
        <b/>
        <i val="0"/>
        <condense val="0"/>
        <extend val="0"/>
        <color indexed="10"/>
      </font>
    </dxf>
    <dxf>
      <font>
        <b val="0"/>
        <i val="0"/>
        <color theme="1"/>
      </font>
    </dxf>
    <dxf>
      <font>
        <b/>
        <i val="0"/>
        <color indexed="57"/>
      </font>
    </dxf>
    <dxf>
      <font>
        <b/>
        <i val="0"/>
        <color indexed="52"/>
      </font>
    </dxf>
    <dxf>
      <font>
        <b/>
        <i val="0"/>
        <color indexed="10"/>
      </font>
    </dxf>
    <dxf>
      <font>
        <b/>
        <i val="0"/>
        <color indexed="57"/>
      </font>
    </dxf>
    <dxf>
      <font>
        <b/>
        <i val="0"/>
        <color indexed="52"/>
      </font>
    </dxf>
    <dxf>
      <font>
        <b/>
        <i val="0"/>
        <color indexed="10"/>
      </font>
    </dxf>
    <dxf>
      <font>
        <b/>
        <i val="0"/>
        <color indexed="57"/>
      </font>
    </dxf>
    <dxf>
      <font>
        <b/>
        <i val="0"/>
        <color indexed="52"/>
      </font>
    </dxf>
    <dxf>
      <font>
        <b/>
        <i val="0"/>
        <color indexed="10"/>
      </font>
    </dxf>
    <dxf>
      <font>
        <outline val="0"/>
        <shadow val="0"/>
        <vertAlign val="baseline"/>
        <sz val="10"/>
        <color auto="1"/>
        <name val="Calibri"/>
        <scheme val="none"/>
      </font>
    </dxf>
    <dxf>
      <font>
        <outline val="0"/>
        <shadow val="0"/>
        <vertAlign val="baseline"/>
        <sz val="10"/>
        <color auto="1"/>
        <name val="Calibri"/>
        <scheme val="none"/>
      </font>
    </dxf>
    <dxf>
      <font>
        <outline val="0"/>
        <shadow val="0"/>
        <vertAlign val="baseline"/>
        <sz val="10"/>
        <color auto="1"/>
        <name val="Calibri"/>
        <scheme val="none"/>
      </font>
    </dxf>
    <dxf>
      <font>
        <b val="0"/>
        <i val="0"/>
        <strike val="0"/>
        <condense val="0"/>
        <extend val="0"/>
        <outline val="0"/>
        <shadow val="0"/>
        <u val="none"/>
        <vertAlign val="baseline"/>
        <sz val="10"/>
        <color auto="1"/>
        <name val="Calibri"/>
        <scheme val="minor"/>
      </font>
      <fill>
        <patternFill patternType="solid">
          <fgColor indexed="64"/>
          <bgColor theme="9" tint="0.59999389629810485"/>
        </patternFill>
      </fill>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patternType="solid">
          <fgColor indexed="64"/>
          <bgColor theme="9" tint="0.5999938962981048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alignment horizontal="left" vertical="top" textRotation="0" wrapText="1" indent="0" justifyLastLine="0" shrinkToFit="0" readingOrder="0"/>
      <protection locked="0" hidden="0"/>
    </dxf>
    <dxf>
      <font>
        <b val="0"/>
        <i val="0"/>
        <strike val="0"/>
        <condense val="0"/>
        <extend val="0"/>
        <outline val="0"/>
        <shadow val="0"/>
        <u val="none"/>
        <vertAlign val="baseline"/>
        <sz val="10"/>
        <color auto="1"/>
        <name val="Calibri"/>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numFmt numFmtId="165" formatCode="[$-409]dd\-mmm\-yy;@"/>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alignment vertical="top" textRotation="0" indent="0" justifyLastLine="0" shrinkToFit="0" readingOrder="0"/>
    </dxf>
    <dxf>
      <font>
        <b val="0"/>
        <i/>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auto="1"/>
        </right>
        <top style="thin">
          <color auto="1"/>
        </top>
        <bottom style="thin">
          <color auto="1"/>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auto="1"/>
        </right>
        <top style="thin">
          <color auto="1"/>
        </top>
        <bottom style="thin">
          <color auto="1"/>
        </bottom>
      </border>
    </dxf>
    <dxf>
      <font>
        <outline val="0"/>
        <shadow val="0"/>
        <vertAlign val="baseline"/>
        <sz val="10"/>
        <color auto="1"/>
        <name val="Calibri"/>
        <scheme val="none"/>
      </font>
    </dxf>
    <dxf>
      <font>
        <b/>
        <i val="0"/>
        <strike val="0"/>
        <condense val="0"/>
        <extend val="0"/>
        <outline val="0"/>
        <shadow val="0"/>
        <u val="none"/>
        <vertAlign val="baseline"/>
        <sz val="10"/>
        <color theme="0"/>
        <name val="Calibri"/>
        <scheme val="minor"/>
      </font>
      <fill>
        <patternFill patternType="solid">
          <fgColor indexed="64"/>
          <bgColor theme="3" tint="0.39997558519241921"/>
        </patternFill>
      </fill>
      <alignment horizontal="center" vertical="center" textRotation="0" wrapText="1" indent="0" justifyLastLine="0" shrinkToFit="0" readingOrder="0"/>
      <protection locked="1" hidden="1"/>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b/>
        <i val="0"/>
      </font>
    </dxf>
    <dxf>
      <font>
        <b/>
        <i val="0"/>
        <color theme="1"/>
      </font>
      <fill>
        <patternFill>
          <bgColor rgb="FFFF0000"/>
        </patternFill>
      </fill>
    </dxf>
    <dxf>
      <font>
        <b/>
        <i val="0"/>
      </font>
      <fill>
        <patternFill>
          <bgColor rgb="FF92D050"/>
        </patternFill>
      </fill>
    </dxf>
    <dxf>
      <font>
        <color auto="1"/>
      </font>
      <fill>
        <patternFill>
          <bgColor theme="0" tint="-0.14996795556505021"/>
        </patternFill>
      </fill>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outline val="0"/>
        <shadow val="0"/>
        <vertAlign val="baseline"/>
        <sz val="10"/>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outline val="0"/>
        <shadow val="0"/>
        <vertAlign val="baseline"/>
        <sz val="10"/>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outline val="0"/>
        <shadow val="0"/>
        <vertAlign val="baseline"/>
        <sz val="10"/>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outline val="0"/>
        <shadow val="0"/>
        <vertAlign val="baseline"/>
        <sz val="10"/>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numFmt numFmtId="165" formatCode="[$-409]dd\-mmm\-yy;@"/>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vertical="top" textRotation="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alignment vertical="top" textRotation="0" indent="0" justifyLastLine="0" shrinkToFit="0" readingOrder="0"/>
    </dxf>
    <dxf>
      <font>
        <b val="0"/>
        <i/>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theme="0" tint="-0.1499984740745262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auto="1"/>
        </right>
        <top style="thin">
          <color auto="1"/>
        </top>
        <bottom style="thin">
          <color auto="1"/>
        </bottom>
      </border>
    </dxf>
    <dxf>
      <font>
        <outline val="0"/>
        <shadow val="0"/>
        <vertAlign val="baseline"/>
        <sz val="10"/>
        <color auto="1"/>
        <name val="Calibri"/>
        <scheme val="none"/>
      </font>
    </dxf>
    <dxf>
      <font>
        <b/>
        <i val="0"/>
        <strike val="0"/>
        <condense val="0"/>
        <extend val="0"/>
        <outline val="0"/>
        <shadow val="0"/>
        <u val="none"/>
        <vertAlign val="baseline"/>
        <sz val="10"/>
        <color theme="0"/>
        <name val="Calibri"/>
        <scheme val="minor"/>
      </font>
      <fill>
        <patternFill patternType="solid">
          <fgColor indexed="64"/>
          <bgColor theme="3" tint="0.39997558519241921"/>
        </patternFill>
      </fill>
      <alignment horizontal="center" vertical="center" textRotation="0" wrapText="1" indent="0" justifyLastLine="0" shrinkToFit="0" readingOrder="0"/>
      <protection locked="1" hidden="1"/>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1"/>
      </font>
    </dxf>
    <dxf>
      <font>
        <b/>
        <i val="0"/>
      </font>
    </dxf>
    <dxf>
      <font>
        <color theme="1"/>
      </font>
    </dxf>
    <dxf>
      <font>
        <b/>
        <i val="0"/>
        <color theme="1"/>
      </font>
      <fill>
        <patternFill>
          <bgColor rgb="FFFF0000"/>
        </patternFill>
      </fill>
    </dxf>
    <dxf>
      <font>
        <b/>
        <i val="0"/>
        <color theme="1"/>
      </font>
      <fill>
        <patternFill>
          <bgColor rgb="FFFFFF00"/>
        </patternFill>
      </fill>
    </dxf>
    <dxf>
      <font>
        <b/>
        <i val="0"/>
        <color theme="1"/>
      </font>
      <fill>
        <patternFill>
          <bgColor rgb="FF00B050"/>
        </patternFill>
      </fill>
    </dxf>
    <dxf>
      <font>
        <b/>
        <i val="0"/>
      </font>
      <fill>
        <patternFill>
          <bgColor rgb="FF92D050"/>
        </patternFill>
      </fill>
    </dxf>
    <dxf>
      <font>
        <color auto="1"/>
      </font>
      <fill>
        <patternFill>
          <bgColor theme="0" tint="-0.14996795556505021"/>
        </patternFill>
      </fill>
    </dxf>
    <dxf>
      <font>
        <color theme="0" tint="-0.24994659260841701"/>
      </font>
    </dxf>
    <dxf>
      <font>
        <color theme="0" tint="-0.24994659260841701"/>
      </font>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b/>
        <i val="0"/>
      </font>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b/>
        <i val="0"/>
      </font>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1"/>
      </font>
    </dxf>
    <dxf>
      <font>
        <b/>
        <i val="0"/>
        <color theme="1"/>
      </font>
      <fill>
        <patternFill>
          <bgColor rgb="FFFF0000"/>
        </patternFill>
      </fill>
    </dxf>
    <dxf>
      <font>
        <b/>
        <i val="0"/>
        <color theme="1"/>
      </font>
      <fill>
        <patternFill>
          <bgColor rgb="FFFFFF00"/>
        </patternFill>
      </fill>
    </dxf>
    <dxf>
      <font>
        <b/>
        <i val="0"/>
        <color theme="1"/>
      </font>
      <fill>
        <patternFill>
          <bgColor rgb="FF00B050"/>
        </patternFill>
      </fill>
    </dxf>
    <dxf>
      <font>
        <b/>
        <i val="0"/>
      </font>
      <fill>
        <patternFill>
          <bgColor rgb="FF92D050"/>
        </patternFill>
      </fill>
    </dxf>
    <dxf>
      <font>
        <color auto="1"/>
      </font>
      <fill>
        <patternFill>
          <bgColor theme="0" tint="-0.14996795556505021"/>
        </patternFill>
      </fill>
    </dxf>
    <dxf>
      <font>
        <color theme="0" tint="-0.24994659260841701"/>
      </font>
    </dxf>
    <dxf>
      <font>
        <color theme="0" tint="-0.24994659260841701"/>
      </font>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outline val="0"/>
        <shadow val="0"/>
        <vertAlign val="baseline"/>
        <sz val="10"/>
        <name val="Calibri"/>
        <scheme val="minor"/>
      </font>
      <fill>
        <patternFill patternType="solid">
          <fgColor indexed="64"/>
          <bgColor theme="6"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outline val="0"/>
        <shadow val="0"/>
        <vertAlign val="baseline"/>
        <sz val="10"/>
        <name val="Calibri"/>
        <scheme val="minor"/>
      </font>
      <fill>
        <patternFill patternType="solid">
          <fgColor indexed="64"/>
          <bgColor theme="6"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outline val="0"/>
        <shadow val="0"/>
        <vertAlign val="baseline"/>
        <sz val="10"/>
        <name val="Calibri"/>
        <scheme val="minor"/>
      </font>
      <fill>
        <patternFill patternType="solid">
          <fgColor indexed="64"/>
          <bgColor theme="6"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fill>
        <patternFill patternType="solid">
          <fgColor indexed="64"/>
          <bgColor theme="5"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numFmt numFmtId="165" formatCode="[$-409]dd\-mmm\-yy;@"/>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vertical="top" textRotation="0" indent="0" justifyLastLine="0" shrinkToFit="0" readingOrder="0"/>
    </dxf>
    <dxf>
      <font>
        <b val="0"/>
        <i val="0"/>
        <strike val="0"/>
        <condense val="0"/>
        <extend val="0"/>
        <outline val="0"/>
        <shadow val="0"/>
        <u val="none"/>
        <vertAlign val="baseline"/>
        <sz val="10"/>
        <color theme="1"/>
        <name val="Calibri"/>
        <scheme val="minor"/>
      </font>
      <alignment vertical="top" textRotation="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vertical="top" textRotation="0" indent="0" justifyLastLine="0" shrinkToFit="0" readingOrder="0"/>
    </dxf>
    <dxf>
      <font>
        <b val="0"/>
        <i/>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auto="1"/>
        </right>
        <top style="thin">
          <color auto="1"/>
        </top>
        <bottom style="thin">
          <color auto="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auto="1"/>
        </right>
        <top style="thin">
          <color auto="1"/>
        </top>
        <bottom style="thin">
          <color auto="1"/>
        </bottom>
      </border>
    </dxf>
    <dxf>
      <font>
        <outline val="0"/>
        <shadow val="0"/>
        <vertAlign val="baseline"/>
        <sz val="10"/>
        <name val="Calibri"/>
        <scheme val="minor"/>
      </font>
    </dxf>
    <dxf>
      <font>
        <b/>
        <i val="0"/>
        <strike val="0"/>
        <condense val="0"/>
        <extend val="0"/>
        <outline val="0"/>
        <shadow val="0"/>
        <u val="none"/>
        <vertAlign val="baseline"/>
        <sz val="10"/>
        <color theme="0"/>
        <name val="Calibri"/>
        <scheme val="minor"/>
      </font>
      <fill>
        <patternFill patternType="solid">
          <fgColor indexed="64"/>
          <bgColor theme="3" tint="0.39997558519241921"/>
        </patternFill>
      </fill>
      <alignment horizontal="center" vertical="center" textRotation="0" wrapText="1" indent="0" justifyLastLine="0" shrinkToFit="0" readingOrder="0"/>
      <protection locked="1" hidden="1"/>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b/>
        <i val="0"/>
      </font>
    </dxf>
    <dxf>
      <font>
        <b/>
        <i val="0"/>
        <color theme="1"/>
      </font>
      <fill>
        <patternFill>
          <bgColor rgb="FFFF0000"/>
        </patternFill>
      </fill>
    </dxf>
    <dxf>
      <font>
        <b/>
        <i val="0"/>
        <color theme="1"/>
      </font>
      <fill>
        <patternFill>
          <bgColor rgb="FFFFFF00"/>
        </patternFill>
      </fill>
    </dxf>
    <dxf>
      <font>
        <b/>
        <i val="0"/>
        <color theme="1"/>
      </font>
      <fill>
        <patternFill>
          <bgColor rgb="FF00B050"/>
        </patternFill>
      </fill>
    </dxf>
    <dxf>
      <font>
        <b/>
        <i val="0"/>
      </font>
      <fill>
        <patternFill>
          <bgColor rgb="FF92D050"/>
        </patternFill>
      </fill>
    </dxf>
    <dxf>
      <font>
        <color auto="1"/>
      </font>
      <fill>
        <patternFill>
          <bgColor theme="0" tint="-0.14996795556505021"/>
        </patternFill>
      </fill>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b/>
        <i val="0"/>
      </font>
    </dxf>
    <dxf>
      <font>
        <color theme="1"/>
      </font>
    </dxf>
    <dxf>
      <font>
        <color theme="0" tint="-0.24994659260841701"/>
      </font>
    </dxf>
    <dxf>
      <font>
        <color theme="0" tint="-0.24994659260841701"/>
      </font>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rgb="FFFFFFFF"/>
      </font>
      <fill>
        <patternFill>
          <fgColor rgb="FFFFFFFF"/>
          <bgColor rgb="FFFFFFFF"/>
        </patternFill>
      </fill>
      <border>
        <left/>
        <right/>
        <top/>
        <bottom/>
        <vertical/>
        <horizontal/>
      </border>
    </dxf>
    <dxf>
      <fill>
        <patternFill>
          <bgColor rgb="FFBFBFBF"/>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1"/>
      </font>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1"/>
      </font>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b/>
        <i val="0"/>
      </font>
    </dxf>
    <dxf>
      <font>
        <color theme="1"/>
      </font>
    </dxf>
    <dxf>
      <font>
        <b/>
        <i val="0"/>
        <color theme="1"/>
      </font>
      <fill>
        <patternFill>
          <bgColor rgb="FFFF0000"/>
        </patternFill>
      </fill>
    </dxf>
    <dxf>
      <font>
        <b/>
        <i val="0"/>
        <color theme="1"/>
      </font>
      <fill>
        <patternFill>
          <bgColor rgb="FFFFFF00"/>
        </patternFill>
      </fill>
    </dxf>
    <dxf>
      <font>
        <b/>
        <i val="0"/>
        <color theme="1"/>
      </font>
      <fill>
        <patternFill>
          <bgColor rgb="FF00B050"/>
        </patternFill>
      </fill>
    </dxf>
    <dxf>
      <font>
        <b/>
        <i val="0"/>
      </font>
      <fill>
        <patternFill>
          <bgColor rgb="FF92D050"/>
        </patternFill>
      </fill>
    </dxf>
    <dxf>
      <font>
        <color auto="1"/>
      </font>
      <fill>
        <patternFill>
          <bgColor theme="0" tint="-0.14996795556505021"/>
        </patternFill>
      </fill>
    </dxf>
    <dxf>
      <font>
        <color theme="0" tint="-0.24994659260841701"/>
      </font>
    </dxf>
    <dxf>
      <font>
        <color theme="0" tint="-0.24994659260841701"/>
      </font>
    </dxf>
    <dxf>
      <font>
        <b val="0"/>
        <i val="0"/>
        <strike val="0"/>
        <condense val="0"/>
        <extend val="0"/>
        <outline val="0"/>
        <shadow val="0"/>
        <u val="none"/>
        <vertAlign val="baseline"/>
        <sz val="10"/>
        <color theme="1"/>
        <name val="Porsche News Gothic"/>
        <scheme val="none"/>
      </font>
      <fill>
        <patternFill patternType="solid">
          <fgColor indexed="64"/>
          <bgColor indexed="9"/>
        </patternFill>
      </fill>
      <alignment horizontal="general"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protection locked="1" hidden="0"/>
    </dxf>
    <dxf>
      <font>
        <b val="0"/>
        <i val="0"/>
        <strike val="0"/>
        <condense val="0"/>
        <extend val="0"/>
        <outline val="0"/>
        <shadow val="0"/>
        <u val="none"/>
        <vertAlign val="baseline"/>
        <sz val="10"/>
        <color indexed="8"/>
        <name val="Porsche News Gothic"/>
        <scheme val="none"/>
      </font>
      <fill>
        <patternFill patternType="none">
          <fgColor indexed="64"/>
          <bgColor indexed="65"/>
        </patternFill>
      </fill>
      <alignment horizontal="general"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indexed="8"/>
        <name val="Porsche News Gothic"/>
        <scheme val="none"/>
      </font>
      <fill>
        <patternFill patternType="solid">
          <fgColor indexed="64"/>
          <bgColor rgb="FFC6EFD1"/>
        </patternFill>
      </fill>
      <alignment horizontal="general" vertical="center" textRotation="0" wrapText="1" indent="0" justifyLastLine="0" shrinkToFit="0" readingOrder="0"/>
      <border diagonalUp="0" diagonalDown="0">
        <left/>
        <right/>
        <top style="thin">
          <color auto="1"/>
        </top>
        <bottom style="thin">
          <color auto="1"/>
        </bottom>
        <vertical/>
        <horizontal style="thin">
          <color auto="1"/>
        </horizontal>
      </border>
    </dxf>
    <dxf>
      <alignment horizontal="general" vertical="center" textRotation="0" wrapText="1" indent="0" justifyLastLine="0" shrinkToFit="0" readingOrder="0"/>
    </dxf>
    <dxf>
      <font>
        <b/>
        <i val="0"/>
        <strike val="0"/>
        <condense val="0"/>
        <extend val="0"/>
        <outline val="0"/>
        <shadow val="0"/>
        <u val="none"/>
        <vertAlign val="baseline"/>
        <sz val="10"/>
        <color theme="0"/>
        <name val="Calibri"/>
        <scheme val="minor"/>
      </font>
      <fill>
        <patternFill patternType="solid">
          <fgColor indexed="64"/>
          <bgColor rgb="FF006533"/>
        </patternFill>
      </fill>
      <alignment horizontal="general" vertical="bottom" textRotation="0" wrapText="1" indent="0" justifyLastLine="0" shrinkToFit="0" readingOrder="0"/>
    </dxf>
    <dxf>
      <font>
        <strike val="0"/>
        <outline val="0"/>
        <shadow val="0"/>
        <u val="none"/>
        <vertAlign val="baseline"/>
        <sz val="10"/>
        <color theme="1"/>
        <name val="Calibri"/>
        <family val="2"/>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solid">
          <fgColor indexed="64"/>
          <bgColor rgb="FFC6EFD1"/>
        </patternFill>
      </fill>
      <alignment horizontal="general" vertical="center" textRotation="0" wrapText="1" indent="0" justifyLastLine="0" shrinkToFit="0" readingOrder="0"/>
      <border diagonalUp="0" diagonalDown="0" outline="0">
        <left/>
        <right/>
        <top style="thin">
          <color indexed="64"/>
        </top>
        <bottom style="thin">
          <color indexed="64"/>
        </bottom>
      </border>
    </dxf>
    <dxf>
      <font>
        <strike val="0"/>
        <outline val="0"/>
        <shadow val="0"/>
        <u val="none"/>
        <vertAlign val="baseline"/>
        <sz val="10"/>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0"/>
        <color theme="0"/>
        <name val="Calibri"/>
        <scheme val="minor"/>
      </font>
      <fill>
        <patternFill patternType="solid">
          <fgColor indexed="64"/>
          <bgColor rgb="FF006533"/>
        </patternFill>
      </fill>
      <alignment horizontal="general" vertical="bottom" textRotation="0" wrapText="1" indent="0" justifyLastLine="0" shrinkToFit="0" readingOrder="0"/>
    </dxf>
    <dxf>
      <font>
        <strike val="0"/>
        <outline val="0"/>
        <shadow val="0"/>
        <u val="none"/>
        <vertAlign val="baseline"/>
        <sz val="10"/>
        <color rgb="FF000000"/>
        <name val="Calibri"/>
        <scheme val="none"/>
      </font>
      <fill>
        <patternFill patternType="none">
          <fgColor indexed="64"/>
          <bgColor auto="1"/>
        </patternFill>
      </fill>
    </dxf>
    <dxf>
      <font>
        <strike val="0"/>
        <outline val="0"/>
        <shadow val="0"/>
        <u val="none"/>
        <vertAlign val="baseline"/>
        <sz val="10"/>
        <color rgb="FF000000"/>
        <name val="Calibri"/>
        <scheme val="none"/>
      </font>
      <fill>
        <patternFill patternType="none">
          <fgColor indexed="64"/>
          <bgColor auto="1"/>
        </patternFill>
      </fill>
    </dxf>
    <dxf>
      <font>
        <strike val="0"/>
        <outline val="0"/>
        <shadow val="0"/>
        <u val="none"/>
        <vertAlign val="baseline"/>
        <sz val="10"/>
        <color rgb="FF000000"/>
        <name val="Calibri"/>
        <scheme val="none"/>
      </font>
      <fill>
        <patternFill patternType="none">
          <fgColor indexed="64"/>
          <bgColor auto="1"/>
        </patternFill>
      </fill>
    </dxf>
    <dxf>
      <font>
        <strike val="0"/>
        <outline val="0"/>
        <shadow val="0"/>
        <u val="none"/>
        <vertAlign val="baseline"/>
        <sz val="10"/>
        <color rgb="FF000000"/>
        <name val="Calibri"/>
        <scheme val="none"/>
      </font>
      <fill>
        <patternFill patternType="none">
          <fgColor indexed="64"/>
          <bgColor auto="1"/>
        </patternFill>
      </fill>
    </dxf>
    <dxf>
      <font>
        <b val="0"/>
        <i val="0"/>
        <strike val="0"/>
        <condense val="0"/>
        <extend val="0"/>
        <outline val="0"/>
        <shadow val="0"/>
        <u val="none"/>
        <vertAlign val="baseline"/>
        <sz val="10"/>
        <color indexed="8"/>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indexed="8"/>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indexed="8"/>
        <name val="Calibri"/>
        <scheme val="minor"/>
      </font>
      <fill>
        <patternFill patternType="solid">
          <fgColor indexed="64"/>
          <bgColor rgb="FFC6EFD1"/>
        </patternFill>
      </fill>
      <alignment horizontal="general" vertical="bottom" textRotation="0" wrapText="1" indent="0" justifyLastLine="0" shrinkToFit="0" readingOrder="0"/>
    </dxf>
    <dxf>
      <font>
        <strike val="0"/>
        <outline val="0"/>
        <shadow val="0"/>
        <u val="none"/>
        <vertAlign val="baseline"/>
        <sz val="10"/>
        <color rgb="FF000000"/>
        <name val="Calibri"/>
        <scheme val="none"/>
      </font>
    </dxf>
    <dxf>
      <font>
        <b/>
        <i val="0"/>
        <strike val="0"/>
        <condense val="0"/>
        <extend val="0"/>
        <outline val="0"/>
        <shadow val="0"/>
        <u val="none"/>
        <vertAlign val="baseline"/>
        <sz val="10"/>
        <color theme="0"/>
        <name val="Calibri"/>
        <scheme val="minor"/>
      </font>
      <fill>
        <patternFill patternType="solid">
          <fgColor indexed="64"/>
          <bgColor rgb="FF006533"/>
        </patternFill>
      </fill>
      <alignment horizontal="general" vertical="bottom" textRotation="0" wrapText="1" indent="0" justifyLastLine="0" shrinkToFit="0" readingOrder="0"/>
    </dxf>
  </dxfs>
  <tableStyles count="0" defaultTableStyle="TableStyleMedium9" defaultPivotStyle="PivotStyleLight16"/>
  <colors>
    <mruColors>
      <color rgb="FFC6EFD1"/>
      <color rgb="FF0065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47" Type="http://schemas.openxmlformats.org/officeDocument/2006/relationships/customXml" Target="../customXml/item28.xml"/><Relationship Id="rId50" Type="http://schemas.openxmlformats.org/officeDocument/2006/relationships/customXml" Target="../customXml/item3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46" Type="http://schemas.openxmlformats.org/officeDocument/2006/relationships/customXml" Target="../customXml/item2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29" Type="http://schemas.openxmlformats.org/officeDocument/2006/relationships/customXml" Target="../customXml/item10.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45"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49" Type="http://schemas.openxmlformats.org/officeDocument/2006/relationships/customXml" Target="../customXml/item30.xml"/><Relationship Id="rId10" Type="http://schemas.openxmlformats.org/officeDocument/2006/relationships/worksheet" Target="worksheets/sheet10.xml"/><Relationship Id="rId19" Type="http://schemas.openxmlformats.org/officeDocument/2006/relationships/calcChain" Target="calcChain.xml"/><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48"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3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6409302032984894"/>
          <c:y val="6.2706270627062702E-2"/>
          <c:w val="0.44518419884598315"/>
          <c:h val="0.82755775577557755"/>
        </c:manualLayout>
      </c:layout>
      <c:radarChart>
        <c:radarStyle val="filled"/>
        <c:varyColors val="0"/>
        <c:ser>
          <c:idx val="0"/>
          <c:order val="0"/>
          <c:tx>
            <c:strRef>
              <c:f>'Results (ISA5)'!$H$22</c:f>
              <c:strCache>
                <c:ptCount val="1"/>
                <c:pt idx="0">
                  <c:v>Result</c:v>
                </c:pt>
              </c:strCache>
            </c:strRef>
          </c:tx>
          <c:spPr>
            <a:solidFill>
              <a:srgbClr val="99CCFF"/>
            </a:solidFill>
            <a:ln w="12700">
              <a:solidFill>
                <a:srgbClr val="000000"/>
              </a:solidFill>
              <a:prstDash val="solid"/>
            </a:ln>
          </c:spPr>
          <c:cat>
            <c:strRef>
              <c:f>'Results (ISA5)'!$O$25:$O$40</c:f>
              <c:strCache>
                <c:ptCount val="16"/>
                <c:pt idx="0">
                  <c:v>1 IS Policies and Organization</c:v>
                </c:pt>
                <c:pt idx="1">
                  <c:v>2 Human Resources</c:v>
                </c:pt>
                <c:pt idx="2">
                  <c:v>3 Physical Security and Business Continuity</c:v>
                </c:pt>
                <c:pt idx="3">
                  <c:v>4 Identity and Access Management</c:v>
                </c:pt>
                <c:pt idx="4">
                  <c:v>5 IT Security/Cyber Security</c:v>
                </c:pt>
                <c:pt idx="5">
                  <c:v>6 Supplier Relationships</c:v>
                </c:pt>
                <c:pt idx="6">
                  <c:v>7 Compliance</c:v>
                </c:pt>
                <c:pt idx="7">
                  <c:v>8 Prototypte Protection (na)</c:v>
                </c:pt>
                <c:pt idx="10">
                  <c:v>1.1 Information Security Policies</c:v>
                </c:pt>
                <c:pt idx="11">
                  <c:v>1.2 Organization of Information Security</c:v>
                </c:pt>
                <c:pt idx="12">
                  <c:v>1.3. Asset Management</c:v>
                </c:pt>
                <c:pt idx="13">
                  <c:v>1.4. IS Risk Management</c:v>
                </c:pt>
                <c:pt idx="14">
                  <c:v>1.5 Assessments</c:v>
                </c:pt>
                <c:pt idx="15">
                  <c:v>1.6 Incident Management</c:v>
                </c:pt>
              </c:strCache>
            </c:strRef>
          </c:cat>
          <c:val>
            <c:numRef>
              <c:f>'Results (ISA5)'!$N$25:$N$32</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84F8-4C2F-B366-4EC2B256F2D0}"/>
            </c:ext>
          </c:extLst>
        </c:ser>
        <c:ser>
          <c:idx val="1"/>
          <c:order val="1"/>
          <c:tx>
            <c:strRef>
              <c:f>'Results (ISA5)'!$G$22</c:f>
              <c:strCache>
                <c:ptCount val="1"/>
                <c:pt idx="0">
                  <c:v>Target maturity level</c:v>
                </c:pt>
              </c:strCache>
            </c:strRef>
          </c:tx>
          <c:spPr>
            <a:noFill/>
            <a:ln w="25400">
              <a:solidFill>
                <a:srgbClr val="339966"/>
              </a:solidFill>
              <a:prstDash val="solid"/>
            </a:ln>
          </c:spPr>
          <c:cat>
            <c:strRef>
              <c:f>'Results (ISA5)'!$O$25:$O$40</c:f>
              <c:strCache>
                <c:ptCount val="16"/>
                <c:pt idx="0">
                  <c:v>1 IS Policies and Organization</c:v>
                </c:pt>
                <c:pt idx="1">
                  <c:v>2 Human Resources</c:v>
                </c:pt>
                <c:pt idx="2">
                  <c:v>3 Physical Security and Business Continuity</c:v>
                </c:pt>
                <c:pt idx="3">
                  <c:v>4 Identity and Access Management</c:v>
                </c:pt>
                <c:pt idx="4">
                  <c:v>5 IT Security/Cyber Security</c:v>
                </c:pt>
                <c:pt idx="5">
                  <c:v>6 Supplier Relationships</c:v>
                </c:pt>
                <c:pt idx="6">
                  <c:v>7 Compliance</c:v>
                </c:pt>
                <c:pt idx="7">
                  <c:v>8 Prototypte Protection (na)</c:v>
                </c:pt>
                <c:pt idx="10">
                  <c:v>1.1 Information Security Policies</c:v>
                </c:pt>
                <c:pt idx="11">
                  <c:v>1.2 Organization of Information Security</c:v>
                </c:pt>
                <c:pt idx="12">
                  <c:v>1.3. Asset Management</c:v>
                </c:pt>
                <c:pt idx="13">
                  <c:v>1.4. IS Risk Management</c:v>
                </c:pt>
                <c:pt idx="14">
                  <c:v>1.5 Assessments</c:v>
                </c:pt>
                <c:pt idx="15">
                  <c:v>1.6 Incident Management</c:v>
                </c:pt>
              </c:strCache>
            </c:strRef>
          </c:cat>
          <c:val>
            <c:numRef>
              <c:f>'Results (ISA5)'!$M$25:$M$32</c:f>
              <c:numCache>
                <c:formatCode>0.00</c:formatCode>
                <c:ptCount val="8"/>
                <c:pt idx="0">
                  <c:v>3</c:v>
                </c:pt>
                <c:pt idx="1">
                  <c:v>3</c:v>
                </c:pt>
                <c:pt idx="2">
                  <c:v>3</c:v>
                </c:pt>
                <c:pt idx="3">
                  <c:v>3</c:v>
                </c:pt>
                <c:pt idx="4">
                  <c:v>3</c:v>
                </c:pt>
                <c:pt idx="5">
                  <c:v>3</c:v>
                </c:pt>
                <c:pt idx="6">
                  <c:v>3</c:v>
                </c:pt>
                <c:pt idx="7">
                  <c:v>0</c:v>
                </c:pt>
              </c:numCache>
            </c:numRef>
          </c:val>
          <c:extLst>
            <c:ext xmlns:c16="http://schemas.microsoft.com/office/drawing/2014/chart" uri="{C3380CC4-5D6E-409C-BE32-E72D297353CC}">
              <c16:uniqueId val="{00000001-84F8-4C2F-B366-4EC2B256F2D0}"/>
            </c:ext>
          </c:extLst>
        </c:ser>
        <c:dLbls>
          <c:showLegendKey val="0"/>
          <c:showVal val="0"/>
          <c:showCatName val="0"/>
          <c:showSerName val="0"/>
          <c:showPercent val="0"/>
          <c:showBubbleSize val="0"/>
        </c:dLbls>
        <c:axId val="85564800"/>
        <c:axId val="86189184"/>
      </c:radarChart>
      <c:catAx>
        <c:axId val="855648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de-DE"/>
          </a:p>
        </c:txPr>
        <c:crossAx val="86189184"/>
        <c:crossesAt val="0"/>
        <c:auto val="0"/>
        <c:lblAlgn val="ctr"/>
        <c:lblOffset val="100"/>
        <c:noMultiLvlLbl val="0"/>
      </c:catAx>
      <c:valAx>
        <c:axId val="86189184"/>
        <c:scaling>
          <c:orientation val="minMax"/>
          <c:max val="5"/>
        </c:scaling>
        <c:delete val="0"/>
        <c:axPos val="l"/>
        <c:majorGridlines>
          <c:spPr>
            <a:ln w="3175">
              <a:solidFill>
                <a:srgbClr val="000000"/>
              </a:solidFill>
              <a:prstDash val="solid"/>
            </a:ln>
          </c:spPr>
        </c:majorGridlines>
        <c:numFmt formatCode="0" sourceLinked="0"/>
        <c:majorTickMark val="cross"/>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de-DE"/>
          </a:p>
        </c:txPr>
        <c:crossAx val="85564800"/>
        <c:crosses val="autoZero"/>
        <c:crossBetween val="midCat"/>
        <c:majorUnit val="1"/>
        <c:minorUnit val="0.2"/>
      </c:valAx>
      <c:spPr>
        <a:noFill/>
        <a:ln w="25400">
          <a:noFill/>
        </a:ln>
      </c:spPr>
    </c:plotArea>
    <c:legend>
      <c:legendPos val="r"/>
      <c:layout>
        <c:manualLayout>
          <c:xMode val="edge"/>
          <c:yMode val="edge"/>
          <c:x val="0.74733749605500222"/>
          <c:y val="0.85148514851485146"/>
          <c:w val="0.21461219174087254"/>
          <c:h val="4.4554455445544594E-2"/>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1000" b="0" i="0" u="none" strike="noStrike" baseline="0">
          <a:solidFill>
            <a:srgbClr val="000000"/>
          </a:solidFill>
          <a:latin typeface="Porsche News Gothic"/>
          <a:ea typeface="Porsche News Gothic"/>
          <a:cs typeface="Porsche News Gothic"/>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6409302032984894"/>
          <c:y val="9.8844884488448831E-2"/>
          <c:w val="0.44518419884598315"/>
          <c:h val="0.82755775577557755"/>
        </c:manualLayout>
      </c:layout>
      <c:radarChart>
        <c:radarStyle val="filled"/>
        <c:varyColors val="0"/>
        <c:ser>
          <c:idx val="0"/>
          <c:order val="0"/>
          <c:tx>
            <c:strRef>
              <c:f>'Results (ISA5)'!$H$22</c:f>
              <c:strCache>
                <c:ptCount val="1"/>
                <c:pt idx="0">
                  <c:v>Result</c:v>
                </c:pt>
              </c:strCache>
            </c:strRef>
          </c:tx>
          <c:spPr>
            <a:solidFill>
              <a:srgbClr val="99CCFF"/>
            </a:solidFill>
            <a:ln w="12700">
              <a:solidFill>
                <a:srgbClr val="000000"/>
              </a:solidFill>
              <a:prstDash val="solid"/>
            </a:ln>
          </c:spPr>
          <c:cat>
            <c:strRef>
              <c:f>'Results (ISA5)'!$O$35:$O$54</c:f>
              <c:strCache>
                <c:ptCount val="20"/>
                <c:pt idx="0">
                  <c:v>1.1 Information Security Policies</c:v>
                </c:pt>
                <c:pt idx="1">
                  <c:v>1.2 Organization of Information Security</c:v>
                </c:pt>
                <c:pt idx="2">
                  <c:v>1.3. Asset Management</c:v>
                </c:pt>
                <c:pt idx="3">
                  <c:v>1.4. IS Risk Management</c:v>
                </c:pt>
                <c:pt idx="4">
                  <c:v>1.5 Assessments</c:v>
                </c:pt>
                <c:pt idx="5">
                  <c:v>1.6 Incident Management</c:v>
                </c:pt>
                <c:pt idx="6">
                  <c:v>2.1 Human Resources</c:v>
                </c:pt>
                <c:pt idx="7">
                  <c:v>3.1 Physical Security and Business Continuity</c:v>
                </c:pt>
                <c:pt idx="8">
                  <c:v>4.1 Identity Management</c:v>
                </c:pt>
                <c:pt idx="9">
                  <c:v>4.2 Access Management</c:v>
                </c:pt>
                <c:pt idx="10">
                  <c:v>5.1 Cryptography</c:v>
                </c:pt>
                <c:pt idx="11">
                  <c:v>5.2 Operations Security</c:v>
                </c:pt>
                <c:pt idx="12">
                  <c:v>5.3 System acquisitions, requirement management and development</c:v>
                </c:pt>
                <c:pt idx="13">
                  <c:v>6.1 Supplier Relationships</c:v>
                </c:pt>
                <c:pt idx="14">
                  <c:v>7.1 Compliance</c:v>
                </c:pt>
                <c:pt idx="15">
                  <c:v>8.1 Prototypte Protection - Physical and Environmental Security (na)</c:v>
                </c:pt>
                <c:pt idx="16">
                  <c:v>8.2 Prototypte Protection - Organizational Requirements (na)</c:v>
                </c:pt>
                <c:pt idx="17">
                  <c:v>8.3 Prototypte Protection - Handling of vehicles, components and parts (na)</c:v>
                </c:pt>
                <c:pt idx="18">
                  <c:v>8.4 Prototypte Protection - Requirements for trial vehicles (na)</c:v>
                </c:pt>
                <c:pt idx="19">
                  <c:v>8.5 Prototypte Protection - Requirements for events and shootings (na)</c:v>
                </c:pt>
              </c:strCache>
            </c:strRef>
          </c:cat>
          <c:val>
            <c:numRef>
              <c:f>'Results (ISA5)'!$N$35:$N$54</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4B3F-462E-B17F-783D8E1E6C97}"/>
            </c:ext>
          </c:extLst>
        </c:ser>
        <c:ser>
          <c:idx val="1"/>
          <c:order val="1"/>
          <c:tx>
            <c:strRef>
              <c:f>'Results (ISA5)'!$G$22</c:f>
              <c:strCache>
                <c:ptCount val="1"/>
                <c:pt idx="0">
                  <c:v>Target maturity level</c:v>
                </c:pt>
              </c:strCache>
            </c:strRef>
          </c:tx>
          <c:spPr>
            <a:noFill/>
            <a:ln w="25400">
              <a:solidFill>
                <a:srgbClr val="339966"/>
              </a:solidFill>
              <a:prstDash val="solid"/>
            </a:ln>
          </c:spPr>
          <c:cat>
            <c:strRef>
              <c:f>'Results (ISA5)'!$O$35:$O$54</c:f>
              <c:strCache>
                <c:ptCount val="20"/>
                <c:pt idx="0">
                  <c:v>1.1 Information Security Policies</c:v>
                </c:pt>
                <c:pt idx="1">
                  <c:v>1.2 Organization of Information Security</c:v>
                </c:pt>
                <c:pt idx="2">
                  <c:v>1.3. Asset Management</c:v>
                </c:pt>
                <c:pt idx="3">
                  <c:v>1.4. IS Risk Management</c:v>
                </c:pt>
                <c:pt idx="4">
                  <c:v>1.5 Assessments</c:v>
                </c:pt>
                <c:pt idx="5">
                  <c:v>1.6 Incident Management</c:v>
                </c:pt>
                <c:pt idx="6">
                  <c:v>2.1 Human Resources</c:v>
                </c:pt>
                <c:pt idx="7">
                  <c:v>3.1 Physical Security and Business Continuity</c:v>
                </c:pt>
                <c:pt idx="8">
                  <c:v>4.1 Identity Management</c:v>
                </c:pt>
                <c:pt idx="9">
                  <c:v>4.2 Access Management</c:v>
                </c:pt>
                <c:pt idx="10">
                  <c:v>5.1 Cryptography</c:v>
                </c:pt>
                <c:pt idx="11">
                  <c:v>5.2 Operations Security</c:v>
                </c:pt>
                <c:pt idx="12">
                  <c:v>5.3 System acquisitions, requirement management and development</c:v>
                </c:pt>
                <c:pt idx="13">
                  <c:v>6.1 Supplier Relationships</c:v>
                </c:pt>
                <c:pt idx="14">
                  <c:v>7.1 Compliance</c:v>
                </c:pt>
                <c:pt idx="15">
                  <c:v>8.1 Prototypte Protection - Physical and Environmental Security (na)</c:v>
                </c:pt>
                <c:pt idx="16">
                  <c:v>8.2 Prototypte Protection - Organizational Requirements (na)</c:v>
                </c:pt>
                <c:pt idx="17">
                  <c:v>8.3 Prototypte Protection - Handling of vehicles, components and parts (na)</c:v>
                </c:pt>
                <c:pt idx="18">
                  <c:v>8.4 Prototypte Protection - Requirements for trial vehicles (na)</c:v>
                </c:pt>
                <c:pt idx="19">
                  <c:v>8.5 Prototypte Protection - Requirements for events and shootings (na)</c:v>
                </c:pt>
              </c:strCache>
            </c:strRef>
          </c:cat>
          <c:val>
            <c:numRef>
              <c:f>'Results (ISA5)'!$M$35:$M$54</c:f>
              <c:numCache>
                <c:formatCode>0.00</c:formatCode>
                <c:ptCount val="20"/>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0</c:v>
                </c:pt>
                <c:pt idx="16">
                  <c:v>0</c:v>
                </c:pt>
                <c:pt idx="17">
                  <c:v>0</c:v>
                </c:pt>
                <c:pt idx="18">
                  <c:v>0</c:v>
                </c:pt>
                <c:pt idx="19">
                  <c:v>0</c:v>
                </c:pt>
              </c:numCache>
            </c:numRef>
          </c:val>
          <c:extLst>
            <c:ext xmlns:c16="http://schemas.microsoft.com/office/drawing/2014/chart" uri="{C3380CC4-5D6E-409C-BE32-E72D297353CC}">
              <c16:uniqueId val="{00000001-4B3F-462E-B17F-783D8E1E6C97}"/>
            </c:ext>
          </c:extLst>
        </c:ser>
        <c:dLbls>
          <c:showLegendKey val="0"/>
          <c:showVal val="0"/>
          <c:showCatName val="0"/>
          <c:showSerName val="0"/>
          <c:showPercent val="0"/>
          <c:showBubbleSize val="0"/>
        </c:dLbls>
        <c:axId val="85564800"/>
        <c:axId val="86189184"/>
      </c:radarChart>
      <c:catAx>
        <c:axId val="855648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de-DE"/>
          </a:p>
        </c:txPr>
        <c:crossAx val="86189184"/>
        <c:crossesAt val="0"/>
        <c:auto val="0"/>
        <c:lblAlgn val="ctr"/>
        <c:lblOffset val="100"/>
        <c:noMultiLvlLbl val="0"/>
      </c:catAx>
      <c:valAx>
        <c:axId val="86189184"/>
        <c:scaling>
          <c:orientation val="minMax"/>
          <c:max val="5"/>
        </c:scaling>
        <c:delete val="0"/>
        <c:axPos val="l"/>
        <c:majorGridlines>
          <c:spPr>
            <a:ln w="3175">
              <a:solidFill>
                <a:srgbClr val="000000"/>
              </a:solidFill>
              <a:prstDash val="solid"/>
            </a:ln>
          </c:spPr>
        </c:majorGridlines>
        <c:numFmt formatCode="0" sourceLinked="0"/>
        <c:majorTickMark val="cross"/>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de-DE"/>
          </a:p>
        </c:txPr>
        <c:crossAx val="85564800"/>
        <c:crosses val="autoZero"/>
        <c:crossBetween val="midCat"/>
        <c:majorUnit val="1"/>
        <c:minorUnit val="0.2"/>
      </c:valAx>
      <c:spPr>
        <a:noFill/>
        <a:ln w="25400">
          <a:noFill/>
        </a:ln>
      </c:spPr>
    </c:plotArea>
    <c:legend>
      <c:legendPos val="r"/>
      <c:layout>
        <c:manualLayout>
          <c:xMode val="edge"/>
          <c:yMode val="edge"/>
          <c:x val="0.74733749605500222"/>
          <c:y val="0.85148514851485146"/>
          <c:w val="0.21461219174087254"/>
          <c:h val="4.4554455445544594E-2"/>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1000" b="0" i="0" u="none" strike="noStrike" baseline="0">
          <a:solidFill>
            <a:srgbClr val="000000"/>
          </a:solidFill>
          <a:latin typeface="Porsche News Gothic"/>
          <a:ea typeface="Porsche News Gothic"/>
          <a:cs typeface="Porsche News Gothic"/>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5814603858142532"/>
          <c:y val="0.13534046339445663"/>
          <c:w val="0.48604500749012097"/>
          <c:h val="0.69324786782604553"/>
        </c:manualLayout>
      </c:layout>
      <c:radarChart>
        <c:radarStyle val="filled"/>
        <c:varyColors val="0"/>
        <c:ser>
          <c:idx val="0"/>
          <c:order val="0"/>
          <c:tx>
            <c:strRef>
              <c:f>'Results (ISA4)'!$H$16</c:f>
              <c:strCache>
                <c:ptCount val="1"/>
                <c:pt idx="0">
                  <c:v>Result</c:v>
                </c:pt>
              </c:strCache>
            </c:strRef>
          </c:tx>
          <c:spPr>
            <a:solidFill>
              <a:srgbClr val="99CCFF"/>
            </a:solidFill>
            <a:ln w="12700">
              <a:solidFill>
                <a:srgbClr val="000000"/>
              </a:solidFill>
              <a:prstDash val="solid"/>
            </a:ln>
          </c:spPr>
          <c:cat>
            <c:strRef>
              <c:extLst>
                <c:ext xmlns:c15="http://schemas.microsoft.com/office/drawing/2012/chart" uri="{02D57815-91ED-43cb-92C2-25804820EDAC}">
                  <c15:fullRef>
                    <c15:sqref>'Results (ISA4)'!$O$19:$O$35</c15:sqref>
                  </c15:fullRef>
                </c:ext>
              </c:extLst>
              <c:f>'Results (ISA4)'!$O$19:$O$34</c:f>
              <c:strCache>
                <c:ptCount val="16"/>
                <c:pt idx="0">
                  <c:v>1 ISMS</c:v>
                </c:pt>
                <c:pt idx="1">
                  <c:v>5 Information Security Policies</c:v>
                </c:pt>
                <c:pt idx="2">
                  <c:v>6 Organization of Information Security</c:v>
                </c:pt>
                <c:pt idx="3">
                  <c:v>7 Human Resources Security</c:v>
                </c:pt>
                <c:pt idx="4">
                  <c:v>8 Asset Management</c:v>
                </c:pt>
                <c:pt idx="5">
                  <c:v>9 Access Control</c:v>
                </c:pt>
                <c:pt idx="6">
                  <c:v>10 Cryptography</c:v>
                </c:pt>
                <c:pt idx="7">
                  <c:v>11 Physical and Environmental Security</c:v>
                </c:pt>
                <c:pt idx="8">
                  <c:v>12 Operations Security</c:v>
                </c:pt>
                <c:pt idx="9">
                  <c:v>13 Communications Security</c:v>
                </c:pt>
                <c:pt idx="10">
                  <c:v>14 System acquisition, development and maintenance</c:v>
                </c:pt>
                <c:pt idx="11">
                  <c:v>15 Supplier Relationships</c:v>
                </c:pt>
                <c:pt idx="12">
                  <c:v>16 Information Security Incident Management</c:v>
                </c:pt>
                <c:pt idx="13">
                  <c:v>17 Information Security Aspects of Business Continuity Management</c:v>
                </c:pt>
                <c:pt idx="14">
                  <c:v>18 Compliance</c:v>
                </c:pt>
                <c:pt idx="15">
                  <c:v>25 Prototype Protection (na)</c:v>
                </c:pt>
              </c:strCache>
            </c:strRef>
          </c:cat>
          <c:val>
            <c:numRef>
              <c:extLst>
                <c:ext xmlns:c15="http://schemas.microsoft.com/office/drawing/2012/chart" uri="{02D57815-91ED-43cb-92C2-25804820EDAC}">
                  <c15:fullRef>
                    <c15:sqref>'Results (ISA4)'!$N$19:$N$35</c15:sqref>
                  </c15:fullRef>
                </c:ext>
              </c:extLst>
              <c:f>'Results (ISA4)'!$N$19:$N$34</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F678-4FFC-A158-BAE5A7F0B83B}"/>
            </c:ext>
          </c:extLst>
        </c:ser>
        <c:ser>
          <c:idx val="1"/>
          <c:order val="1"/>
          <c:tx>
            <c:strRef>
              <c:f>'Results (ISA4)'!$G$16</c:f>
              <c:strCache>
                <c:ptCount val="1"/>
                <c:pt idx="0">
                  <c:v>Target maturity level</c:v>
                </c:pt>
              </c:strCache>
            </c:strRef>
          </c:tx>
          <c:spPr>
            <a:noFill/>
            <a:ln w="25400">
              <a:solidFill>
                <a:srgbClr val="339966"/>
              </a:solidFill>
              <a:prstDash val="solid"/>
            </a:ln>
          </c:spPr>
          <c:cat>
            <c:strRef>
              <c:extLst>
                <c:ext xmlns:c15="http://schemas.microsoft.com/office/drawing/2012/chart" uri="{02D57815-91ED-43cb-92C2-25804820EDAC}">
                  <c15:fullRef>
                    <c15:sqref>'Results (ISA4)'!$O$19:$O$35</c15:sqref>
                  </c15:fullRef>
                </c:ext>
              </c:extLst>
              <c:f>'Results (ISA4)'!$O$19:$O$34</c:f>
              <c:strCache>
                <c:ptCount val="16"/>
                <c:pt idx="0">
                  <c:v>1 ISMS</c:v>
                </c:pt>
                <c:pt idx="1">
                  <c:v>5 Information Security Policies</c:v>
                </c:pt>
                <c:pt idx="2">
                  <c:v>6 Organization of Information Security</c:v>
                </c:pt>
                <c:pt idx="3">
                  <c:v>7 Human Resources Security</c:v>
                </c:pt>
                <c:pt idx="4">
                  <c:v>8 Asset Management</c:v>
                </c:pt>
                <c:pt idx="5">
                  <c:v>9 Access Control</c:v>
                </c:pt>
                <c:pt idx="6">
                  <c:v>10 Cryptography</c:v>
                </c:pt>
                <c:pt idx="7">
                  <c:v>11 Physical and Environmental Security</c:v>
                </c:pt>
                <c:pt idx="8">
                  <c:v>12 Operations Security</c:v>
                </c:pt>
                <c:pt idx="9">
                  <c:v>13 Communications Security</c:v>
                </c:pt>
                <c:pt idx="10">
                  <c:v>14 System acquisition, development and maintenance</c:v>
                </c:pt>
                <c:pt idx="11">
                  <c:v>15 Supplier Relationships</c:v>
                </c:pt>
                <c:pt idx="12">
                  <c:v>16 Information Security Incident Management</c:v>
                </c:pt>
                <c:pt idx="13">
                  <c:v>17 Information Security Aspects of Business Continuity Management</c:v>
                </c:pt>
                <c:pt idx="14">
                  <c:v>18 Compliance</c:v>
                </c:pt>
                <c:pt idx="15">
                  <c:v>25 Prototype Protection (na)</c:v>
                </c:pt>
              </c:strCache>
            </c:strRef>
          </c:cat>
          <c:val>
            <c:numRef>
              <c:extLst>
                <c:ext xmlns:c15="http://schemas.microsoft.com/office/drawing/2012/chart" uri="{02D57815-91ED-43cb-92C2-25804820EDAC}">
                  <c15:fullRef>
                    <c15:sqref>'Results (ISA4)'!$M$19:$M$35</c15:sqref>
                  </c15:fullRef>
                </c:ext>
              </c:extLst>
              <c:f>'Results (ISA4)'!$M$19:$M$34</c:f>
              <c:numCache>
                <c:formatCode>0.00</c:formatCode>
                <c:ptCount val="16"/>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0</c:v>
                </c:pt>
              </c:numCache>
            </c:numRef>
          </c:val>
          <c:extLst>
            <c:ext xmlns:c16="http://schemas.microsoft.com/office/drawing/2014/chart" uri="{C3380CC4-5D6E-409C-BE32-E72D297353CC}">
              <c16:uniqueId val="{00000001-F678-4FFC-A158-BAE5A7F0B83B}"/>
            </c:ext>
          </c:extLst>
        </c:ser>
        <c:dLbls>
          <c:showLegendKey val="0"/>
          <c:showVal val="0"/>
          <c:showCatName val="0"/>
          <c:showSerName val="0"/>
          <c:showPercent val="0"/>
          <c:showBubbleSize val="0"/>
        </c:dLbls>
        <c:axId val="85564800"/>
        <c:axId val="86189184"/>
      </c:radarChart>
      <c:catAx>
        <c:axId val="855648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de-DE"/>
          </a:p>
        </c:txPr>
        <c:crossAx val="86189184"/>
        <c:crossesAt val="0"/>
        <c:auto val="0"/>
        <c:lblAlgn val="ctr"/>
        <c:lblOffset val="100"/>
        <c:noMultiLvlLbl val="0"/>
      </c:catAx>
      <c:valAx>
        <c:axId val="86189184"/>
        <c:scaling>
          <c:orientation val="minMax"/>
          <c:max val="5"/>
        </c:scaling>
        <c:delete val="0"/>
        <c:axPos val="l"/>
        <c:majorGridlines>
          <c:spPr>
            <a:ln w="3175">
              <a:solidFill>
                <a:srgbClr val="000000"/>
              </a:solidFill>
              <a:prstDash val="solid"/>
            </a:ln>
          </c:spPr>
        </c:majorGridlines>
        <c:numFmt formatCode="0" sourceLinked="0"/>
        <c:majorTickMark val="cross"/>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de-DE"/>
          </a:p>
        </c:txPr>
        <c:crossAx val="85564800"/>
        <c:crosses val="autoZero"/>
        <c:crossBetween val="midCat"/>
        <c:majorUnit val="1"/>
        <c:minorUnit val="0.2"/>
      </c:valAx>
      <c:spPr>
        <a:noFill/>
        <a:ln w="25400">
          <a:noFill/>
        </a:ln>
      </c:spPr>
    </c:plotArea>
    <c:legend>
      <c:legendPos val="r"/>
      <c:layout>
        <c:manualLayout>
          <c:xMode val="edge"/>
          <c:yMode val="edge"/>
          <c:x val="0.76357159696355303"/>
          <c:y val="0.89986013653055263"/>
          <c:w val="0.21461219174087254"/>
          <c:h val="4.4554455445544594E-2"/>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1000" b="0" i="0" u="none" strike="noStrike" baseline="0">
          <a:solidFill>
            <a:srgbClr val="000000"/>
          </a:solidFill>
          <a:latin typeface="Porsche News Gothic"/>
          <a:ea typeface="Porsche News Gothic"/>
          <a:cs typeface="Porsche News Gothic"/>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chart" Target="../charts/chart1.xml"/><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1.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2095500</xdr:colOff>
      <xdr:row>0</xdr:row>
      <xdr:rowOff>76200</xdr:rowOff>
    </xdr:from>
    <xdr:ext cx="0" cy="1833245"/>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4520" y="76200"/>
          <a:ext cx="0" cy="183324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oneCellAnchor>
  <xdr:twoCellAnchor editAs="oneCell">
    <xdr:from>
      <xdr:col>1</xdr:col>
      <xdr:colOff>4095750</xdr:colOff>
      <xdr:row>0</xdr:row>
      <xdr:rowOff>85725</xdr:rowOff>
    </xdr:from>
    <xdr:to>
      <xdr:col>1</xdr:col>
      <xdr:colOff>6991350</xdr:colOff>
      <xdr:row>0</xdr:row>
      <xdr:rowOff>647700</xdr:rowOff>
    </xdr:to>
    <xdr:pic>
      <xdr:nvPicPr>
        <xdr:cNvPr id="5" name="Picture 6">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10050" y="85725"/>
          <a:ext cx="2895600" cy="5619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xdr:col>
      <xdr:colOff>43816</xdr:colOff>
      <xdr:row>10</xdr:row>
      <xdr:rowOff>57744</xdr:rowOff>
    </xdr:from>
    <xdr:to>
      <xdr:col>1</xdr:col>
      <xdr:colOff>2605868</xdr:colOff>
      <xdr:row>14</xdr:row>
      <xdr:rowOff>144780</xdr:rowOff>
    </xdr:to>
    <xdr:pic>
      <xdr:nvPicPr>
        <xdr:cNvPr id="4" name="Grafik 3">
          <a:extLst>
            <a:ext uri="{FF2B5EF4-FFF2-40B4-BE49-F238E27FC236}">
              <a16:creationId xmlns:a16="http://schemas.microsoft.com/office/drawing/2014/main" id="{D36C6969-DD02-42DE-8F5E-3DFFCD2E35CA}"/>
            </a:ext>
          </a:extLst>
        </xdr:cNvPr>
        <xdr:cNvPicPr>
          <a:picLocks noChangeAspect="1"/>
        </xdr:cNvPicPr>
      </xdr:nvPicPr>
      <xdr:blipFill>
        <a:blip xmlns:r="http://schemas.openxmlformats.org/officeDocument/2006/relationships" r:embed="rId3"/>
        <a:stretch>
          <a:fillRect/>
        </a:stretch>
      </xdr:blipFill>
      <xdr:spPr>
        <a:xfrm>
          <a:off x="158116" y="4911684"/>
          <a:ext cx="2562052" cy="7575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2047875</xdr:colOff>
      <xdr:row>0</xdr:row>
      <xdr:rowOff>85725</xdr:rowOff>
    </xdr:from>
    <xdr:to>
      <xdr:col>2</xdr:col>
      <xdr:colOff>4943475</xdr:colOff>
      <xdr:row>0</xdr:row>
      <xdr:rowOff>647700</xdr:rowOff>
    </xdr:to>
    <xdr:pic>
      <xdr:nvPicPr>
        <xdr:cNvPr id="5" name="Picture 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43350" y="85725"/>
          <a:ext cx="2895600" cy="5619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83820</xdr:colOff>
      <xdr:row>7</xdr:row>
      <xdr:rowOff>60960</xdr:rowOff>
    </xdr:from>
    <xdr:to>
      <xdr:col>7</xdr:col>
      <xdr:colOff>664845</xdr:colOff>
      <xdr:row>9</xdr:row>
      <xdr:rowOff>327660</xdr:rowOff>
    </xdr:to>
    <xdr:graphicFrame macro="">
      <xdr:nvGraphicFramePr>
        <xdr:cNvPr id="2" name="Diagramm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990600</xdr:colOff>
      <xdr:row>18</xdr:row>
      <xdr:rowOff>57150</xdr:rowOff>
    </xdr:from>
    <xdr:to>
      <xdr:col>6</xdr:col>
      <xdr:colOff>342900</xdr:colOff>
      <xdr:row>18</xdr:row>
      <xdr:rowOff>476250</xdr:rowOff>
    </xdr:to>
    <xdr:pic>
      <xdr:nvPicPr>
        <xdr:cNvPr id="4" name="Picture 6">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71950" y="11049000"/>
          <a:ext cx="2076450" cy="4191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xdr:col>
      <xdr:colOff>9525</xdr:colOff>
      <xdr:row>11</xdr:row>
      <xdr:rowOff>19050</xdr:rowOff>
    </xdr:from>
    <xdr:to>
      <xdr:col>7</xdr:col>
      <xdr:colOff>704850</xdr:colOff>
      <xdr:row>16</xdr:row>
      <xdr:rowOff>276225</xdr:rowOff>
    </xdr:to>
    <xdr:graphicFrame macro="">
      <xdr:nvGraphicFramePr>
        <xdr:cNvPr id="8" name="Diagramm 7">
          <a:extLst>
            <a:ext uri="{FF2B5EF4-FFF2-40B4-BE49-F238E27FC236}">
              <a16:creationId xmlns:a16="http://schemas.microsoft.com/office/drawing/2014/main" id="{00000000-0008-0000-0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1190625</xdr:colOff>
      <xdr:row>0</xdr:row>
      <xdr:rowOff>114300</xdr:rowOff>
    </xdr:from>
    <xdr:to>
      <xdr:col>7</xdr:col>
      <xdr:colOff>638175</xdr:colOff>
      <xdr:row>0</xdr:row>
      <xdr:rowOff>676275</xdr:rowOff>
    </xdr:to>
    <xdr:pic>
      <xdr:nvPicPr>
        <xdr:cNvPr id="10" name="Picture 1">
          <a:extLst>
            <a:ext uri="{FF2B5EF4-FFF2-40B4-BE49-F238E27FC236}">
              <a16:creationId xmlns:a16="http://schemas.microsoft.com/office/drawing/2014/main" id="{00000000-0008-0000-0700-00000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71975" y="114300"/>
          <a:ext cx="2895600" cy="5619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1171575</xdr:colOff>
      <xdr:row>12</xdr:row>
      <xdr:rowOff>47625</xdr:rowOff>
    </xdr:from>
    <xdr:to>
      <xdr:col>6</xdr:col>
      <xdr:colOff>533400</xdr:colOff>
      <xdr:row>12</xdr:row>
      <xdr:rowOff>476249</xdr:rowOff>
    </xdr:to>
    <xdr:pic>
      <xdr:nvPicPr>
        <xdr:cNvPr id="7" name="Picture 6">
          <a:extLst>
            <a:ext uri="{FF2B5EF4-FFF2-40B4-BE49-F238E27FC236}">
              <a16:creationId xmlns:a16="http://schemas.microsoft.com/office/drawing/2014/main" id="{00000000-0008-0000-08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52925" y="6962775"/>
          <a:ext cx="2076450" cy="428624"/>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5</xdr:col>
      <xdr:colOff>1190625</xdr:colOff>
      <xdr:row>0</xdr:row>
      <xdr:rowOff>114300</xdr:rowOff>
    </xdr:from>
    <xdr:to>
      <xdr:col>7</xdr:col>
      <xdr:colOff>647700</xdr:colOff>
      <xdr:row>0</xdr:row>
      <xdr:rowOff>676275</xdr:rowOff>
    </xdr:to>
    <xdr:pic>
      <xdr:nvPicPr>
        <xdr:cNvPr id="5" name="Picture 1">
          <a:extLst>
            <a:ext uri="{FF2B5EF4-FFF2-40B4-BE49-F238E27FC236}">
              <a16:creationId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71975" y="114300"/>
          <a:ext cx="2895600" cy="5619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xdr:col>
      <xdr:colOff>171450</xdr:colOff>
      <xdr:row>6</xdr:row>
      <xdr:rowOff>238125</xdr:rowOff>
    </xdr:from>
    <xdr:to>
      <xdr:col>7</xdr:col>
      <xdr:colOff>571500</xdr:colOff>
      <xdr:row>10</xdr:row>
      <xdr:rowOff>104775</xdr:rowOff>
    </xdr:to>
    <xdr:graphicFrame macro="">
      <xdr:nvGraphicFramePr>
        <xdr:cNvPr id="6" name="Diagramm 3">
          <a:extLst>
            <a:ext uri="{FF2B5EF4-FFF2-40B4-BE49-F238E27FC236}">
              <a16:creationId xmlns:a16="http://schemas.microsoft.com/office/drawing/2014/main" id="{39BEB2DB-4A8A-466E-91C5-48D5C8548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76200</xdr:rowOff>
    </xdr:from>
    <xdr:to>
      <xdr:col>1</xdr:col>
      <xdr:colOff>3827689</xdr:colOff>
      <xdr:row>2</xdr:row>
      <xdr:rowOff>93890</xdr:rowOff>
    </xdr:to>
    <xdr:pic>
      <xdr:nvPicPr>
        <xdr:cNvPr id="12" name="Picture 11">
          <a:extLst>
            <a:ext uri="{FF2B5EF4-FFF2-40B4-BE49-F238E27FC236}">
              <a16:creationId xmlns:a16="http://schemas.microsoft.com/office/drawing/2014/main" id="{00000000-0008-0000-0A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800100"/>
          <a:ext cx="3837214" cy="1344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bmwgroup.sharepoint.com/sites/TeamISM/Freigegebene%20Dokumente/General/TISAX@BMW/Arbeitsversion%20VDA%20ISA%205/Kopie%20von%20VDA-ISA_Arbeitsversion_5-x-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hare.enx.com/Users/immo.wehrenberg/AppData/Local/Microsoft/Windows/INetCache/Content.Outlook/VX6BW20C/VDA_ISA_5_v2020_02_21_New_Structure_3_8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hare.enx.com/Users/immo.wehrenberg/Documents/VDA-ISA_Arbeitsversion_5-x-x%20dad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llkommen"/>
      <sheetName val="Deckblatt"/>
      <sheetName val="Reifegrade"/>
      <sheetName val="Definitionen"/>
      <sheetName val="Informationssicherheit"/>
      <sheetName val="Prototypenschutz"/>
      <sheetName val="Datenschutz"/>
      <sheetName val="Ergebnisse (ISA5)"/>
      <sheetName val="Ergebnisse (ISA4)"/>
      <sheetName val="Beispiele KPI"/>
      <sheetName val="Lizenz"/>
      <sheetName val="Änderungshistorie"/>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llkommen"/>
      <sheetName val="Reifegrade"/>
      <sheetName val="Deckblatt"/>
      <sheetName val="Ergebnisse (ISA4 - ISO27001)"/>
      <sheetName val="Ergebnisse (ISA5)"/>
      <sheetName val="Informationssicherheit"/>
      <sheetName val="Datenschutz"/>
      <sheetName val="Prototypenschutz"/>
      <sheetName val="KPIs"/>
      <sheetName val="Beispiele"/>
      <sheetName val="Glossar"/>
      <sheetName val="Lizenz"/>
      <sheetName val="Änderungshistorie"/>
      <sheetName val="Hinweise"/>
      <sheetName val="V5 - VDA ISA Overview"/>
      <sheetName val="Maßnahmenbehandlungspla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ifegrade"/>
      <sheetName val="Deckblatt"/>
      <sheetName val="Ergebnisse (ISA4 - ISO27001)"/>
      <sheetName val="Ergebnisse (ISA5)"/>
      <sheetName val="Informationssicherheit"/>
      <sheetName val="Datenschutz"/>
      <sheetName val="Prototypenschutz"/>
      <sheetName val="KPIs"/>
      <sheetName val="Glossar"/>
      <sheetName val="Beispiele"/>
      <sheetName val="Lizenz"/>
      <sheetName val="Änderungshistorie"/>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Tabelle68" displayName="Tabelle68" ref="B2:H23" totalsRowShown="0" headerRowDxfId="233" dataDxfId="232">
  <autoFilter ref="B2:H23" xr:uid="{00000000-0009-0000-0100-000007000000}"/>
  <tableColumns count="7">
    <tableColumn id="1" xr3:uid="{00000000-0010-0000-0000-000001000000}" name=" " dataDxfId="231"/>
    <tableColumn id="2" xr3:uid="{00000000-0010-0000-0000-000002000000}" name="Maturity level 0" dataDxfId="230"/>
    <tableColumn id="3" xr3:uid="{00000000-0010-0000-0000-000003000000}" name="Maturity level 1" dataDxfId="229"/>
    <tableColumn id="4" xr3:uid="{00000000-0010-0000-0000-000004000000}" name="Maturity level 2" dataDxfId="228"/>
    <tableColumn id="5" xr3:uid="{00000000-0010-0000-0000-000005000000}" name="Maturity level 3" dataDxfId="227"/>
    <tableColumn id="6" xr3:uid="{00000000-0010-0000-0000-000006000000}" name="Maturity level 4" dataDxfId="226"/>
    <tableColumn id="7" xr3:uid="{00000000-0010-0000-0000-000007000000}" name="Maturity level 5" dataDxfId="22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elle6" displayName="Tabelle6" ref="B28:E50" totalsRowShown="0" headerRowDxfId="224" dataDxfId="223">
  <autoFilter ref="B28:E50" xr:uid="{00000000-0009-0000-0100-000001000000}"/>
  <sortState xmlns:xlrd2="http://schemas.microsoft.com/office/spreadsheetml/2017/richdata2" ref="B29:E49">
    <sortCondition ref="B28:B49"/>
  </sortState>
  <tableColumns count="4">
    <tableColumn id="1" xr3:uid="{00000000-0010-0000-0100-000001000000}" name="Term" dataDxfId="222"/>
    <tableColumn id="2" xr3:uid="{00000000-0010-0000-0100-000002000000}" name=" " dataDxfId="221"/>
    <tableColumn id="3" xr3:uid="{00000000-0010-0000-0100-000003000000}" name="Explanation" dataDxfId="220"/>
    <tableColumn id="4" xr3:uid="{00000000-0010-0000-0100-000004000000}" name="Examples" dataDxfId="219"/>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elle9" displayName="Tabelle9" ref="B17:E25" totalsRowShown="0" headerRowDxfId="218" dataDxfId="217">
  <autoFilter ref="B17:E25" xr:uid="{00000000-0009-0000-0100-000005000000}"/>
  <tableColumns count="4">
    <tableColumn id="1" xr3:uid="{00000000-0010-0000-0200-000001000000}" name="Term" dataDxfId="216"/>
    <tableColumn id="2" xr3:uid="{00000000-0010-0000-0200-000002000000}" name=" " dataDxfId="215"/>
    <tableColumn id="3" xr3:uid="{00000000-0010-0000-0200-000003000000}" name="Explanation" dataDxfId="214"/>
    <tableColumn id="4" xr3:uid="{00000000-0010-0000-0200-000004000000}" name="Examples" dataDxfId="21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ISMS_Checkliste" displayName="ISMS_Checkliste" ref="A2:AA142" totalsRowShown="0" headerRowDxfId="167" dataDxfId="166">
  <autoFilter ref="A2:AA142" xr:uid="{00000000-0009-0000-0100-000002000000}"/>
  <sortState xmlns:xlrd2="http://schemas.microsoft.com/office/spreadsheetml/2017/richdata2" ref="A3:AA142">
    <sortCondition ref="D2:D142"/>
  </sortState>
  <tableColumns count="27">
    <tableColumn id="5" xr3:uid="{00000000-0010-0000-0300-000005000000}" name="Row_Format" dataDxfId="165">
      <calculatedColumnFormula>IF(AND($B3&lt;&gt;"",$D$3="1",NOT(ISBLANK($D3))),"header",IF(AND($B3&lt;&gt;"",$D$3&lt;&gt;"1",NOT(ISBLANK($D3))),"blank",IF(AND($B3&lt;&gt;"",$C$3="01",NOT(ISBLANK($C3))),"header",IF(AND($B3&lt;&gt;"",$C$3&lt;&gt;"01",NOT(ISBLANK($C3))),"blank",IF(AND($B3&lt;&gt;"",$C$3&lt;&gt;"01",NOT(ISBLANK($C3))),"blank",IF(AND($D$3="1",ISBLANK($D3),ISBLANK($B3)),"blank","control"))))))</calculatedColumnFormula>
    </tableColumn>
    <tableColumn id="6" xr3:uid="{00000000-0010-0000-0300-000006000000}" name="Is_Title?" dataDxfId="164"/>
    <tableColumn id="7" xr3:uid="{00000000-0010-0000-0300-000007000000}" name="ISA Classic" dataDxfId="163"/>
    <tableColumn id="9" xr3:uid="{00000000-0010-0000-0300-000009000000}" name="ISA New" dataDxfId="162"/>
    <tableColumn id="8" xr3:uid="{00000000-0010-0000-0300-000008000000}" name="Maturity level" dataDxfId="161"/>
    <tableColumn id="28" xr3:uid="{00000000-0010-0000-0300-00001C000000}" name="Beschreibung der Umsetzung" dataDxfId="160"/>
    <tableColumn id="2" xr3:uid="{00000000-0010-0000-0300-000002000000}" name="Referenz Dokumentation" dataDxfId="159"/>
    <tableColumn id="1" xr3:uid="{00000000-0010-0000-0300-000001000000}" name="Feststellungen/Prüfergebnis" dataDxfId="158"/>
    <tableColumn id="10" xr3:uid="{00000000-0010-0000-0300-00000A000000}" name="Control question" dataDxfId="157"/>
    <tableColumn id="14" xr3:uid="{00000000-0010-0000-0300-00000E000000}" name="Objective" dataDxfId="156"/>
    <tableColumn id="30" xr3:uid="{00000000-0010-0000-0300-00001E000000}" name="Requirements_x000a_(must)" dataDxfId="155"/>
    <tableColumn id="11" xr3:uid="{00000000-0010-0000-0300-00000B000000}" name="Requirements_x000a_(should)" dataDxfId="154"/>
    <tableColumn id="31" xr3:uid="{00000000-0010-0000-0300-00001F000000}" name="Additional requirements_x000a_for high protection needs" dataDxfId="153"/>
    <tableColumn id="32" xr3:uid="{00000000-0010-0000-0300-000020000000}" name="Additional requirements_x000a_for very high protection needs" dataDxfId="152"/>
    <tableColumn id="13" xr3:uid="{00000000-0010-0000-0300-00000D000000}" name="Usual person responsible for process implementation" dataDxfId="151"/>
    <tableColumn id="3" xr3:uid="{00000000-0010-0000-0300-000003000000}" name="Reference to other standards" dataDxfId="150"/>
    <tableColumn id="16" xr3:uid="{00000000-0010-0000-0300-000010000000}" name="Measures/recommendations" dataDxfId="149"/>
    <tableColumn id="17" xr3:uid="{00000000-0010-0000-0300-000011000000}" name="Datum der Feststellung" dataDxfId="148"/>
    <tableColumn id="18" xr3:uid="{00000000-0010-0000-0300-000012000000}" name="Datum der Erledigung" dataDxfId="147"/>
    <tableColumn id="19" xr3:uid="{00000000-0010-0000-0300-000013000000}" name="Verantwortliche Abteilung" dataDxfId="146"/>
    <tableColumn id="20" xr3:uid="{00000000-0010-0000-0300-000014000000}" name="Kontakt" dataDxfId="145"/>
    <tableColumn id="21" xr3:uid="{00000000-0010-0000-0300-000015000000}" name="Further information" dataDxfId="144"/>
    <tableColumn id="22" xr3:uid="{00000000-0010-0000-0300-000016000000}" name="Support:_x000a_Examples “Normal protection need”" dataDxfId="143"/>
    <tableColumn id="23" xr3:uid="{00000000-0010-0000-0300-000017000000}" name="Support:_x000a_Examples “High protection need”" dataDxfId="142"/>
    <tableColumn id="25" xr3:uid="{00000000-0010-0000-0300-000019000000}" name="Support:_x000a_Examples “Very high protection need”" dataDxfId="141"/>
    <tableColumn id="26" xr3:uid="{00000000-0010-0000-0300-00001A000000}" name="Possible questions (examples, not mandatory)" dataDxfId="140"/>
    <tableColumn id="27" xr3:uid="{00000000-0010-0000-0300-00001B000000}" name="Possible evidence (not mandatory)" dataDxfId="139"/>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ISMS_Checkliste4" displayName="ISMS_Checkliste4" ref="A2:AA30" totalsRowShown="0" headerRowDxfId="106" dataDxfId="105">
  <autoFilter ref="A2:AA30" xr:uid="{00000000-0009-0000-0100-000003000000}"/>
  <sortState xmlns:xlrd2="http://schemas.microsoft.com/office/spreadsheetml/2017/richdata2" ref="A3:AA30">
    <sortCondition ref="D2:D30"/>
  </sortState>
  <tableColumns count="27">
    <tableColumn id="5" xr3:uid="{00000000-0010-0000-0400-000005000000}" name="Row_Format" dataDxfId="104">
      <calculatedColumnFormula>IF(AND($B3="x",$D$3="1",NOT(ISBLANK($D3))),"header",IF(AND($B3="x",$D$3&lt;&gt;"1",NOT(ISBLANK($D3))),"blank",IF(AND($B3="x",$C$3="01",NOT(ISBLANK($C3))),"header",IF(AND($B3="x",$C$3&lt;&gt;"01",NOT(ISBLANK($C3))),"blank",IF(AND($B3="x",$C$3&lt;&gt;"01",NOT(ISBLANK($C3))),"blank",IF(AND($D$3="1",ISBLANK($D3),ISBLANK($B3)),"blank","control"))))))</calculatedColumnFormula>
    </tableColumn>
    <tableColumn id="6" xr3:uid="{00000000-0010-0000-0400-000006000000}" name="Is_Title?" dataDxfId="103"/>
    <tableColumn id="7" xr3:uid="{00000000-0010-0000-0400-000007000000}" name="ISA Classic" dataDxfId="102"/>
    <tableColumn id="9" xr3:uid="{00000000-0010-0000-0400-000009000000}" name="ISA New" dataDxfId="101"/>
    <tableColumn id="8" xr3:uid="{00000000-0010-0000-0400-000008000000}" name="Maturity level" dataDxfId="100"/>
    <tableColumn id="28" xr3:uid="{00000000-0010-0000-0400-00001C000000}" name="Beschreibung der Umsetzung" dataDxfId="99"/>
    <tableColumn id="2" xr3:uid="{00000000-0010-0000-0400-000002000000}" name="Referenz Dokumentation" dataDxfId="98"/>
    <tableColumn id="1" xr3:uid="{00000000-0010-0000-0400-000001000000}" name="Feststellungen/Prüfergebnis" dataDxfId="97"/>
    <tableColumn id="10" xr3:uid="{00000000-0010-0000-0400-00000A000000}" name="Control question" dataDxfId="96"/>
    <tableColumn id="14" xr3:uid="{00000000-0010-0000-0400-00000E000000}" name="Objective" dataDxfId="95"/>
    <tableColumn id="30" xr3:uid="{00000000-0010-0000-0400-00001E000000}" name="Requirements_x000a_(must)" dataDxfId="94"/>
    <tableColumn id="11" xr3:uid="{00000000-0010-0000-0400-00000B000000}" name="Requirements_x000a_(should)" dataDxfId="93"/>
    <tableColumn id="31" xr3:uid="{00000000-0010-0000-0400-00001F000000}" name="Additional requirements_x000a_for vehicles classified as requiring protection" dataDxfId="92"/>
    <tableColumn id="13" xr3:uid="{00000000-0010-0000-0400-00000D000000}" name="Usual person responsible for process implementation " dataDxfId="91"/>
    <tableColumn id="4" xr3:uid="{00000000-0010-0000-0400-000004000000}" name="Reference to other standards" dataDxfId="90"/>
    <tableColumn id="16" xr3:uid="{00000000-0010-0000-0400-000010000000}" name="Measures/recommendations" dataDxfId="89"/>
    <tableColumn id="17" xr3:uid="{00000000-0010-0000-0400-000011000000}" name="Date of detection" dataDxfId="88"/>
    <tableColumn id="18" xr3:uid="{00000000-0010-0000-0400-000012000000}" name="Date of completion" dataDxfId="87"/>
    <tableColumn id="19" xr3:uid="{00000000-0010-0000-0400-000013000000}" name="Responsible department" dataDxfId="86"/>
    <tableColumn id="20" xr3:uid="{00000000-0010-0000-0400-000014000000}" name="Contact" dataDxfId="85"/>
    <tableColumn id="21" xr3:uid="{00000000-0010-0000-0400-000015000000}" name="Further information" dataDxfId="84"/>
    <tableColumn id="22" xr3:uid="{00000000-0010-0000-0400-000016000000}" name="Support:_x000a_Examples “Normal protection need”" dataDxfId="83"/>
    <tableColumn id="23" xr3:uid="{00000000-0010-0000-0400-000017000000}" name="Support:_x000a_Examples “High protection need”" dataDxfId="82"/>
    <tableColumn id="24" xr3:uid="{00000000-0010-0000-0400-000018000000}" name="Support:_x000a_Examples “Very high protection need”" dataDxfId="81"/>
    <tableColumn id="25" xr3:uid="{00000000-0010-0000-0400-000019000000}" name="Possible questions (examples, not mandatory)" dataDxfId="80"/>
    <tableColumn id="26" xr3:uid="{00000000-0010-0000-0400-00001A000000}" name="Possible evidence (not mandatory)" dataDxfId="79"/>
    <tableColumn id="27" xr3:uid="{00000000-0010-0000-0400-00001B000000}" name="Column4" dataDxfId="78"/>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ISMS_Checkliste45" displayName="ISMS_Checkliste45" ref="A2:X7" totalsRowShown="0" headerRowDxfId="67" dataDxfId="66">
  <sortState xmlns:xlrd2="http://schemas.microsoft.com/office/spreadsheetml/2017/richdata2" ref="A3:Y140">
    <sortCondition ref="C2:C140"/>
  </sortState>
  <tableColumns count="24">
    <tableColumn id="5" xr3:uid="{00000000-0010-0000-0500-000005000000}" name="Row_Format" dataDxfId="65">
      <calculatedColumnFormula>IF(AND($B3&lt;&gt;"",$D$3="24",NOT(ISBLANK($D3))),"header",IF(AND($B3&lt;&gt;"",$D$3&lt;&gt;"24",NOT(ISBLANK($D3))),"blank",IF(AND($B3&lt;&gt;"",$C$3="24",NOT(ISBLANK($C3))),"header",IF(AND($B3&lt;&gt;"",$C$3&lt;&gt;"24",NOT(ISBLANK($C3))),"blank",IF(AND($B3&lt;&gt;"",$C$3&lt;&gt;"24",NOT(ISBLANK($C3))),"blank",IF(AND($D$3="24",ISBLANK($D3),ISBLANK($B3)),"blank","control"))))))</calculatedColumnFormula>
    </tableColumn>
    <tableColumn id="6" xr3:uid="{00000000-0010-0000-0500-000006000000}" name="Is_Title?" dataDxfId="64"/>
    <tableColumn id="7" xr3:uid="{00000000-0010-0000-0500-000007000000}" name="ISA Classic" dataDxfId="63"/>
    <tableColumn id="9" xr3:uid="{00000000-0010-0000-0500-000009000000}" name="ISA New" dataDxfId="62"/>
    <tableColumn id="8" xr3:uid="{00000000-0010-0000-0500-000008000000}" name="Assessment" dataDxfId="61"/>
    <tableColumn id="28" xr3:uid="{00000000-0010-0000-0500-00001C000000}" name="Beschreibung der Umsetzung" dataDxfId="60"/>
    <tableColumn id="2" xr3:uid="{00000000-0010-0000-0500-000002000000}" name="Referenz Dokumentation" dataDxfId="59"/>
    <tableColumn id="1" xr3:uid="{00000000-0010-0000-0500-000001000000}" name="Feststellungen/Prüfergebnis" dataDxfId="58"/>
    <tableColumn id="10" xr3:uid="{00000000-0010-0000-0500-00000A000000}" name="Control question" dataDxfId="57"/>
    <tableColumn id="14" xr3:uid="{00000000-0010-0000-0500-00000E000000}" name="Requirements" dataDxfId="56"/>
    <tableColumn id="30" xr3:uid="{00000000-0010-0000-0500-00001E000000}" name=" " dataDxfId="55"/>
    <tableColumn id="11" xr3:uid="{00000000-0010-0000-0500-00000B000000}" name="  " dataDxfId="54"/>
    <tableColumn id="13" xr3:uid="{00000000-0010-0000-0500-00000D000000}" name="Usual person responsible for process implementation " dataDxfId="53"/>
    <tableColumn id="3" xr3:uid="{00000000-0010-0000-0500-000003000000}" name="Measures/recommendations" dataDxfId="52"/>
    <tableColumn id="4" xr3:uid="{00000000-0010-0000-0500-000004000000}" name="Date of detection" dataDxfId="51"/>
    <tableColumn id="17" xr3:uid="{00000000-0010-0000-0500-000011000000}" name="Date of completion" dataDxfId="50"/>
    <tableColumn id="18" xr3:uid="{00000000-0010-0000-0500-000012000000}" name="Responsible department" dataDxfId="49"/>
    <tableColumn id="19" xr3:uid="{00000000-0010-0000-0500-000013000000}" name="Contact" dataDxfId="48"/>
    <tableColumn id="15" xr3:uid="{00000000-0010-0000-0500-00000F000000}" name="Further information" dataDxfId="47"/>
    <tableColumn id="26" xr3:uid="{00000000-0010-0000-0500-00001A000000}" name="Support:_x000a_Examples “Normal protection need”" dataDxfId="46"/>
    <tableColumn id="27" xr3:uid="{00000000-0010-0000-0500-00001B000000}" name="Support:_x000a_Examples “High protection need”" dataDxfId="45"/>
    <tableColumn id="12" xr3:uid="{00000000-0010-0000-0500-00000C000000}" name="Support:_x000a_Examples “Very high protection need”" dataDxfId="44"/>
    <tableColumn id="16" xr3:uid="{00000000-0010-0000-0500-000010000000}" name="Possible questions (examples, not mandatory)" dataDxfId="43"/>
    <tableColumn id="20" xr3:uid="{00000000-0010-0000-0500-000014000000}" name="Possible evidence (not mandatory)" dataDxfId="42"/>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14999847407452621"/>
  </sheetPr>
  <dimension ref="A1:C76"/>
  <sheetViews>
    <sheetView tabSelected="1" zoomScaleNormal="100" workbookViewId="0"/>
  </sheetViews>
  <sheetFormatPr baseColWidth="10" defaultColWidth="9.109375" defaultRowHeight="13.2" x14ac:dyDescent="0.25"/>
  <cols>
    <col min="1" max="1" width="1.6640625" style="54" customWidth="1"/>
    <col min="2" max="2" width="110.6640625" style="50" customWidth="1"/>
    <col min="3" max="3" width="1.6640625" style="54" customWidth="1"/>
    <col min="4" max="16384" width="9.109375" style="51"/>
  </cols>
  <sheetData>
    <row r="1" spans="1:3" s="49" customFormat="1" ht="59.25" customHeight="1" x14ac:dyDescent="0.25">
      <c r="A1" s="48"/>
      <c r="B1" s="330" t="s">
        <v>0</v>
      </c>
      <c r="C1" s="48"/>
    </row>
    <row r="2" spans="1:3" x14ac:dyDescent="0.25">
      <c r="A2" s="48"/>
      <c r="C2" s="48"/>
    </row>
    <row r="3" spans="1:3" ht="52.8" x14ac:dyDescent="0.25">
      <c r="A3" s="48"/>
      <c r="B3" s="53" t="s">
        <v>1</v>
      </c>
      <c r="C3" s="48"/>
    </row>
    <row r="5" spans="1:3" ht="66" x14ac:dyDescent="0.25">
      <c r="B5" s="53" t="s">
        <v>2</v>
      </c>
    </row>
    <row r="6" spans="1:3" ht="6.75" customHeight="1" x14ac:dyDescent="0.25"/>
    <row r="7" spans="1:3" ht="92.4" x14ac:dyDescent="0.25">
      <c r="B7" s="53" t="s">
        <v>3</v>
      </c>
    </row>
    <row r="8" spans="1:3" ht="52.8" x14ac:dyDescent="0.25">
      <c r="B8" s="53" t="s">
        <v>4</v>
      </c>
    </row>
    <row r="9" spans="1:3" x14ac:dyDescent="0.25">
      <c r="B9" s="53"/>
    </row>
    <row r="10" spans="1:3" x14ac:dyDescent="0.25">
      <c r="B10" s="53" t="s">
        <v>5</v>
      </c>
    </row>
    <row r="11" spans="1:3" x14ac:dyDescent="0.25">
      <c r="B11" s="53"/>
    </row>
    <row r="12" spans="1:3" x14ac:dyDescent="0.25">
      <c r="B12" s="428"/>
    </row>
    <row r="19" spans="1:3" x14ac:dyDescent="0.25">
      <c r="A19" s="299"/>
      <c r="C19" s="299"/>
    </row>
    <row r="25" spans="1:3" x14ac:dyDescent="0.25">
      <c r="A25" s="299"/>
      <c r="C25" s="299"/>
    </row>
    <row r="39" spans="1:3" x14ac:dyDescent="0.25">
      <c r="A39" s="299"/>
      <c r="C39" s="299"/>
    </row>
    <row r="66" spans="1:3" x14ac:dyDescent="0.25">
      <c r="A66" s="55"/>
      <c r="C66" s="55"/>
    </row>
    <row r="76" spans="1:3" x14ac:dyDescent="0.25">
      <c r="A76" s="55"/>
      <c r="C76" s="55"/>
    </row>
  </sheetData>
  <pageMargins left="0.7" right="0.7" top="0.78740157499999996" bottom="0.78740157499999996" header="0.3" footer="0.3"/>
  <pageSetup orientation="portrait" r:id="rId1"/>
  <headerFooter>
    <oddHeader>&amp;L&amp;"Arial"&amp;8&amp;K000000INTERNAL&amp;1#</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14999847407452621"/>
  </sheetPr>
  <dimension ref="A1:AT27"/>
  <sheetViews>
    <sheetView zoomScaleNormal="100" workbookViewId="0">
      <pane xSplit="1" topLeftCell="B1" activePane="topRight" state="frozen"/>
      <selection pane="topRight"/>
    </sheetView>
  </sheetViews>
  <sheetFormatPr baseColWidth="10" defaultColWidth="11.33203125" defaultRowHeight="14.4" x14ac:dyDescent="0.3"/>
  <cols>
    <col min="1" max="1" width="23.33203125" style="310" customWidth="1"/>
    <col min="2" max="5" width="25.6640625" style="172" customWidth="1"/>
    <col min="6" max="6" width="25.6640625" style="173" customWidth="1"/>
    <col min="7" max="17" width="25.6640625" style="172" customWidth="1"/>
    <col min="18" max="18" width="10.33203125" style="172" customWidth="1"/>
    <col min="19" max="41" width="25.6640625" style="170" customWidth="1"/>
    <col min="42" max="46" width="11.33203125" style="2"/>
    <col min="47" max="16384" width="11.33203125" style="170"/>
  </cols>
  <sheetData>
    <row r="1" spans="1:41" ht="62.25" customHeight="1" x14ac:dyDescent="0.3">
      <c r="A1" s="280"/>
      <c r="B1" s="478" t="s">
        <v>969</v>
      </c>
      <c r="C1" s="479"/>
      <c r="D1" s="479"/>
      <c r="E1" s="300"/>
      <c r="F1" s="301"/>
      <c r="G1" s="300"/>
      <c r="H1" s="300"/>
      <c r="I1" s="300"/>
      <c r="J1" s="300"/>
      <c r="K1" s="300"/>
      <c r="L1" s="300"/>
      <c r="M1" s="300"/>
      <c r="N1" s="300"/>
      <c r="O1" s="300"/>
      <c r="P1" s="300"/>
      <c r="Q1" s="300"/>
      <c r="R1" s="300"/>
      <c r="S1" s="51"/>
      <c r="T1" s="51"/>
      <c r="U1" s="51"/>
      <c r="V1" s="51"/>
      <c r="W1" s="51"/>
      <c r="X1" s="51"/>
      <c r="Y1" s="51"/>
      <c r="Z1" s="51"/>
      <c r="AA1" s="51"/>
      <c r="AB1" s="51"/>
      <c r="AC1" s="51"/>
      <c r="AD1" s="51"/>
      <c r="AE1" s="51"/>
      <c r="AF1" s="51"/>
      <c r="AG1" s="51"/>
      <c r="AH1" s="51"/>
      <c r="AI1" s="51"/>
      <c r="AJ1" s="51"/>
      <c r="AK1" s="51"/>
      <c r="AL1" s="51"/>
      <c r="AM1" s="51"/>
      <c r="AN1" s="51"/>
      <c r="AO1" s="51"/>
    </row>
    <row r="2" spans="1:41" x14ac:dyDescent="0.3">
      <c r="A2" s="302"/>
      <c r="B2" s="303"/>
      <c r="C2" s="303"/>
      <c r="D2" s="303"/>
      <c r="E2" s="303"/>
      <c r="F2" s="304"/>
      <c r="G2" s="303"/>
      <c r="H2" s="303"/>
      <c r="I2" s="303"/>
      <c r="J2" s="303"/>
      <c r="K2" s="303"/>
      <c r="L2" s="303"/>
      <c r="M2" s="303"/>
      <c r="N2" s="303"/>
      <c r="O2" s="303"/>
      <c r="P2" s="303"/>
      <c r="Q2" s="303"/>
      <c r="R2" s="300"/>
      <c r="S2" s="302"/>
      <c r="T2" s="302"/>
      <c r="U2" s="302"/>
      <c r="V2" s="302"/>
      <c r="W2" s="302"/>
      <c r="X2" s="302"/>
      <c r="Y2" s="302"/>
      <c r="Z2" s="302"/>
      <c r="AA2" s="302"/>
      <c r="AB2" s="302"/>
      <c r="AC2" s="302"/>
      <c r="AD2" s="302"/>
      <c r="AE2" s="302"/>
      <c r="AF2" s="302"/>
      <c r="AG2" s="302"/>
      <c r="AH2" s="302"/>
      <c r="AI2" s="302"/>
      <c r="AJ2" s="302"/>
      <c r="AK2" s="302"/>
      <c r="AL2" s="302"/>
      <c r="AM2" s="302"/>
      <c r="AN2" s="302"/>
      <c r="AO2" s="302"/>
    </row>
    <row r="3" spans="1:41" s="169" customFormat="1" ht="55.2" x14ac:dyDescent="0.3">
      <c r="A3" s="306" t="s">
        <v>970</v>
      </c>
      <c r="B3" s="480" t="s">
        <v>971</v>
      </c>
      <c r="C3" s="476"/>
      <c r="D3" s="481" t="s">
        <v>972</v>
      </c>
      <c r="E3" s="481"/>
      <c r="F3" s="481"/>
      <c r="G3" s="476" t="s">
        <v>973</v>
      </c>
      <c r="H3" s="476"/>
      <c r="I3" s="476" t="s">
        <v>974</v>
      </c>
      <c r="J3" s="476"/>
      <c r="K3" s="481" t="s">
        <v>975</v>
      </c>
      <c r="L3" s="481"/>
      <c r="M3" s="476"/>
      <c r="N3" s="476" t="s">
        <v>976</v>
      </c>
      <c r="O3" s="476"/>
      <c r="P3" s="476" t="s">
        <v>977</v>
      </c>
      <c r="Q3" s="476"/>
      <c r="R3" s="300"/>
      <c r="S3" s="476" t="s">
        <v>978</v>
      </c>
      <c r="T3" s="476"/>
      <c r="U3" s="476" t="s">
        <v>979</v>
      </c>
      <c r="V3" s="476"/>
      <c r="W3" s="476" t="s">
        <v>980</v>
      </c>
      <c r="X3" s="476"/>
      <c r="Y3" s="476" t="s">
        <v>981</v>
      </c>
      <c r="Z3" s="476"/>
      <c r="AA3" s="477"/>
      <c r="AB3" s="476" t="s">
        <v>982</v>
      </c>
      <c r="AC3" s="476"/>
      <c r="AD3" s="477"/>
      <c r="AE3" s="477"/>
      <c r="AF3" s="476" t="s">
        <v>983</v>
      </c>
      <c r="AG3" s="476"/>
      <c r="AH3" s="481" t="s">
        <v>984</v>
      </c>
      <c r="AI3" s="476"/>
      <c r="AJ3" s="307" t="s">
        <v>985</v>
      </c>
      <c r="AK3" s="476" t="s">
        <v>986</v>
      </c>
      <c r="AL3" s="477"/>
      <c r="AM3" s="477"/>
      <c r="AN3" s="476" t="s">
        <v>987</v>
      </c>
      <c r="AO3" s="476"/>
    </row>
    <row r="4" spans="1:41" s="169" customFormat="1" ht="41.4" x14ac:dyDescent="0.3">
      <c r="A4" s="306" t="s">
        <v>988</v>
      </c>
      <c r="B4" s="476" t="s">
        <v>989</v>
      </c>
      <c r="C4" s="476"/>
      <c r="D4" s="481" t="s">
        <v>990</v>
      </c>
      <c r="E4" s="481"/>
      <c r="F4" s="481"/>
      <c r="G4" s="476" t="s">
        <v>991</v>
      </c>
      <c r="H4" s="476"/>
      <c r="I4" s="476" t="s">
        <v>992</v>
      </c>
      <c r="J4" s="476"/>
      <c r="K4" s="481" t="s">
        <v>993</v>
      </c>
      <c r="L4" s="481"/>
      <c r="M4" s="476"/>
      <c r="N4" s="476" t="s">
        <v>994</v>
      </c>
      <c r="O4" s="476"/>
      <c r="P4" s="476" t="s">
        <v>995</v>
      </c>
      <c r="Q4" s="476"/>
      <c r="R4" s="300"/>
      <c r="S4" s="482" t="s">
        <v>996</v>
      </c>
      <c r="T4" s="482"/>
      <c r="U4" s="482" t="s">
        <v>997</v>
      </c>
      <c r="V4" s="482"/>
      <c r="W4" s="482" t="s">
        <v>998</v>
      </c>
      <c r="X4" s="482"/>
      <c r="Y4" s="476" t="s">
        <v>999</v>
      </c>
      <c r="Z4" s="476"/>
      <c r="AA4" s="152" t="s">
        <v>1000</v>
      </c>
      <c r="AB4" s="476" t="s">
        <v>1001</v>
      </c>
      <c r="AC4" s="476"/>
      <c r="AD4" s="476" t="s">
        <v>1002</v>
      </c>
      <c r="AE4" s="476"/>
      <c r="AF4" s="476" t="s">
        <v>1003</v>
      </c>
      <c r="AG4" s="476"/>
      <c r="AH4" s="481" t="s">
        <v>1004</v>
      </c>
      <c r="AI4" s="476"/>
      <c r="AJ4" s="307" t="s">
        <v>1005</v>
      </c>
      <c r="AK4" s="152" t="s">
        <v>1006</v>
      </c>
      <c r="AL4" s="476" t="s">
        <v>1007</v>
      </c>
      <c r="AM4" s="476"/>
      <c r="AN4" s="476" t="s">
        <v>1008</v>
      </c>
      <c r="AO4" s="476"/>
    </row>
    <row r="5" spans="1:41" x14ac:dyDescent="0.3">
      <c r="A5" s="306" t="s">
        <v>1009</v>
      </c>
      <c r="B5" s="308" t="s">
        <v>1010</v>
      </c>
      <c r="C5" s="308" t="s">
        <v>1011</v>
      </c>
      <c r="D5" s="308" t="s">
        <v>1010</v>
      </c>
      <c r="E5" s="308" t="s">
        <v>1010</v>
      </c>
      <c r="F5" s="308" t="s">
        <v>1011</v>
      </c>
      <c r="G5" s="308" t="s">
        <v>1010</v>
      </c>
      <c r="H5" s="308" t="s">
        <v>1011</v>
      </c>
      <c r="I5" s="309" t="s">
        <v>1010</v>
      </c>
      <c r="J5" s="309" t="s">
        <v>1011</v>
      </c>
      <c r="K5" s="308" t="s">
        <v>1010</v>
      </c>
      <c r="L5" s="308" t="s">
        <v>1010</v>
      </c>
      <c r="M5" s="308" t="s">
        <v>1011</v>
      </c>
      <c r="N5" s="308" t="s">
        <v>1010</v>
      </c>
      <c r="O5" s="308" t="s">
        <v>1011</v>
      </c>
      <c r="P5" s="309" t="s">
        <v>1010</v>
      </c>
      <c r="Q5" s="308" t="s">
        <v>1011</v>
      </c>
      <c r="R5" s="300"/>
      <c r="S5" s="308" t="s">
        <v>1010</v>
      </c>
      <c r="T5" s="308" t="s">
        <v>1010</v>
      </c>
      <c r="U5" s="308" t="s">
        <v>1010</v>
      </c>
      <c r="V5" s="308" t="s">
        <v>1011</v>
      </c>
      <c r="W5" s="308" t="s">
        <v>1010</v>
      </c>
      <c r="X5" s="308" t="s">
        <v>1011</v>
      </c>
      <c r="Y5" s="308" t="s">
        <v>1010</v>
      </c>
      <c r="Z5" s="308" t="s">
        <v>1011</v>
      </c>
      <c r="AA5" s="308" t="s">
        <v>1010</v>
      </c>
      <c r="AB5" s="308" t="s">
        <v>1010</v>
      </c>
      <c r="AC5" s="308" t="s">
        <v>1011</v>
      </c>
      <c r="AD5" s="308" t="s">
        <v>1010</v>
      </c>
      <c r="AE5" s="308" t="s">
        <v>1011</v>
      </c>
      <c r="AF5" s="308" t="s">
        <v>1010</v>
      </c>
      <c r="AG5" s="308" t="s">
        <v>1011</v>
      </c>
      <c r="AH5" s="308" t="s">
        <v>1010</v>
      </c>
      <c r="AI5" s="308" t="s">
        <v>1011</v>
      </c>
      <c r="AJ5" s="308" t="s">
        <v>1010</v>
      </c>
      <c r="AK5" s="308" t="s">
        <v>1011</v>
      </c>
      <c r="AL5" s="308" t="s">
        <v>1010</v>
      </c>
      <c r="AM5" s="308" t="s">
        <v>1011</v>
      </c>
      <c r="AN5" s="308" t="s">
        <v>1010</v>
      </c>
      <c r="AO5" s="308" t="s">
        <v>1011</v>
      </c>
    </row>
    <row r="6" spans="1:41" s="171" customFormat="1" ht="41.4" x14ac:dyDescent="0.25">
      <c r="A6" s="306" t="s">
        <v>1012</v>
      </c>
      <c r="B6" s="152" t="s">
        <v>1013</v>
      </c>
      <c r="C6" s="152" t="s">
        <v>1014</v>
      </c>
      <c r="D6" s="152" t="s">
        <v>1015</v>
      </c>
      <c r="E6" s="152" t="s">
        <v>1016</v>
      </c>
      <c r="F6" s="152" t="s">
        <v>1017</v>
      </c>
      <c r="G6" s="152" t="s">
        <v>1018</v>
      </c>
      <c r="H6" s="152" t="s">
        <v>1019</v>
      </c>
      <c r="I6" s="152" t="s">
        <v>1020</v>
      </c>
      <c r="J6" s="152" t="s">
        <v>1021</v>
      </c>
      <c r="K6" s="152" t="s">
        <v>1022</v>
      </c>
      <c r="L6" s="152" t="s">
        <v>1023</v>
      </c>
      <c r="M6" s="152" t="s">
        <v>1024</v>
      </c>
      <c r="N6" s="152" t="s">
        <v>1025</v>
      </c>
      <c r="O6" s="152" t="s">
        <v>1026</v>
      </c>
      <c r="P6" s="152" t="s">
        <v>1027</v>
      </c>
      <c r="Q6" s="329" t="s">
        <v>1028</v>
      </c>
      <c r="R6" s="300"/>
      <c r="S6" s="152" t="s">
        <v>1029</v>
      </c>
      <c r="T6" s="152" t="s">
        <v>1030</v>
      </c>
      <c r="U6" s="152" t="s">
        <v>1031</v>
      </c>
      <c r="V6" s="152" t="s">
        <v>1032</v>
      </c>
      <c r="W6" s="152" t="s">
        <v>1033</v>
      </c>
      <c r="X6" s="152" t="s">
        <v>1034</v>
      </c>
      <c r="Y6" s="152" t="s">
        <v>1035</v>
      </c>
      <c r="Z6" s="152" t="s">
        <v>1036</v>
      </c>
      <c r="AA6" s="152" t="s">
        <v>1037</v>
      </c>
      <c r="AB6" s="152" t="s">
        <v>1038</v>
      </c>
      <c r="AC6" s="152" t="s">
        <v>1039</v>
      </c>
      <c r="AD6" s="152" t="s">
        <v>1040</v>
      </c>
      <c r="AE6" s="152" t="s">
        <v>1039</v>
      </c>
      <c r="AF6" s="152" t="s">
        <v>1041</v>
      </c>
      <c r="AG6" s="152" t="s">
        <v>1042</v>
      </c>
      <c r="AH6" s="152" t="s">
        <v>1043</v>
      </c>
      <c r="AI6" s="152" t="s">
        <v>1044</v>
      </c>
      <c r="AJ6" s="152" t="s">
        <v>1045</v>
      </c>
      <c r="AK6" s="152" t="s">
        <v>1046</v>
      </c>
      <c r="AL6" s="152" t="s">
        <v>1047</v>
      </c>
      <c r="AM6" s="152" t="s">
        <v>1048</v>
      </c>
      <c r="AN6" s="152" t="s">
        <v>1049</v>
      </c>
      <c r="AO6" s="152" t="s">
        <v>1050</v>
      </c>
    </row>
    <row r="7" spans="1:41" ht="151.80000000000001" x14ac:dyDescent="0.3">
      <c r="A7" s="306" t="s">
        <v>55</v>
      </c>
      <c r="B7" s="308" t="s">
        <v>1051</v>
      </c>
      <c r="C7" s="308" t="s">
        <v>1052</v>
      </c>
      <c r="D7" s="308" t="s">
        <v>1053</v>
      </c>
      <c r="E7" s="308" t="s">
        <v>1054</v>
      </c>
      <c r="F7" s="308" t="s">
        <v>1055</v>
      </c>
      <c r="G7" s="308" t="s">
        <v>1056</v>
      </c>
      <c r="H7" s="308" t="s">
        <v>1057</v>
      </c>
      <c r="I7" s="308" t="s">
        <v>1058</v>
      </c>
      <c r="J7" s="308" t="s">
        <v>1059</v>
      </c>
      <c r="K7" s="308" t="s">
        <v>1060</v>
      </c>
      <c r="L7" s="308" t="s">
        <v>1061</v>
      </c>
      <c r="M7" s="308" t="s">
        <v>1062</v>
      </c>
      <c r="N7" s="308" t="s">
        <v>1063</v>
      </c>
      <c r="O7" s="308" t="s">
        <v>1064</v>
      </c>
      <c r="P7" s="308" t="s">
        <v>1065</v>
      </c>
      <c r="Q7" s="308" t="s">
        <v>1066</v>
      </c>
      <c r="R7" s="300"/>
      <c r="S7" s="308" t="s">
        <v>1067</v>
      </c>
      <c r="T7" s="308" t="s">
        <v>1068</v>
      </c>
      <c r="U7" s="308" t="s">
        <v>1069</v>
      </c>
      <c r="V7" s="308" t="s">
        <v>1070</v>
      </c>
      <c r="W7" s="308" t="s">
        <v>1071</v>
      </c>
      <c r="X7" s="308" t="s">
        <v>1072</v>
      </c>
      <c r="Y7" s="308" t="s">
        <v>1073</v>
      </c>
      <c r="Z7" s="308" t="s">
        <v>1074</v>
      </c>
      <c r="AA7" s="308" t="s">
        <v>1075</v>
      </c>
      <c r="AB7" s="308" t="s">
        <v>1076</v>
      </c>
      <c r="AC7" s="308" t="s">
        <v>1077</v>
      </c>
      <c r="AD7" s="308" t="s">
        <v>1078</v>
      </c>
      <c r="AE7" s="308" t="s">
        <v>1079</v>
      </c>
      <c r="AF7" s="308" t="s">
        <v>1080</v>
      </c>
      <c r="AG7" s="308" t="s">
        <v>1081</v>
      </c>
      <c r="AH7" s="308" t="s">
        <v>1082</v>
      </c>
      <c r="AI7" s="308" t="s">
        <v>1083</v>
      </c>
      <c r="AJ7" s="308" t="s">
        <v>1084</v>
      </c>
      <c r="AK7" s="308" t="s">
        <v>1085</v>
      </c>
      <c r="AL7" s="308" t="s">
        <v>1086</v>
      </c>
      <c r="AM7" s="308" t="s">
        <v>1087</v>
      </c>
      <c r="AN7" s="308" t="s">
        <v>1088</v>
      </c>
      <c r="AO7" s="308" t="s">
        <v>1089</v>
      </c>
    </row>
    <row r="8" spans="1:41" ht="69" x14ac:dyDescent="0.3">
      <c r="A8" s="306" t="s">
        <v>1090</v>
      </c>
      <c r="B8" s="305" t="s">
        <v>1091</v>
      </c>
      <c r="C8" s="305" t="s">
        <v>1092</v>
      </c>
      <c r="D8" s="305" t="s">
        <v>1093</v>
      </c>
      <c r="E8" s="305" t="s">
        <v>1094</v>
      </c>
      <c r="F8" s="305" t="s">
        <v>1095</v>
      </c>
      <c r="G8" s="305" t="s">
        <v>1096</v>
      </c>
      <c r="H8" s="305" t="s">
        <v>1097</v>
      </c>
      <c r="I8" s="305" t="s">
        <v>1098</v>
      </c>
      <c r="J8" s="305" t="s">
        <v>1099</v>
      </c>
      <c r="K8" s="305" t="s">
        <v>1100</v>
      </c>
      <c r="L8" s="305" t="s">
        <v>1101</v>
      </c>
      <c r="M8" s="305" t="s">
        <v>1102</v>
      </c>
      <c r="N8" s="305" t="s">
        <v>1103</v>
      </c>
      <c r="O8" s="305" t="s">
        <v>1104</v>
      </c>
      <c r="P8" s="305" t="s">
        <v>1105</v>
      </c>
      <c r="Q8" s="305" t="s">
        <v>1106</v>
      </c>
      <c r="R8" s="300"/>
      <c r="S8" s="305" t="s">
        <v>1107</v>
      </c>
      <c r="T8" s="305" t="s">
        <v>1108</v>
      </c>
      <c r="U8" s="305" t="s">
        <v>1109</v>
      </c>
      <c r="V8" s="305" t="s">
        <v>1110</v>
      </c>
      <c r="W8" s="305" t="s">
        <v>1111</v>
      </c>
      <c r="X8" s="305" t="s">
        <v>1112</v>
      </c>
      <c r="Y8" s="305" t="s">
        <v>1113</v>
      </c>
      <c r="Z8" s="305" t="s">
        <v>1114</v>
      </c>
      <c r="AA8" s="305" t="s">
        <v>1115</v>
      </c>
      <c r="AB8" s="305" t="s">
        <v>1116</v>
      </c>
      <c r="AC8" s="305" t="s">
        <v>1117</v>
      </c>
      <c r="AD8" s="305" t="s">
        <v>1118</v>
      </c>
      <c r="AE8" s="305" t="s">
        <v>1119</v>
      </c>
      <c r="AF8" s="305" t="s">
        <v>1120</v>
      </c>
      <c r="AG8" s="305" t="s">
        <v>1121</v>
      </c>
      <c r="AH8" s="305" t="s">
        <v>1122</v>
      </c>
      <c r="AI8" s="305" t="s">
        <v>1123</v>
      </c>
      <c r="AJ8" s="305" t="s">
        <v>1124</v>
      </c>
      <c r="AK8" s="305" t="s">
        <v>1125</v>
      </c>
      <c r="AL8" s="305" t="s">
        <v>1126</v>
      </c>
      <c r="AM8" s="305" t="s">
        <v>1127</v>
      </c>
      <c r="AN8" s="305" t="s">
        <v>1128</v>
      </c>
      <c r="AO8" s="305" t="s">
        <v>1129</v>
      </c>
    </row>
    <row r="9" spans="1:41" ht="41.4" x14ac:dyDescent="0.3">
      <c r="A9" s="306" t="s">
        <v>1130</v>
      </c>
      <c r="B9" s="305" t="s">
        <v>1131</v>
      </c>
      <c r="C9" s="305" t="s">
        <v>67</v>
      </c>
      <c r="D9" s="305" t="s">
        <v>67</v>
      </c>
      <c r="E9" s="305" t="s">
        <v>67</v>
      </c>
      <c r="F9" s="305" t="s">
        <v>67</v>
      </c>
      <c r="G9" s="305" t="s">
        <v>67</v>
      </c>
      <c r="H9" s="305" t="s">
        <v>67</v>
      </c>
      <c r="I9" s="305" t="s">
        <v>1132</v>
      </c>
      <c r="J9" s="305" t="s">
        <v>1132</v>
      </c>
      <c r="K9" s="305" t="s">
        <v>1133</v>
      </c>
      <c r="L9" s="305" t="s">
        <v>1133</v>
      </c>
      <c r="M9" s="305" t="s">
        <v>1133</v>
      </c>
      <c r="N9" s="305" t="s">
        <v>1132</v>
      </c>
      <c r="O9" s="305" t="s">
        <v>1132</v>
      </c>
      <c r="P9" s="305" t="s">
        <v>1134</v>
      </c>
      <c r="Q9" s="305" t="s">
        <v>1134</v>
      </c>
      <c r="R9" s="300"/>
      <c r="S9" s="305" t="s">
        <v>1135</v>
      </c>
      <c r="T9" s="305" t="s">
        <v>1135</v>
      </c>
      <c r="U9" s="305" t="s">
        <v>1136</v>
      </c>
      <c r="V9" s="305" t="s">
        <v>1136</v>
      </c>
      <c r="W9" s="305" t="s">
        <v>1137</v>
      </c>
      <c r="X9" s="305" t="s">
        <v>1138</v>
      </c>
      <c r="Y9" s="305" t="s">
        <v>1139</v>
      </c>
      <c r="Z9" s="305" t="s">
        <v>1139</v>
      </c>
      <c r="AA9" s="305" t="s">
        <v>1140</v>
      </c>
      <c r="AB9" s="305" t="s">
        <v>1141</v>
      </c>
      <c r="AC9" s="305" t="s">
        <v>1141</v>
      </c>
      <c r="AD9" s="305" t="s">
        <v>1141</v>
      </c>
      <c r="AE9" s="305" t="s">
        <v>1141</v>
      </c>
      <c r="AF9" s="305" t="s">
        <v>1132</v>
      </c>
      <c r="AG9" s="305" t="s">
        <v>1132</v>
      </c>
      <c r="AH9" s="305" t="s">
        <v>1132</v>
      </c>
      <c r="AI9" s="305" t="s">
        <v>1132</v>
      </c>
      <c r="AJ9" s="305" t="s">
        <v>1142</v>
      </c>
      <c r="AK9" s="305" t="s">
        <v>1143</v>
      </c>
      <c r="AL9" s="305" t="s">
        <v>1144</v>
      </c>
      <c r="AM9" s="305" t="s">
        <v>1144</v>
      </c>
      <c r="AN9" s="305" t="s">
        <v>1145</v>
      </c>
      <c r="AO9" s="305" t="s">
        <v>1145</v>
      </c>
    </row>
    <row r="10" spans="1:41" ht="27.6" x14ac:dyDescent="0.3">
      <c r="A10" s="306" t="s">
        <v>1146</v>
      </c>
      <c r="B10" s="305" t="s">
        <v>1147</v>
      </c>
      <c r="C10" s="305" t="s">
        <v>1147</v>
      </c>
      <c r="D10" s="305" t="s">
        <v>1147</v>
      </c>
      <c r="E10" s="305" t="s">
        <v>1147</v>
      </c>
      <c r="F10" s="305" t="s">
        <v>1147</v>
      </c>
      <c r="G10" s="305" t="s">
        <v>1147</v>
      </c>
      <c r="H10" s="305" t="s">
        <v>1147</v>
      </c>
      <c r="I10" s="305" t="s">
        <v>1147</v>
      </c>
      <c r="J10" s="305" t="s">
        <v>1147</v>
      </c>
      <c r="K10" s="305" t="s">
        <v>1147</v>
      </c>
      <c r="L10" s="305" t="s">
        <v>1147</v>
      </c>
      <c r="M10" s="305" t="s">
        <v>1147</v>
      </c>
      <c r="N10" s="305" t="s">
        <v>1147</v>
      </c>
      <c r="O10" s="305" t="s">
        <v>1147</v>
      </c>
      <c r="P10" s="305" t="s">
        <v>1147</v>
      </c>
      <c r="Q10" s="305" t="s">
        <v>1147</v>
      </c>
      <c r="R10" s="300"/>
      <c r="S10" s="305" t="s">
        <v>1148</v>
      </c>
      <c r="T10" s="305" t="s">
        <v>1147</v>
      </c>
      <c r="U10" s="305" t="s">
        <v>1147</v>
      </c>
      <c r="V10" s="305" t="s">
        <v>1147</v>
      </c>
      <c r="W10" s="305" t="s">
        <v>1147</v>
      </c>
      <c r="X10" s="305" t="s">
        <v>1147</v>
      </c>
      <c r="Y10" s="305" t="s">
        <v>1147</v>
      </c>
      <c r="Z10" s="305" t="s">
        <v>1147</v>
      </c>
      <c r="AA10" s="305" t="s">
        <v>1147</v>
      </c>
      <c r="AB10" s="305" t="s">
        <v>1147</v>
      </c>
      <c r="AC10" s="305" t="s">
        <v>1147</v>
      </c>
      <c r="AD10" s="305" t="s">
        <v>1147</v>
      </c>
      <c r="AE10" s="305" t="s">
        <v>1147</v>
      </c>
      <c r="AF10" s="305" t="s">
        <v>1147</v>
      </c>
      <c r="AG10" s="305" t="s">
        <v>1147</v>
      </c>
      <c r="AH10" s="305" t="s">
        <v>1147</v>
      </c>
      <c r="AI10" s="305" t="s">
        <v>1147</v>
      </c>
      <c r="AJ10" s="305" t="s">
        <v>1147</v>
      </c>
      <c r="AK10" s="305" t="s">
        <v>1147</v>
      </c>
      <c r="AL10" s="305" t="s">
        <v>1147</v>
      </c>
      <c r="AM10" s="305" t="s">
        <v>1147</v>
      </c>
      <c r="AN10" s="305" t="s">
        <v>1147</v>
      </c>
      <c r="AO10" s="305" t="s">
        <v>1147</v>
      </c>
    </row>
    <row r="11" spans="1:41" ht="124.2" x14ac:dyDescent="0.3">
      <c r="A11" s="306" t="s">
        <v>1149</v>
      </c>
      <c r="B11" s="305" t="s">
        <v>1150</v>
      </c>
      <c r="C11" s="305" t="s">
        <v>1151</v>
      </c>
      <c r="D11" s="305" t="s">
        <v>1152</v>
      </c>
      <c r="E11" s="305" t="s">
        <v>1152</v>
      </c>
      <c r="F11" s="305" t="s">
        <v>1153</v>
      </c>
      <c r="G11" s="305" t="s">
        <v>1152</v>
      </c>
      <c r="H11" s="305" t="s">
        <v>1154</v>
      </c>
      <c r="I11" s="305" t="s">
        <v>1150</v>
      </c>
      <c r="J11" s="305" t="s">
        <v>1155</v>
      </c>
      <c r="K11" s="305" t="s">
        <v>1156</v>
      </c>
      <c r="L11" s="305" t="s">
        <v>1150</v>
      </c>
      <c r="M11" s="305" t="s">
        <v>1153</v>
      </c>
      <c r="N11" s="305" t="s">
        <v>1150</v>
      </c>
      <c r="O11" s="305" t="s">
        <v>1157</v>
      </c>
      <c r="P11" s="305" t="s">
        <v>1158</v>
      </c>
      <c r="Q11" s="305" t="s">
        <v>1159</v>
      </c>
      <c r="R11" s="300"/>
      <c r="S11" s="305" t="s">
        <v>1160</v>
      </c>
      <c r="T11" s="305" t="s">
        <v>1160</v>
      </c>
      <c r="U11" s="305" t="s">
        <v>1160</v>
      </c>
      <c r="V11" s="305" t="s">
        <v>1160</v>
      </c>
      <c r="W11" s="305" t="s">
        <v>1160</v>
      </c>
      <c r="X11" s="305" t="s">
        <v>1160</v>
      </c>
      <c r="Y11" s="305" t="s">
        <v>1150</v>
      </c>
      <c r="Z11" s="305" t="s">
        <v>1160</v>
      </c>
      <c r="AA11" s="305"/>
      <c r="AB11" s="305" t="s">
        <v>1152</v>
      </c>
      <c r="AC11" s="305" t="s">
        <v>1161</v>
      </c>
      <c r="AD11" s="305" t="s">
        <v>1152</v>
      </c>
      <c r="AE11" s="305" t="s">
        <v>1162</v>
      </c>
      <c r="AF11" s="305" t="s">
        <v>1150</v>
      </c>
      <c r="AG11" s="305" t="s">
        <v>1150</v>
      </c>
      <c r="AH11" s="305" t="s">
        <v>1150</v>
      </c>
      <c r="AI11" s="305" t="s">
        <v>1150</v>
      </c>
      <c r="AJ11" s="305" t="s">
        <v>1150</v>
      </c>
      <c r="AK11" s="305" t="s">
        <v>1150</v>
      </c>
      <c r="AL11" s="305" t="s">
        <v>1150</v>
      </c>
      <c r="AM11" s="305" t="s">
        <v>1150</v>
      </c>
      <c r="AN11" s="305" t="s">
        <v>1150</v>
      </c>
      <c r="AO11" s="305" t="s">
        <v>1150</v>
      </c>
    </row>
    <row r="12" spans="1:41" ht="96.6" x14ac:dyDescent="0.3">
      <c r="A12" s="306" t="s">
        <v>1163</v>
      </c>
      <c r="B12" s="305" t="s">
        <v>1164</v>
      </c>
      <c r="C12" s="305" t="s">
        <v>1165</v>
      </c>
      <c r="D12" s="305" t="s">
        <v>1166</v>
      </c>
      <c r="E12" s="305" t="s">
        <v>1167</v>
      </c>
      <c r="F12" s="305" t="s">
        <v>1168</v>
      </c>
      <c r="G12" s="305" t="s">
        <v>1169</v>
      </c>
      <c r="H12" s="305" t="s">
        <v>1170</v>
      </c>
      <c r="I12" s="305" t="s">
        <v>1171</v>
      </c>
      <c r="J12" s="305" t="s">
        <v>1172</v>
      </c>
      <c r="K12" s="305" t="s">
        <v>1173</v>
      </c>
      <c r="L12" s="305" t="s">
        <v>1174</v>
      </c>
      <c r="M12" s="305" t="s">
        <v>1175</v>
      </c>
      <c r="N12" s="305" t="s">
        <v>1176</v>
      </c>
      <c r="O12" s="305" t="s">
        <v>1172</v>
      </c>
      <c r="P12" s="305" t="s">
        <v>1177</v>
      </c>
      <c r="Q12" s="305" t="s">
        <v>1178</v>
      </c>
      <c r="R12" s="300"/>
      <c r="S12" s="305" t="s">
        <v>1179</v>
      </c>
      <c r="T12" s="305" t="s">
        <v>1180</v>
      </c>
      <c r="U12" s="305" t="s">
        <v>1181</v>
      </c>
      <c r="V12" s="305" t="s">
        <v>1182</v>
      </c>
      <c r="W12" s="305" t="s">
        <v>1183</v>
      </c>
      <c r="X12" s="305" t="s">
        <v>1184</v>
      </c>
      <c r="Y12" s="305" t="s">
        <v>1185</v>
      </c>
      <c r="Z12" s="305" t="s">
        <v>1186</v>
      </c>
      <c r="AA12" s="305" t="s">
        <v>1187</v>
      </c>
      <c r="AB12" s="305" t="s">
        <v>1188</v>
      </c>
      <c r="AC12" s="305" t="s">
        <v>1189</v>
      </c>
      <c r="AD12" s="305" t="s">
        <v>1188</v>
      </c>
      <c r="AE12" s="305" t="s">
        <v>1190</v>
      </c>
      <c r="AF12" s="305" t="s">
        <v>1191</v>
      </c>
      <c r="AG12" s="305" t="s">
        <v>1192</v>
      </c>
      <c r="AH12" s="305" t="s">
        <v>1193</v>
      </c>
      <c r="AI12" s="305" t="s">
        <v>1194</v>
      </c>
      <c r="AJ12" s="305" t="s">
        <v>1195</v>
      </c>
      <c r="AK12" s="305" t="s">
        <v>1196</v>
      </c>
      <c r="AL12" s="305" t="s">
        <v>1197</v>
      </c>
      <c r="AM12" s="305" t="s">
        <v>1198</v>
      </c>
      <c r="AN12" s="305" t="s">
        <v>1199</v>
      </c>
      <c r="AO12" s="305" t="s">
        <v>1200</v>
      </c>
    </row>
    <row r="13" spans="1:41" ht="27.6" x14ac:dyDescent="0.3">
      <c r="A13" s="306" t="s">
        <v>1201</v>
      </c>
      <c r="B13" s="305" t="s">
        <v>1147</v>
      </c>
      <c r="C13" s="305" t="s">
        <v>1147</v>
      </c>
      <c r="D13" s="305" t="s">
        <v>1147</v>
      </c>
      <c r="E13" s="305" t="s">
        <v>1147</v>
      </c>
      <c r="F13" s="305" t="s">
        <v>1147</v>
      </c>
      <c r="G13" s="305" t="s">
        <v>1147</v>
      </c>
      <c r="H13" s="305" t="s">
        <v>1147</v>
      </c>
      <c r="I13" s="305" t="s">
        <v>1202</v>
      </c>
      <c r="J13" s="305" t="s">
        <v>1147</v>
      </c>
      <c r="K13" s="305" t="s">
        <v>1147</v>
      </c>
      <c r="L13" s="305" t="s">
        <v>1202</v>
      </c>
      <c r="M13" s="305" t="s">
        <v>1147</v>
      </c>
      <c r="N13" s="305" t="s">
        <v>1202</v>
      </c>
      <c r="O13" s="305" t="s">
        <v>1202</v>
      </c>
      <c r="P13" s="305" t="s">
        <v>1147</v>
      </c>
      <c r="Q13" s="305" t="s">
        <v>1147</v>
      </c>
      <c r="R13" s="300"/>
      <c r="S13" s="305" t="s">
        <v>1147</v>
      </c>
      <c r="T13" s="305" t="s">
        <v>1147</v>
      </c>
      <c r="U13" s="305" t="s">
        <v>1147</v>
      </c>
      <c r="V13" s="305" t="s">
        <v>1147</v>
      </c>
      <c r="W13" s="305" t="s">
        <v>1202</v>
      </c>
      <c r="X13" s="305" t="s">
        <v>1202</v>
      </c>
      <c r="Y13" s="305" t="s">
        <v>1147</v>
      </c>
      <c r="Z13" s="305" t="s">
        <v>1203</v>
      </c>
      <c r="AA13" s="305" t="s">
        <v>1147</v>
      </c>
      <c r="AB13" s="305" t="s">
        <v>1147</v>
      </c>
      <c r="AC13" s="305" t="s">
        <v>1203</v>
      </c>
      <c r="AD13" s="305" t="s">
        <v>1147</v>
      </c>
      <c r="AE13" s="305" t="s">
        <v>1203</v>
      </c>
      <c r="AF13" s="305" t="s">
        <v>1202</v>
      </c>
      <c r="AG13" s="305" t="s">
        <v>1202</v>
      </c>
      <c r="AH13" s="305" t="s">
        <v>1202</v>
      </c>
      <c r="AI13" s="305" t="s">
        <v>1202</v>
      </c>
      <c r="AJ13" s="305" t="s">
        <v>1202</v>
      </c>
      <c r="AK13" s="305" t="s">
        <v>1203</v>
      </c>
      <c r="AL13" s="305" t="s">
        <v>1203</v>
      </c>
      <c r="AM13" s="305" t="s">
        <v>1203</v>
      </c>
      <c r="AN13" s="305" t="s">
        <v>1203</v>
      </c>
      <c r="AO13" s="305" t="s">
        <v>1203</v>
      </c>
    </row>
    <row r="14" spans="1:41" ht="41.4" x14ac:dyDescent="0.3">
      <c r="A14" s="306" t="s">
        <v>1204</v>
      </c>
      <c r="B14" s="305" t="s">
        <v>1205</v>
      </c>
      <c r="C14" s="305" t="s">
        <v>276</v>
      </c>
      <c r="D14" s="305" t="s">
        <v>1206</v>
      </c>
      <c r="E14" s="305" t="s">
        <v>1206</v>
      </c>
      <c r="F14" s="305" t="s">
        <v>1207</v>
      </c>
      <c r="G14" s="305" t="s">
        <v>1208</v>
      </c>
      <c r="H14" s="305" t="s">
        <v>1208</v>
      </c>
      <c r="I14" s="305" t="s">
        <v>1209</v>
      </c>
      <c r="J14" s="305" t="s">
        <v>1209</v>
      </c>
      <c r="K14" s="305" t="s">
        <v>1210</v>
      </c>
      <c r="L14" s="305" t="s">
        <v>1210</v>
      </c>
      <c r="M14" s="305" t="s">
        <v>1210</v>
      </c>
      <c r="N14" s="305" t="s">
        <v>1211</v>
      </c>
      <c r="O14" s="305" t="s">
        <v>1211</v>
      </c>
      <c r="P14" s="305" t="s">
        <v>1212</v>
      </c>
      <c r="Q14" s="305" t="s">
        <v>1212</v>
      </c>
      <c r="R14" s="300"/>
      <c r="S14" s="305" t="s">
        <v>1135</v>
      </c>
      <c r="T14" s="305" t="s">
        <v>1135</v>
      </c>
      <c r="U14" s="305" t="s">
        <v>1213</v>
      </c>
      <c r="V14" s="305" t="s">
        <v>1213</v>
      </c>
      <c r="W14" s="305" t="s">
        <v>1214</v>
      </c>
      <c r="X14" s="305" t="s">
        <v>1214</v>
      </c>
      <c r="Y14" s="305" t="s">
        <v>1215</v>
      </c>
      <c r="Z14" s="305" t="s">
        <v>1215</v>
      </c>
      <c r="AA14" s="305" t="s">
        <v>1216</v>
      </c>
      <c r="AB14" s="305" t="s">
        <v>1217</v>
      </c>
      <c r="AC14" s="305" t="s">
        <v>1218</v>
      </c>
      <c r="AD14" s="305" t="s">
        <v>1219</v>
      </c>
      <c r="AE14" s="305" t="s">
        <v>1220</v>
      </c>
      <c r="AF14" s="305" t="s">
        <v>1221</v>
      </c>
      <c r="AG14" s="305" t="s">
        <v>1221</v>
      </c>
      <c r="AH14" s="305" t="s">
        <v>1222</v>
      </c>
      <c r="AI14" s="305" t="s">
        <v>1223</v>
      </c>
      <c r="AJ14" s="305" t="s">
        <v>1142</v>
      </c>
      <c r="AK14" s="305" t="s">
        <v>1224</v>
      </c>
      <c r="AL14" s="305" t="s">
        <v>1224</v>
      </c>
      <c r="AM14" s="305" t="s">
        <v>1224</v>
      </c>
      <c r="AN14" s="305" t="s">
        <v>1225</v>
      </c>
      <c r="AO14" s="305" t="s">
        <v>1225</v>
      </c>
    </row>
    <row r="15" spans="1:41" ht="55.2" x14ac:dyDescent="0.3">
      <c r="A15" s="306" t="s">
        <v>1226</v>
      </c>
      <c r="B15" s="305" t="s">
        <v>1227</v>
      </c>
      <c r="C15" s="305" t="s">
        <v>1228</v>
      </c>
      <c r="D15" s="305" t="s">
        <v>1229</v>
      </c>
      <c r="E15" s="305" t="s">
        <v>1230</v>
      </c>
      <c r="F15" s="305" t="s">
        <v>1230</v>
      </c>
      <c r="G15" s="305" t="s">
        <v>1231</v>
      </c>
      <c r="H15" s="305" t="s">
        <v>1231</v>
      </c>
      <c r="I15" s="305" t="s">
        <v>1232</v>
      </c>
      <c r="J15" s="305" t="s">
        <v>1232</v>
      </c>
      <c r="K15" s="305" t="s">
        <v>1233</v>
      </c>
      <c r="L15" s="305" t="s">
        <v>1233</v>
      </c>
      <c r="M15" s="305" t="s">
        <v>1233</v>
      </c>
      <c r="N15" s="305" t="s">
        <v>1234</v>
      </c>
      <c r="O15" s="305" t="s">
        <v>1234</v>
      </c>
      <c r="P15" s="305" t="s">
        <v>1235</v>
      </c>
      <c r="Q15" s="305" t="s">
        <v>1235</v>
      </c>
      <c r="R15" s="300"/>
      <c r="S15" s="305" t="s">
        <v>1236</v>
      </c>
      <c r="T15" s="305" t="s">
        <v>1236</v>
      </c>
      <c r="U15" s="305" t="s">
        <v>1237</v>
      </c>
      <c r="V15" s="305" t="s">
        <v>1237</v>
      </c>
      <c r="W15" s="305" t="s">
        <v>1238</v>
      </c>
      <c r="X15" s="305" t="s">
        <v>1238</v>
      </c>
      <c r="Y15" s="305" t="s">
        <v>1239</v>
      </c>
      <c r="Z15" s="305" t="s">
        <v>1239</v>
      </c>
      <c r="AA15" s="305" t="s">
        <v>1240</v>
      </c>
      <c r="AB15" s="305" t="s">
        <v>1241</v>
      </c>
      <c r="AC15" s="305" t="s">
        <v>1241</v>
      </c>
      <c r="AD15" s="305" t="s">
        <v>1242</v>
      </c>
      <c r="AE15" s="305" t="s">
        <v>1242</v>
      </c>
      <c r="AF15" s="305" t="s">
        <v>1243</v>
      </c>
      <c r="AG15" s="305" t="s">
        <v>1244</v>
      </c>
      <c r="AH15" s="305" t="s">
        <v>1243</v>
      </c>
      <c r="AI15" s="305" t="s">
        <v>1243</v>
      </c>
      <c r="AJ15" s="305" t="s">
        <v>1245</v>
      </c>
      <c r="AK15" s="305" t="s">
        <v>1246</v>
      </c>
      <c r="AL15" s="305" t="s">
        <v>1247</v>
      </c>
      <c r="AM15" s="305" t="s">
        <v>1247</v>
      </c>
      <c r="AN15" s="305" t="s">
        <v>1248</v>
      </c>
      <c r="AO15" s="305" t="s">
        <v>1248</v>
      </c>
    </row>
    <row r="16" spans="1:41" ht="27.6" x14ac:dyDescent="0.3">
      <c r="A16" s="306" t="s">
        <v>1249</v>
      </c>
      <c r="B16" s="305" t="s">
        <v>1250</v>
      </c>
      <c r="C16" s="305" t="s">
        <v>1250</v>
      </c>
      <c r="D16" s="305" t="s">
        <v>1251</v>
      </c>
      <c r="E16" s="305" t="s">
        <v>1251</v>
      </c>
      <c r="F16" s="305" t="s">
        <v>1250</v>
      </c>
      <c r="G16" s="305" t="s">
        <v>1251</v>
      </c>
      <c r="H16" s="305" t="s">
        <v>1250</v>
      </c>
      <c r="I16" s="305" t="s">
        <v>1250</v>
      </c>
      <c r="J16" s="305" t="s">
        <v>1250</v>
      </c>
      <c r="K16" s="305" t="s">
        <v>1251</v>
      </c>
      <c r="L16" s="305" t="s">
        <v>1251</v>
      </c>
      <c r="M16" s="305" t="s">
        <v>1251</v>
      </c>
      <c r="N16" s="305" t="s">
        <v>1250</v>
      </c>
      <c r="O16" s="305" t="s">
        <v>1250</v>
      </c>
      <c r="P16" s="305" t="s">
        <v>1251</v>
      </c>
      <c r="Q16" s="305" t="s">
        <v>1251</v>
      </c>
      <c r="R16" s="300"/>
      <c r="S16" s="305" t="s">
        <v>1250</v>
      </c>
      <c r="T16" s="305" t="s">
        <v>1250</v>
      </c>
      <c r="U16" s="305" t="s">
        <v>1250</v>
      </c>
      <c r="V16" s="305" t="s">
        <v>1250</v>
      </c>
      <c r="W16" s="305" t="s">
        <v>1250</v>
      </c>
      <c r="X16" s="305" t="s">
        <v>1250</v>
      </c>
      <c r="Y16" s="305" t="s">
        <v>1250</v>
      </c>
      <c r="Z16" s="305" t="s">
        <v>1250</v>
      </c>
      <c r="AA16" s="305" t="s">
        <v>1251</v>
      </c>
      <c r="AB16" s="305" t="s">
        <v>1252</v>
      </c>
      <c r="AC16" s="305" t="s">
        <v>1252</v>
      </c>
      <c r="AD16" s="305" t="s">
        <v>1252</v>
      </c>
      <c r="AE16" s="305" t="s">
        <v>1252</v>
      </c>
      <c r="AF16" s="305" t="s">
        <v>1250</v>
      </c>
      <c r="AG16" s="305" t="s">
        <v>1250</v>
      </c>
      <c r="AH16" s="305" t="s">
        <v>1250</v>
      </c>
      <c r="AI16" s="305" t="s">
        <v>1250</v>
      </c>
      <c r="AJ16" s="305" t="s">
        <v>1250</v>
      </c>
      <c r="AK16" s="305" t="s">
        <v>1250</v>
      </c>
      <c r="AL16" s="305" t="s">
        <v>1250</v>
      </c>
      <c r="AM16" s="305" t="s">
        <v>1250</v>
      </c>
      <c r="AN16" s="305" t="s">
        <v>1251</v>
      </c>
      <c r="AO16" s="305" t="s">
        <v>1251</v>
      </c>
    </row>
    <row r="19" spans="2:14" x14ac:dyDescent="0.3">
      <c r="B19" s="170"/>
      <c r="G19" s="170"/>
      <c r="K19" s="170"/>
      <c r="L19" s="170"/>
      <c r="N19" s="170"/>
    </row>
    <row r="20" spans="2:14" x14ac:dyDescent="0.3">
      <c r="B20" s="170"/>
      <c r="G20" s="170"/>
      <c r="K20" s="170"/>
      <c r="L20" s="170"/>
      <c r="N20" s="170"/>
    </row>
    <row r="21" spans="2:14" x14ac:dyDescent="0.3">
      <c r="B21" s="170"/>
    </row>
    <row r="22" spans="2:14" x14ac:dyDescent="0.3">
      <c r="B22" s="170"/>
      <c r="G22" s="170"/>
      <c r="K22" s="170"/>
      <c r="L22" s="170"/>
      <c r="N22" s="170"/>
    </row>
    <row r="23" spans="2:14" x14ac:dyDescent="0.3">
      <c r="B23" s="170"/>
      <c r="G23" s="170"/>
      <c r="K23" s="170"/>
      <c r="L23" s="170"/>
      <c r="N23" s="170"/>
    </row>
    <row r="24" spans="2:14" x14ac:dyDescent="0.3">
      <c r="B24" s="170"/>
      <c r="G24" s="170"/>
      <c r="K24" s="170"/>
      <c r="L24" s="170"/>
      <c r="N24" s="170"/>
    </row>
    <row r="25" spans="2:14" x14ac:dyDescent="0.3">
      <c r="B25" s="170"/>
      <c r="G25" s="170"/>
      <c r="K25" s="170"/>
      <c r="L25" s="170"/>
      <c r="N25" s="170"/>
    </row>
    <row r="26" spans="2:14" x14ac:dyDescent="0.3">
      <c r="B26" s="170"/>
      <c r="G26" s="170"/>
      <c r="K26" s="170"/>
      <c r="L26" s="170"/>
      <c r="N26" s="170"/>
    </row>
    <row r="27" spans="2:14" x14ac:dyDescent="0.3">
      <c r="G27" s="170"/>
      <c r="K27" s="170"/>
      <c r="L27" s="170"/>
      <c r="N27" s="170"/>
    </row>
  </sheetData>
  <mergeCells count="34">
    <mergeCell ref="AN4:AO4"/>
    <mergeCell ref="N4:O4"/>
    <mergeCell ref="P4:Q4"/>
    <mergeCell ref="S4:T4"/>
    <mergeCell ref="U4:V4"/>
    <mergeCell ref="W4:X4"/>
    <mergeCell ref="Y4:Z4"/>
    <mergeCell ref="AB4:AC4"/>
    <mergeCell ref="AD4:AE4"/>
    <mergeCell ref="AF4:AG4"/>
    <mergeCell ref="AH4:AI4"/>
    <mergeCell ref="AL4:AM4"/>
    <mergeCell ref="AB3:AE3"/>
    <mergeCell ref="AF3:AG3"/>
    <mergeCell ref="AH3:AI3"/>
    <mergeCell ref="AK3:AM3"/>
    <mergeCell ref="AN3:AO3"/>
    <mergeCell ref="B4:C4"/>
    <mergeCell ref="D4:F4"/>
    <mergeCell ref="G4:H4"/>
    <mergeCell ref="I4:J4"/>
    <mergeCell ref="K4:M4"/>
    <mergeCell ref="Y3:AA3"/>
    <mergeCell ref="B1:D1"/>
    <mergeCell ref="B3:C3"/>
    <mergeCell ref="D3:F3"/>
    <mergeCell ref="G3:H3"/>
    <mergeCell ref="I3:J3"/>
    <mergeCell ref="K3:M3"/>
    <mergeCell ref="N3:O3"/>
    <mergeCell ref="P3:Q3"/>
    <mergeCell ref="S3:T3"/>
    <mergeCell ref="U3:V3"/>
    <mergeCell ref="W3:X3"/>
  </mergeCells>
  <pageMargins left="0.7" right="0.7" top="0.78740157499999996" bottom="0.78740157499999996" header="0.3" footer="0.3"/>
  <pageSetup paperSize="9" scale="50" orientation="landscape" r:id="rId1"/>
  <headerFooter>
    <oddHeader>&amp;L&amp;"Arial"&amp;8&amp;K000000INTERNAL&amp;1#</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tabColor theme="0" tint="-0.14999847407452621"/>
  </sheetPr>
  <dimension ref="B1:D91"/>
  <sheetViews>
    <sheetView workbookViewId="0"/>
  </sheetViews>
  <sheetFormatPr baseColWidth="10" defaultColWidth="11.33203125" defaultRowHeight="14.4" x14ac:dyDescent="0.3"/>
  <cols>
    <col min="1" max="1" width="2" customWidth="1"/>
    <col min="2" max="2" width="95.109375" customWidth="1"/>
    <col min="4" max="4" width="31.109375" customWidth="1"/>
  </cols>
  <sheetData>
    <row r="1" spans="2:4" ht="57" customHeight="1" x14ac:dyDescent="0.3">
      <c r="B1" s="457" t="s">
        <v>1253</v>
      </c>
      <c r="C1" s="457"/>
      <c r="D1" s="458"/>
    </row>
    <row r="2" spans="2:4" ht="103.95" customHeight="1" x14ac:dyDescent="0.3"/>
    <row r="3" spans="2:4" x14ac:dyDescent="0.3">
      <c r="B3" s="2"/>
    </row>
    <row r="4" spans="2:4" ht="41.4" x14ac:dyDescent="0.3">
      <c r="B4" s="1" t="s">
        <v>1254</v>
      </c>
    </row>
    <row r="5" spans="2:4" s="2" customFormat="1" x14ac:dyDescent="0.3">
      <c r="B5" s="1"/>
    </row>
    <row r="6" spans="2:4" s="2" customFormat="1" x14ac:dyDescent="0.3">
      <c r="B6" s="450" t="s">
        <v>1255</v>
      </c>
    </row>
    <row r="7" spans="2:4" s="2" customFormat="1" x14ac:dyDescent="0.3">
      <c r="B7" s="451" t="s">
        <v>1256</v>
      </c>
    </row>
    <row r="8" spans="2:4" s="2" customFormat="1" x14ac:dyDescent="0.3">
      <c r="B8" s="451" t="s">
        <v>1257</v>
      </c>
    </row>
    <row r="9" spans="2:4" s="2" customFormat="1" x14ac:dyDescent="0.3">
      <c r="B9" s="451" t="s">
        <v>1258</v>
      </c>
    </row>
    <row r="10" spans="2:4" s="2" customFormat="1" x14ac:dyDescent="0.3">
      <c r="B10" s="450" t="s">
        <v>1259</v>
      </c>
    </row>
    <row r="11" spans="2:4" ht="27.6" x14ac:dyDescent="0.3">
      <c r="B11" s="451" t="s">
        <v>1260</v>
      </c>
    </row>
    <row r="12" spans="2:4" ht="41.4" x14ac:dyDescent="0.3">
      <c r="B12" s="451" t="s">
        <v>1261</v>
      </c>
    </row>
    <row r="13" spans="2:4" ht="27.6" x14ac:dyDescent="0.3">
      <c r="B13" s="451" t="s">
        <v>1262</v>
      </c>
    </row>
    <row r="14" spans="2:4" x14ac:dyDescent="0.3">
      <c r="B14" s="452"/>
    </row>
    <row r="15" spans="2:4" s="2" customFormat="1" x14ac:dyDescent="0.3">
      <c r="B15" s="1"/>
    </row>
    <row r="16" spans="2:4" s="2" customFormat="1" x14ac:dyDescent="0.3">
      <c r="B16" s="1"/>
    </row>
    <row r="17" spans="2:2" x14ac:dyDescent="0.3">
      <c r="B17" s="450" t="s">
        <v>1263</v>
      </c>
    </row>
    <row r="18" spans="2:2" ht="69" x14ac:dyDescent="0.3">
      <c r="B18" s="452" t="s">
        <v>1264</v>
      </c>
    </row>
    <row r="19" spans="2:2" x14ac:dyDescent="0.3">
      <c r="B19" s="450" t="s">
        <v>1265</v>
      </c>
    </row>
    <row r="20" spans="2:2" ht="69" x14ac:dyDescent="0.3">
      <c r="B20" s="452" t="s">
        <v>1266</v>
      </c>
    </row>
    <row r="21" spans="2:2" ht="40.799999999999997" x14ac:dyDescent="0.3">
      <c r="B21" s="452" t="s">
        <v>1267</v>
      </c>
    </row>
    <row r="22" spans="2:2" ht="40.200000000000003" x14ac:dyDescent="0.3">
      <c r="B22" s="452" t="s">
        <v>1268</v>
      </c>
    </row>
    <row r="23" spans="2:2" ht="27" x14ac:dyDescent="0.3">
      <c r="B23" s="452" t="s">
        <v>1269</v>
      </c>
    </row>
    <row r="24" spans="2:2" ht="27" x14ac:dyDescent="0.3">
      <c r="B24" s="452" t="s">
        <v>1270</v>
      </c>
    </row>
    <row r="25" spans="2:2" ht="40.200000000000003" x14ac:dyDescent="0.3">
      <c r="B25" s="452" t="s">
        <v>1271</v>
      </c>
    </row>
    <row r="26" spans="2:2" x14ac:dyDescent="0.3">
      <c r="B26" s="452" t="s">
        <v>1272</v>
      </c>
    </row>
    <row r="27" spans="2:2" ht="55.2" x14ac:dyDescent="0.3">
      <c r="B27" s="452" t="s">
        <v>1273</v>
      </c>
    </row>
    <row r="28" spans="2:2" ht="40.200000000000003" x14ac:dyDescent="0.3">
      <c r="B28" s="452" t="s">
        <v>1274</v>
      </c>
    </row>
    <row r="29" spans="2:2" ht="23.4" x14ac:dyDescent="0.3">
      <c r="B29" s="452" t="s">
        <v>1275</v>
      </c>
    </row>
    <row r="30" spans="2:2" x14ac:dyDescent="0.3">
      <c r="B30" s="450" t="s">
        <v>1276</v>
      </c>
    </row>
    <row r="31" spans="2:2" x14ac:dyDescent="0.3">
      <c r="B31" s="452" t="s">
        <v>1277</v>
      </c>
    </row>
    <row r="32" spans="2:2" ht="27.6" x14ac:dyDescent="0.3">
      <c r="B32" s="452" t="s">
        <v>1278</v>
      </c>
    </row>
    <row r="33" spans="2:2" x14ac:dyDescent="0.3">
      <c r="B33" s="452" t="s">
        <v>1279</v>
      </c>
    </row>
    <row r="34" spans="2:2" x14ac:dyDescent="0.3">
      <c r="B34" s="452" t="s">
        <v>1280</v>
      </c>
    </row>
    <row r="35" spans="2:2" ht="27.6" x14ac:dyDescent="0.3">
      <c r="B35" s="452" t="s">
        <v>1281</v>
      </c>
    </row>
    <row r="36" spans="2:2" x14ac:dyDescent="0.3">
      <c r="B36" s="452" t="s">
        <v>1282</v>
      </c>
    </row>
    <row r="37" spans="2:2" ht="82.8" x14ac:dyDescent="0.3">
      <c r="B37" s="452" t="s">
        <v>1283</v>
      </c>
    </row>
    <row r="38" spans="2:2" x14ac:dyDescent="0.3">
      <c r="B38" s="452" t="s">
        <v>1284</v>
      </c>
    </row>
    <row r="39" spans="2:2" ht="27.6" x14ac:dyDescent="0.3">
      <c r="B39" s="452" t="s">
        <v>1285</v>
      </c>
    </row>
    <row r="40" spans="2:2" ht="41.4" x14ac:dyDescent="0.3">
      <c r="B40" s="452" t="s">
        <v>1286</v>
      </c>
    </row>
    <row r="41" spans="2:2" ht="41.4" x14ac:dyDescent="0.3">
      <c r="B41" s="452" t="s">
        <v>1287</v>
      </c>
    </row>
    <row r="42" spans="2:2" x14ac:dyDescent="0.3">
      <c r="B42" s="452" t="s">
        <v>1288</v>
      </c>
    </row>
    <row r="43" spans="2:2" ht="55.2" x14ac:dyDescent="0.3">
      <c r="B43" s="452" t="s">
        <v>1289</v>
      </c>
    </row>
    <row r="44" spans="2:2" x14ac:dyDescent="0.3">
      <c r="B44" s="452" t="s">
        <v>1290</v>
      </c>
    </row>
    <row r="45" spans="2:2" ht="41.4" x14ac:dyDescent="0.3">
      <c r="B45" s="452" t="s">
        <v>1291</v>
      </c>
    </row>
    <row r="46" spans="2:2" x14ac:dyDescent="0.3">
      <c r="B46" s="450" t="s">
        <v>1292</v>
      </c>
    </row>
    <row r="47" spans="2:2" x14ac:dyDescent="0.3">
      <c r="B47" s="452" t="s">
        <v>1293</v>
      </c>
    </row>
    <row r="48" spans="2:2" x14ac:dyDescent="0.3">
      <c r="B48" s="452" t="s">
        <v>1294</v>
      </c>
    </row>
    <row r="49" spans="2:2" x14ac:dyDescent="0.3">
      <c r="B49" s="452" t="s">
        <v>1295</v>
      </c>
    </row>
    <row r="50" spans="2:2" x14ac:dyDescent="0.3">
      <c r="B50" s="452" t="s">
        <v>1296</v>
      </c>
    </row>
    <row r="51" spans="2:2" ht="27" x14ac:dyDescent="0.3">
      <c r="B51" s="452" t="s">
        <v>1297</v>
      </c>
    </row>
    <row r="52" spans="2:2" x14ac:dyDescent="0.3">
      <c r="B52" s="452" t="s">
        <v>1298</v>
      </c>
    </row>
    <row r="53" spans="2:2" x14ac:dyDescent="0.3">
      <c r="B53" s="452" t="s">
        <v>1299</v>
      </c>
    </row>
    <row r="54" spans="2:2" x14ac:dyDescent="0.3">
      <c r="B54" s="452" t="s">
        <v>1300</v>
      </c>
    </row>
    <row r="55" spans="2:2" x14ac:dyDescent="0.3">
      <c r="B55" s="452" t="s">
        <v>1301</v>
      </c>
    </row>
    <row r="56" spans="2:2" x14ac:dyDescent="0.3">
      <c r="B56" s="452" t="s">
        <v>1302</v>
      </c>
    </row>
    <row r="57" spans="2:2" ht="27" x14ac:dyDescent="0.3">
      <c r="B57" s="452" t="s">
        <v>1303</v>
      </c>
    </row>
    <row r="58" spans="2:2" x14ac:dyDescent="0.3">
      <c r="B58" s="452" t="s">
        <v>1304</v>
      </c>
    </row>
    <row r="59" spans="2:2" ht="41.4" x14ac:dyDescent="0.3">
      <c r="B59" s="452" t="s">
        <v>1305</v>
      </c>
    </row>
    <row r="60" spans="2:2" ht="27.6" x14ac:dyDescent="0.3">
      <c r="B60" s="452" t="s">
        <v>1306</v>
      </c>
    </row>
    <row r="61" spans="2:2" x14ac:dyDescent="0.3">
      <c r="B61" s="450" t="s">
        <v>1307</v>
      </c>
    </row>
    <row r="62" spans="2:2" x14ac:dyDescent="0.3">
      <c r="B62" s="452" t="s">
        <v>1308</v>
      </c>
    </row>
    <row r="63" spans="2:2" ht="27.6" x14ac:dyDescent="0.3">
      <c r="B63" s="452" t="s">
        <v>1309</v>
      </c>
    </row>
    <row r="64" spans="2:2" ht="41.4" x14ac:dyDescent="0.3">
      <c r="B64" s="452" t="s">
        <v>1310</v>
      </c>
    </row>
    <row r="65" spans="2:2" ht="27" x14ac:dyDescent="0.3">
      <c r="B65" s="452" t="s">
        <v>1311</v>
      </c>
    </row>
    <row r="66" spans="2:2" ht="27.6" x14ac:dyDescent="0.3">
      <c r="B66" s="452" t="s">
        <v>1312</v>
      </c>
    </row>
    <row r="67" spans="2:2" x14ac:dyDescent="0.3">
      <c r="B67" s="450" t="s">
        <v>1313</v>
      </c>
    </row>
    <row r="68" spans="2:2" ht="82.8" x14ac:dyDescent="0.3">
      <c r="B68" s="450" t="s">
        <v>1314</v>
      </c>
    </row>
    <row r="69" spans="2:2" ht="67.8" x14ac:dyDescent="0.3">
      <c r="B69" s="450" t="s">
        <v>1315</v>
      </c>
    </row>
    <row r="70" spans="2:2" ht="27.6" x14ac:dyDescent="0.3">
      <c r="B70" s="452" t="s">
        <v>1316</v>
      </c>
    </row>
    <row r="71" spans="2:2" x14ac:dyDescent="0.3">
      <c r="B71" s="450" t="s">
        <v>1317</v>
      </c>
    </row>
    <row r="72" spans="2:2" ht="27.6" x14ac:dyDescent="0.3">
      <c r="B72" s="452" t="s">
        <v>1318</v>
      </c>
    </row>
    <row r="73" spans="2:2" x14ac:dyDescent="0.3">
      <c r="B73" s="452" t="s">
        <v>1319</v>
      </c>
    </row>
    <row r="74" spans="2:2" ht="27.6" x14ac:dyDescent="0.3">
      <c r="B74" s="452" t="s">
        <v>1320</v>
      </c>
    </row>
    <row r="75" spans="2:2" x14ac:dyDescent="0.3">
      <c r="B75" s="452" t="s">
        <v>1321</v>
      </c>
    </row>
    <row r="76" spans="2:2" ht="27.6" x14ac:dyDescent="0.3">
      <c r="B76" s="452" t="s">
        <v>1322</v>
      </c>
    </row>
    <row r="77" spans="2:2" ht="27" x14ac:dyDescent="0.3">
      <c r="B77" s="452" t="s">
        <v>1323</v>
      </c>
    </row>
    <row r="78" spans="2:2" x14ac:dyDescent="0.3">
      <c r="B78" s="452" t="s">
        <v>1324</v>
      </c>
    </row>
    <row r="79" spans="2:2" x14ac:dyDescent="0.3">
      <c r="B79" s="450" t="s">
        <v>1325</v>
      </c>
    </row>
    <row r="80" spans="2:2" ht="27" x14ac:dyDescent="0.3">
      <c r="B80" s="452" t="s">
        <v>1326</v>
      </c>
    </row>
    <row r="81" spans="2:2" ht="27.6" x14ac:dyDescent="0.3">
      <c r="B81" s="452" t="s">
        <v>1327</v>
      </c>
    </row>
    <row r="82" spans="2:2" x14ac:dyDescent="0.3">
      <c r="B82" s="450" t="s">
        <v>1328</v>
      </c>
    </row>
    <row r="83" spans="2:2" ht="41.4" x14ac:dyDescent="0.3">
      <c r="B83" s="452" t="s">
        <v>1329</v>
      </c>
    </row>
    <row r="84" spans="2:2" ht="41.4" x14ac:dyDescent="0.3">
      <c r="B84" s="452" t="s">
        <v>1330</v>
      </c>
    </row>
    <row r="85" spans="2:2" ht="27" x14ac:dyDescent="0.3">
      <c r="B85" s="452" t="s">
        <v>1331</v>
      </c>
    </row>
    <row r="86" spans="2:2" ht="27" x14ac:dyDescent="0.3">
      <c r="B86" s="452" t="s">
        <v>1332</v>
      </c>
    </row>
    <row r="87" spans="2:2" x14ac:dyDescent="0.3">
      <c r="B87" s="452"/>
    </row>
    <row r="88" spans="2:2" x14ac:dyDescent="0.3">
      <c r="B88" s="450" t="s">
        <v>1333</v>
      </c>
    </row>
    <row r="89" spans="2:2" ht="27.6" x14ac:dyDescent="0.3">
      <c r="B89" s="452" t="s">
        <v>1334</v>
      </c>
    </row>
    <row r="90" spans="2:2" x14ac:dyDescent="0.3">
      <c r="B90" s="452" t="s">
        <v>1335</v>
      </c>
    </row>
    <row r="91" spans="2:2" x14ac:dyDescent="0.3">
      <c r="B91" s="452" t="s">
        <v>1336</v>
      </c>
    </row>
  </sheetData>
  <mergeCells count="1">
    <mergeCell ref="B1:D1"/>
  </mergeCells>
  <pageMargins left="0.7" right="0.7" top="0.78740157499999996" bottom="0.78740157499999996" header="0.3" footer="0.3"/>
  <pageSetup paperSize="9" orientation="portrait" r:id="rId1"/>
  <headerFooter>
    <oddHeader>&amp;L&amp;"Arial"&amp;8&amp;K000000INTERNAL&amp;1#</oddHead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14999847407452621"/>
  </sheetPr>
  <dimension ref="A1:D110"/>
  <sheetViews>
    <sheetView workbookViewId="0"/>
  </sheetViews>
  <sheetFormatPr baseColWidth="10" defaultColWidth="11.33203125" defaultRowHeight="13.2" x14ac:dyDescent="0.25"/>
  <cols>
    <col min="1" max="1" width="1.6640625" style="176" customWidth="1"/>
    <col min="2" max="2" width="11.33203125" style="312"/>
    <col min="3" max="3" width="110.6640625" style="170" customWidth="1"/>
    <col min="4" max="4" width="1.6640625" style="176" customWidth="1"/>
    <col min="5" max="16384" width="11.33203125" style="170"/>
  </cols>
  <sheetData>
    <row r="1" spans="1:4" ht="63" customHeight="1" x14ac:dyDescent="0.25">
      <c r="A1" s="315"/>
      <c r="C1" s="320" t="s">
        <v>1337</v>
      </c>
      <c r="D1" s="315"/>
    </row>
    <row r="2" spans="1:4" x14ac:dyDescent="0.25">
      <c r="A2" s="315"/>
      <c r="B2" s="317" t="s">
        <v>1338</v>
      </c>
      <c r="C2" s="316" t="s">
        <v>1339</v>
      </c>
      <c r="D2" s="315"/>
    </row>
    <row r="3" spans="1:4" x14ac:dyDescent="0.25">
      <c r="A3" s="315"/>
      <c r="B3" s="317"/>
      <c r="C3" s="316"/>
      <c r="D3" s="315"/>
    </row>
    <row r="4" spans="1:4" x14ac:dyDescent="0.25">
      <c r="A4" s="315"/>
      <c r="B4" s="317" t="s">
        <v>182</v>
      </c>
      <c r="C4" s="316" t="s">
        <v>1340</v>
      </c>
      <c r="D4" s="315"/>
    </row>
    <row r="5" spans="1:4" x14ac:dyDescent="0.25">
      <c r="B5" s="317"/>
      <c r="C5" s="316" t="s">
        <v>1341</v>
      </c>
    </row>
    <row r="6" spans="1:4" x14ac:dyDescent="0.25">
      <c r="B6" s="317"/>
      <c r="C6" s="316" t="s">
        <v>1342</v>
      </c>
    </row>
    <row r="7" spans="1:4" x14ac:dyDescent="0.25">
      <c r="B7" s="317"/>
      <c r="C7" s="316" t="s">
        <v>1343</v>
      </c>
    </row>
    <row r="8" spans="1:4" x14ac:dyDescent="0.25">
      <c r="B8" s="317"/>
      <c r="C8" s="316"/>
    </row>
    <row r="9" spans="1:4" x14ac:dyDescent="0.25">
      <c r="B9" s="317" t="s">
        <v>192</v>
      </c>
      <c r="C9" s="316" t="s">
        <v>1344</v>
      </c>
    </row>
    <row r="10" spans="1:4" x14ac:dyDescent="0.25">
      <c r="B10" s="317"/>
      <c r="C10" s="316" t="s">
        <v>1345</v>
      </c>
    </row>
    <row r="11" spans="1:4" x14ac:dyDescent="0.25">
      <c r="B11" s="317"/>
      <c r="C11" s="316" t="s">
        <v>1346</v>
      </c>
    </row>
    <row r="12" spans="1:4" x14ac:dyDescent="0.25">
      <c r="B12" s="317"/>
      <c r="C12" s="316" t="s">
        <v>1347</v>
      </c>
    </row>
    <row r="13" spans="1:4" x14ac:dyDescent="0.25">
      <c r="A13" s="315"/>
      <c r="B13" s="317"/>
      <c r="C13" s="316" t="s">
        <v>1348</v>
      </c>
      <c r="D13" s="315"/>
    </row>
    <row r="14" spans="1:4" x14ac:dyDescent="0.25">
      <c r="B14" s="317"/>
      <c r="C14" s="316"/>
    </row>
    <row r="15" spans="1:4" x14ac:dyDescent="0.25">
      <c r="A15" s="313"/>
      <c r="B15" s="317" t="s">
        <v>226</v>
      </c>
      <c r="C15" s="319" t="s">
        <v>1349</v>
      </c>
      <c r="D15" s="313"/>
    </row>
    <row r="16" spans="1:4" x14ac:dyDescent="0.25">
      <c r="B16" s="317"/>
      <c r="C16" s="316" t="s">
        <v>1350</v>
      </c>
    </row>
    <row r="17" spans="2:3" x14ac:dyDescent="0.25">
      <c r="B17" s="317"/>
      <c r="C17" s="316"/>
    </row>
    <row r="18" spans="2:3" x14ac:dyDescent="0.25">
      <c r="B18" s="317" t="s">
        <v>1351</v>
      </c>
      <c r="C18" s="316" t="s">
        <v>1352</v>
      </c>
    </row>
    <row r="19" spans="2:3" x14ac:dyDescent="0.25">
      <c r="B19" s="317"/>
      <c r="C19" s="316" t="s">
        <v>1353</v>
      </c>
    </row>
    <row r="20" spans="2:3" x14ac:dyDescent="0.25">
      <c r="B20" s="317"/>
      <c r="C20" s="316"/>
    </row>
    <row r="21" spans="2:3" x14ac:dyDescent="0.25">
      <c r="B21" s="317" t="s">
        <v>1354</v>
      </c>
      <c r="C21" s="316" t="s">
        <v>1355</v>
      </c>
    </row>
    <row r="22" spans="2:3" x14ac:dyDescent="0.25">
      <c r="B22" s="317"/>
      <c r="C22" s="316"/>
    </row>
    <row r="23" spans="2:3" x14ac:dyDescent="0.25">
      <c r="B23" s="317" t="s">
        <v>1356</v>
      </c>
      <c r="C23" s="316" t="s">
        <v>1357</v>
      </c>
    </row>
    <row r="24" spans="2:3" x14ac:dyDescent="0.25">
      <c r="B24" s="317"/>
      <c r="C24" s="316"/>
    </row>
    <row r="25" spans="2:3" x14ac:dyDescent="0.25">
      <c r="B25" s="317" t="s">
        <v>288</v>
      </c>
      <c r="C25" s="316" t="s">
        <v>1358</v>
      </c>
    </row>
    <row r="26" spans="2:3" x14ac:dyDescent="0.25">
      <c r="B26" s="317"/>
      <c r="C26" s="316"/>
    </row>
    <row r="27" spans="2:3" x14ac:dyDescent="0.25">
      <c r="B27" s="317" t="s">
        <v>295</v>
      </c>
      <c r="C27" s="316" t="s">
        <v>1359</v>
      </c>
    </row>
    <row r="28" spans="2:3" x14ac:dyDescent="0.25">
      <c r="B28" s="317"/>
      <c r="C28" s="316"/>
    </row>
    <row r="29" spans="2:3" x14ac:dyDescent="0.25">
      <c r="B29" s="317" t="s">
        <v>302</v>
      </c>
      <c r="C29" s="316" t="s">
        <v>1360</v>
      </c>
    </row>
    <row r="30" spans="2:3" x14ac:dyDescent="0.25">
      <c r="B30" s="317"/>
      <c r="C30" s="316" t="s">
        <v>1361</v>
      </c>
    </row>
    <row r="31" spans="2:3" x14ac:dyDescent="0.25">
      <c r="B31" s="317"/>
      <c r="C31" s="316" t="s">
        <v>1362</v>
      </c>
    </row>
    <row r="32" spans="2:3" x14ac:dyDescent="0.25">
      <c r="B32" s="317"/>
      <c r="C32" s="316" t="s">
        <v>1363</v>
      </c>
    </row>
    <row r="33" spans="2:3" x14ac:dyDescent="0.25">
      <c r="B33" s="317"/>
      <c r="C33" s="316"/>
    </row>
    <row r="34" spans="2:3" x14ac:dyDescent="0.25">
      <c r="B34" s="317" t="s">
        <v>309</v>
      </c>
      <c r="C34" s="316" t="s">
        <v>1364</v>
      </c>
    </row>
    <row r="35" spans="2:3" x14ac:dyDescent="0.25">
      <c r="B35" s="317"/>
      <c r="C35" s="316" t="s">
        <v>1365</v>
      </c>
    </row>
    <row r="36" spans="2:3" x14ac:dyDescent="0.25">
      <c r="B36" s="317"/>
      <c r="C36" s="316" t="s">
        <v>1366</v>
      </c>
    </row>
    <row r="37" spans="2:3" x14ac:dyDescent="0.25">
      <c r="B37" s="317"/>
      <c r="C37" s="316" t="s">
        <v>1367</v>
      </c>
    </row>
    <row r="38" spans="2:3" x14ac:dyDescent="0.25">
      <c r="B38" s="317"/>
      <c r="C38" s="316"/>
    </row>
    <row r="39" spans="2:3" x14ac:dyDescent="0.25">
      <c r="B39" s="317" t="s">
        <v>1368</v>
      </c>
      <c r="C39" s="318" t="s">
        <v>1369</v>
      </c>
    </row>
    <row r="40" spans="2:3" x14ac:dyDescent="0.25">
      <c r="B40" s="317"/>
      <c r="C40" s="316" t="s">
        <v>1370</v>
      </c>
    </row>
    <row r="41" spans="2:3" x14ac:dyDescent="0.25">
      <c r="B41" s="317"/>
      <c r="C41" s="316" t="s">
        <v>1371</v>
      </c>
    </row>
    <row r="42" spans="2:3" ht="39.6" x14ac:dyDescent="0.25">
      <c r="B42" s="317"/>
      <c r="C42" s="316" t="s">
        <v>1372</v>
      </c>
    </row>
    <row r="43" spans="2:3" x14ac:dyDescent="0.25">
      <c r="C43" s="170" t="s">
        <v>1373</v>
      </c>
    </row>
    <row r="44" spans="2:3" ht="26.4" x14ac:dyDescent="0.25">
      <c r="C44" s="315" t="s">
        <v>1374</v>
      </c>
    </row>
    <row r="45" spans="2:3" ht="39.6" x14ac:dyDescent="0.25">
      <c r="C45" s="315" t="s">
        <v>1375</v>
      </c>
    </row>
    <row r="46" spans="2:3" x14ac:dyDescent="0.25">
      <c r="C46" s="170" t="s">
        <v>1376</v>
      </c>
    </row>
    <row r="47" spans="2:3" x14ac:dyDescent="0.25">
      <c r="C47" s="170" t="s">
        <v>1377</v>
      </c>
    </row>
    <row r="48" spans="2:3" x14ac:dyDescent="0.25">
      <c r="C48" s="170" t="s">
        <v>1378</v>
      </c>
    </row>
    <row r="50" spans="2:3" x14ac:dyDescent="0.25">
      <c r="B50" s="312" t="s">
        <v>1379</v>
      </c>
      <c r="C50" s="170" t="s">
        <v>1380</v>
      </c>
    </row>
    <row r="51" spans="2:3" x14ac:dyDescent="0.25">
      <c r="C51" s="315" t="s">
        <v>1381</v>
      </c>
    </row>
    <row r="52" spans="2:3" x14ac:dyDescent="0.25">
      <c r="C52" s="170" t="s">
        <v>1382</v>
      </c>
    </row>
    <row r="53" spans="2:3" x14ac:dyDescent="0.25">
      <c r="C53" s="170" t="s">
        <v>1383</v>
      </c>
    </row>
    <row r="54" spans="2:3" x14ac:dyDescent="0.25">
      <c r="C54" s="170" t="s">
        <v>1384</v>
      </c>
    </row>
    <row r="55" spans="2:3" x14ac:dyDescent="0.25">
      <c r="C55" s="315" t="s">
        <v>1385</v>
      </c>
    </row>
    <row r="57" spans="2:3" x14ac:dyDescent="0.25">
      <c r="B57" s="312" t="s">
        <v>1386</v>
      </c>
      <c r="C57" s="170" t="s">
        <v>1387</v>
      </c>
    </row>
    <row r="59" spans="2:3" x14ac:dyDescent="0.25">
      <c r="B59" s="312" t="s">
        <v>1388</v>
      </c>
      <c r="C59" s="170" t="s">
        <v>1389</v>
      </c>
    </row>
    <row r="60" spans="2:3" x14ac:dyDescent="0.25">
      <c r="B60" s="175" t="s">
        <v>1390</v>
      </c>
      <c r="C60" s="176" t="s">
        <v>1391</v>
      </c>
    </row>
    <row r="62" spans="2:3" x14ac:dyDescent="0.25">
      <c r="B62" s="312" t="s">
        <v>1392</v>
      </c>
      <c r="C62" s="170" t="s">
        <v>1393</v>
      </c>
    </row>
    <row r="63" spans="2:3" x14ac:dyDescent="0.25">
      <c r="C63" s="170" t="s">
        <v>1394</v>
      </c>
    </row>
    <row r="64" spans="2:3" x14ac:dyDescent="0.25">
      <c r="C64" s="314" t="s">
        <v>1395</v>
      </c>
    </row>
    <row r="65" spans="1:4" x14ac:dyDescent="0.25">
      <c r="C65" s="170" t="s">
        <v>1396</v>
      </c>
    </row>
    <row r="66" spans="1:4" x14ac:dyDescent="0.25">
      <c r="C66" s="170" t="s">
        <v>1397</v>
      </c>
    </row>
    <row r="67" spans="1:4" x14ac:dyDescent="0.25">
      <c r="C67" s="170" t="s">
        <v>1398</v>
      </c>
    </row>
    <row r="68" spans="1:4" x14ac:dyDescent="0.25">
      <c r="C68" s="170" t="s">
        <v>1399</v>
      </c>
    </row>
    <row r="70" spans="1:4" x14ac:dyDescent="0.25">
      <c r="B70" s="312" t="s">
        <v>1400</v>
      </c>
      <c r="C70" s="170" t="s">
        <v>1401</v>
      </c>
    </row>
    <row r="71" spans="1:4" x14ac:dyDescent="0.25">
      <c r="C71" s="170" t="s">
        <v>1402</v>
      </c>
    </row>
    <row r="72" spans="1:4" x14ac:dyDescent="0.25">
      <c r="C72" s="170" t="s">
        <v>1403</v>
      </c>
    </row>
    <row r="73" spans="1:4" x14ac:dyDescent="0.25">
      <c r="C73" s="170" t="s">
        <v>1404</v>
      </c>
    </row>
    <row r="74" spans="1:4" x14ac:dyDescent="0.25">
      <c r="C74" s="170" t="s">
        <v>1405</v>
      </c>
    </row>
    <row r="75" spans="1:4" x14ac:dyDescent="0.25">
      <c r="C75" s="170" t="s">
        <v>1406</v>
      </c>
    </row>
    <row r="76" spans="1:4" x14ac:dyDescent="0.25">
      <c r="C76" s="170" t="s">
        <v>1407</v>
      </c>
    </row>
    <row r="77" spans="1:4" x14ac:dyDescent="0.25">
      <c r="C77" s="170" t="s">
        <v>1408</v>
      </c>
    </row>
    <row r="78" spans="1:4" x14ac:dyDescent="0.25">
      <c r="C78" s="170" t="s">
        <v>1409</v>
      </c>
    </row>
    <row r="79" spans="1:4" x14ac:dyDescent="0.25">
      <c r="C79" s="170" t="s">
        <v>1410</v>
      </c>
    </row>
    <row r="80" spans="1:4" x14ac:dyDescent="0.25">
      <c r="A80" s="313"/>
      <c r="C80" s="170" t="s">
        <v>1411</v>
      </c>
      <c r="D80" s="313"/>
    </row>
    <row r="81" spans="1:4" x14ac:dyDescent="0.25">
      <c r="C81" s="170" t="s">
        <v>1412</v>
      </c>
    </row>
    <row r="82" spans="1:4" x14ac:dyDescent="0.25">
      <c r="C82" s="170" t="s">
        <v>1410</v>
      </c>
    </row>
    <row r="83" spans="1:4" x14ac:dyDescent="0.25">
      <c r="C83" s="170" t="s">
        <v>1413</v>
      </c>
    </row>
    <row r="84" spans="1:4" x14ac:dyDescent="0.25">
      <c r="C84" s="170" t="s">
        <v>1409</v>
      </c>
    </row>
    <row r="85" spans="1:4" x14ac:dyDescent="0.25">
      <c r="C85" s="170" t="s">
        <v>1414</v>
      </c>
    </row>
    <row r="86" spans="1:4" x14ac:dyDescent="0.25">
      <c r="C86" s="170" t="s">
        <v>1415</v>
      </c>
    </row>
    <row r="87" spans="1:4" x14ac:dyDescent="0.25">
      <c r="C87" s="170" t="s">
        <v>1410</v>
      </c>
    </row>
    <row r="88" spans="1:4" x14ac:dyDescent="0.25">
      <c r="C88" s="170" t="s">
        <v>1410</v>
      </c>
    </row>
    <row r="89" spans="1:4" x14ac:dyDescent="0.25">
      <c r="C89" s="170" t="s">
        <v>1416</v>
      </c>
    </row>
    <row r="90" spans="1:4" x14ac:dyDescent="0.25">
      <c r="A90" s="313"/>
      <c r="C90" s="170" t="s">
        <v>1417</v>
      </c>
      <c r="D90" s="313"/>
    </row>
    <row r="91" spans="1:4" x14ac:dyDescent="0.25">
      <c r="C91" s="170" t="s">
        <v>1418</v>
      </c>
    </row>
    <row r="92" spans="1:4" x14ac:dyDescent="0.25">
      <c r="C92" s="170" t="s">
        <v>1419</v>
      </c>
    </row>
    <row r="93" spans="1:4" x14ac:dyDescent="0.25">
      <c r="C93" s="170" t="s">
        <v>1420</v>
      </c>
    </row>
    <row r="95" spans="1:4" x14ac:dyDescent="0.25">
      <c r="B95" s="312" t="s">
        <v>1421</v>
      </c>
      <c r="C95" s="315" t="s">
        <v>1422</v>
      </c>
    </row>
    <row r="96" spans="1:4" x14ac:dyDescent="0.25">
      <c r="C96" s="170" t="s">
        <v>1423</v>
      </c>
    </row>
    <row r="97" spans="2:3" x14ac:dyDescent="0.25">
      <c r="C97" s="170" t="s">
        <v>1424</v>
      </c>
    </row>
    <row r="98" spans="2:3" x14ac:dyDescent="0.25">
      <c r="C98" s="170" t="s">
        <v>1425</v>
      </c>
    </row>
    <row r="100" spans="2:3" x14ac:dyDescent="0.25">
      <c r="B100" s="312" t="s">
        <v>1426</v>
      </c>
      <c r="C100" s="170" t="s">
        <v>1427</v>
      </c>
    </row>
    <row r="101" spans="2:3" x14ac:dyDescent="0.25">
      <c r="C101" s="170" t="s">
        <v>1428</v>
      </c>
    </row>
    <row r="102" spans="2:3" x14ac:dyDescent="0.25">
      <c r="C102" s="348"/>
    </row>
    <row r="103" spans="2:3" x14ac:dyDescent="0.25">
      <c r="B103" s="312" t="s">
        <v>1429</v>
      </c>
      <c r="C103" s="348" t="s">
        <v>1430</v>
      </c>
    </row>
    <row r="104" spans="2:3" x14ac:dyDescent="0.25">
      <c r="C104" s="348" t="s">
        <v>1431</v>
      </c>
    </row>
    <row r="106" spans="2:3" x14ac:dyDescent="0.25">
      <c r="B106" s="312" t="s">
        <v>395</v>
      </c>
      <c r="C106" s="348" t="s">
        <v>1432</v>
      </c>
    </row>
    <row r="107" spans="2:3" x14ac:dyDescent="0.25">
      <c r="C107" s="170" t="s">
        <v>1433</v>
      </c>
    </row>
    <row r="108" spans="2:3" x14ac:dyDescent="0.25">
      <c r="C108" s="170" t="s">
        <v>1434</v>
      </c>
    </row>
    <row r="109" spans="2:3" x14ac:dyDescent="0.25">
      <c r="C109" s="170" t="s">
        <v>1435</v>
      </c>
    </row>
    <row r="110" spans="2:3" x14ac:dyDescent="0.25">
      <c r="C110" s="170" t="s">
        <v>1436</v>
      </c>
    </row>
  </sheetData>
  <pageMargins left="0.7" right="0.7" top="0.78740157499999996" bottom="0.78740157499999996" header="0.3" footer="0.3"/>
  <pageSetup paperSize="9" orientation="portrait" r:id="rId1"/>
  <headerFooter>
    <oddHeader>&amp;L&amp;"Arial"&amp;8&amp;K000000INTERNAL&amp;1#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D75"/>
  <sheetViews>
    <sheetView zoomScaleNormal="100" workbookViewId="0"/>
  </sheetViews>
  <sheetFormatPr baseColWidth="10" defaultColWidth="11.33203125" defaultRowHeight="13.2" x14ac:dyDescent="0.25"/>
  <cols>
    <col min="1" max="1" width="1.6640625" style="52" customWidth="1"/>
    <col min="2" max="2" width="30.6640625" style="72" customWidth="1"/>
    <col min="3" max="3" width="74.6640625" style="73" customWidth="1"/>
    <col min="4" max="4" width="1.6640625" style="52" customWidth="1"/>
    <col min="5" max="5" width="3.109375" style="74" customWidth="1"/>
    <col min="6" max="16384" width="11.33203125" style="74"/>
  </cols>
  <sheetData>
    <row r="1" spans="1:4" s="61" customFormat="1" ht="60" customHeight="1" x14ac:dyDescent="0.25">
      <c r="A1" s="58"/>
      <c r="B1" s="59" t="s">
        <v>0</v>
      </c>
      <c r="C1" s="60"/>
      <c r="D1" s="58"/>
    </row>
    <row r="2" spans="1:4" s="58" customFormat="1" ht="20.100000000000001" customHeight="1" x14ac:dyDescent="0.25">
      <c r="A2" s="62"/>
      <c r="B2" s="3"/>
      <c r="C2" s="63"/>
      <c r="D2" s="62"/>
    </row>
    <row r="3" spans="1:4" s="57" customFormat="1" ht="22.5" customHeight="1" x14ac:dyDescent="0.3">
      <c r="A3" s="52"/>
      <c r="B3" s="64" t="s">
        <v>6</v>
      </c>
      <c r="C3" s="213"/>
      <c r="D3" s="52"/>
    </row>
    <row r="4" spans="1:4" s="66" customFormat="1" ht="17.399999999999999" x14ac:dyDescent="0.3">
      <c r="A4" s="52"/>
      <c r="B4" s="64"/>
      <c r="C4" s="65"/>
      <c r="D4" s="52"/>
    </row>
    <row r="5" spans="1:4" s="57" customFormat="1" ht="22.5" customHeight="1" x14ac:dyDescent="0.3">
      <c r="A5" s="52"/>
      <c r="B5" s="64" t="s">
        <v>7</v>
      </c>
      <c r="C5" s="213"/>
      <c r="D5" s="52"/>
    </row>
    <row r="6" spans="1:4" s="66" customFormat="1" ht="17.399999999999999" x14ac:dyDescent="0.25">
      <c r="A6" s="58"/>
      <c r="B6" s="64"/>
      <c r="C6" s="67"/>
      <c r="D6" s="58"/>
    </row>
    <row r="7" spans="1:4" s="57" customFormat="1" ht="22.5" customHeight="1" x14ac:dyDescent="0.3">
      <c r="A7" s="52"/>
      <c r="B7" s="64" t="s">
        <v>8</v>
      </c>
      <c r="C7" s="213"/>
      <c r="D7" s="52"/>
    </row>
    <row r="8" spans="1:4" s="66" customFormat="1" ht="17.399999999999999" x14ac:dyDescent="0.25">
      <c r="A8" s="57"/>
      <c r="B8" s="64"/>
      <c r="C8" s="67"/>
      <c r="D8" s="57"/>
    </row>
    <row r="9" spans="1:4" s="57" customFormat="1" ht="22.5" customHeight="1" x14ac:dyDescent="0.3">
      <c r="A9" s="52"/>
      <c r="B9" s="64" t="s">
        <v>9</v>
      </c>
      <c r="C9" s="213"/>
      <c r="D9" s="52"/>
    </row>
    <row r="10" spans="1:4" s="69" customFormat="1" ht="17.399999999999999" x14ac:dyDescent="0.25">
      <c r="A10" s="52"/>
      <c r="B10" s="64"/>
      <c r="C10" s="68"/>
      <c r="D10" s="52"/>
    </row>
    <row r="11" spans="1:4" s="57" customFormat="1" ht="22.5" customHeight="1" x14ac:dyDescent="0.3">
      <c r="A11" s="52"/>
      <c r="B11" s="64" t="s">
        <v>10</v>
      </c>
      <c r="C11" s="357"/>
      <c r="D11" s="52"/>
    </row>
    <row r="12" spans="1:4" s="66" customFormat="1" ht="17.399999999999999" x14ac:dyDescent="0.3">
      <c r="A12" s="52"/>
      <c r="B12" s="64"/>
      <c r="C12" s="65"/>
      <c r="D12" s="52"/>
    </row>
    <row r="13" spans="1:4" s="57" customFormat="1" ht="22.5" customHeight="1" x14ac:dyDescent="0.3">
      <c r="A13" s="52"/>
      <c r="B13" s="64" t="s">
        <v>11</v>
      </c>
      <c r="C13" s="213"/>
      <c r="D13" s="52"/>
    </row>
    <row r="14" spans="1:4" s="57" customFormat="1" ht="22.5" customHeight="1" x14ac:dyDescent="0.3">
      <c r="A14" s="52"/>
      <c r="B14" s="64" t="s">
        <v>12</v>
      </c>
      <c r="C14" s="213"/>
      <c r="D14" s="52"/>
    </row>
    <row r="15" spans="1:4" s="57" customFormat="1" ht="22.5" customHeight="1" x14ac:dyDescent="0.3">
      <c r="A15" s="52"/>
      <c r="B15" s="64" t="s">
        <v>13</v>
      </c>
      <c r="C15" s="213"/>
      <c r="D15" s="52"/>
    </row>
    <row r="16" spans="1:4" s="66" customFormat="1" ht="17.399999999999999" x14ac:dyDescent="0.3">
      <c r="A16" s="52"/>
      <c r="B16" s="64"/>
      <c r="C16" s="65"/>
      <c r="D16" s="52"/>
    </row>
    <row r="17" spans="1:4" s="57" customFormat="1" ht="22.5" customHeight="1" x14ac:dyDescent="0.3">
      <c r="A17" s="52"/>
      <c r="B17" s="64" t="s">
        <v>14</v>
      </c>
      <c r="C17" s="213"/>
      <c r="D17" s="52"/>
    </row>
    <row r="18" spans="1:4" s="57" customFormat="1" ht="22.5" customHeight="1" x14ac:dyDescent="0.3">
      <c r="A18" s="56"/>
      <c r="B18" s="64"/>
      <c r="C18" s="65"/>
      <c r="D18" s="56"/>
    </row>
    <row r="19" spans="1:4" s="57" customFormat="1" ht="22.5" customHeight="1" x14ac:dyDescent="0.3">
      <c r="A19" s="52"/>
      <c r="B19" s="64" t="s">
        <v>15</v>
      </c>
      <c r="C19" s="214"/>
      <c r="D19" s="52"/>
    </row>
    <row r="20" spans="1:4" s="57" customFormat="1" ht="22.5" customHeight="1" x14ac:dyDescent="0.3">
      <c r="A20" s="52"/>
      <c r="B20" s="70"/>
      <c r="C20" s="71"/>
      <c r="D20" s="52"/>
    </row>
    <row r="21" spans="1:4" s="57" customFormat="1" ht="22.5" customHeight="1" x14ac:dyDescent="0.3">
      <c r="A21" s="52"/>
      <c r="B21" s="70" t="s">
        <v>1447</v>
      </c>
      <c r="C21" s="71"/>
      <c r="D21" s="52"/>
    </row>
    <row r="22" spans="1:4" s="57" customFormat="1" ht="22.5" customHeight="1" x14ac:dyDescent="0.3">
      <c r="A22" s="52"/>
      <c r="B22" s="70"/>
      <c r="C22" s="71"/>
      <c r="D22" s="52"/>
    </row>
    <row r="24" spans="1:4" x14ac:dyDescent="0.25">
      <c r="A24" s="56"/>
      <c r="D24" s="56"/>
    </row>
    <row r="38" spans="1:4" x14ac:dyDescent="0.25">
      <c r="A38" s="56"/>
      <c r="D38" s="56"/>
    </row>
    <row r="65" spans="1:4" x14ac:dyDescent="0.25">
      <c r="A65" s="57"/>
      <c r="D65" s="57"/>
    </row>
    <row r="75" spans="1:4" x14ac:dyDescent="0.25">
      <c r="A75" s="57"/>
      <c r="D75" s="57"/>
    </row>
  </sheetData>
  <pageMargins left="0.7" right="0.7" top="0.78740157499999996" bottom="0.78740157499999996" header="0.3" footer="0.3"/>
  <pageSetup paperSize="9" scale="80" orientation="portrait" r:id="rId1"/>
  <headerFooter>
    <oddHeader>&amp;L&amp;"Arial"&amp;8&amp;K000000INTERNAL&amp;1#</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14999847407452621"/>
  </sheetPr>
  <dimension ref="A1:O806"/>
  <sheetViews>
    <sheetView zoomScaleNormal="100" workbookViewId="0">
      <pane xSplit="2" ySplit="1" topLeftCell="C2" activePane="bottomRight" state="frozen"/>
      <selection pane="topRight" activeCell="C1" sqref="C1"/>
      <selection pane="bottomLeft" activeCell="A2" sqref="A2"/>
      <selection pane="bottomRight"/>
    </sheetView>
  </sheetViews>
  <sheetFormatPr baseColWidth="10" defaultColWidth="11.33203125" defaultRowHeight="21" customHeight="1" x14ac:dyDescent="0.35"/>
  <cols>
    <col min="1" max="1" width="1.6640625" style="292" customWidth="1"/>
    <col min="2" max="2" width="17.6640625" style="174" customWidth="1"/>
    <col min="3" max="3" width="60.6640625" style="174" customWidth="1"/>
    <col min="4" max="4" width="60.6640625" style="52" customWidth="1"/>
    <col min="5" max="8" width="60.6640625" style="174" customWidth="1"/>
    <col min="9" max="16384" width="11.33203125" style="174"/>
  </cols>
  <sheetData>
    <row r="1" spans="1:15" ht="118.5" customHeight="1" x14ac:dyDescent="0.35">
      <c r="A1" s="281"/>
      <c r="B1" s="455" t="s">
        <v>16</v>
      </c>
      <c r="C1" s="455"/>
      <c r="D1" s="456"/>
    </row>
    <row r="2" spans="1:15" ht="16.8" x14ac:dyDescent="0.35">
      <c r="A2" s="282"/>
      <c r="B2" s="278" t="s">
        <v>17</v>
      </c>
      <c r="C2" s="278" t="s">
        <v>18</v>
      </c>
      <c r="D2" s="278" t="s">
        <v>19</v>
      </c>
      <c r="E2" s="297" t="s">
        <v>20</v>
      </c>
      <c r="F2" s="297" t="s">
        <v>21</v>
      </c>
      <c r="G2" s="297" t="s">
        <v>22</v>
      </c>
      <c r="H2" s="297" t="s">
        <v>23</v>
      </c>
      <c r="I2" s="280"/>
      <c r="J2" s="280"/>
      <c r="K2" s="280"/>
      <c r="L2" s="280"/>
      <c r="M2" s="280"/>
      <c r="N2" s="280"/>
      <c r="O2" s="280"/>
    </row>
    <row r="3" spans="1:15" ht="16.8" x14ac:dyDescent="0.35">
      <c r="A3" s="283"/>
      <c r="B3" s="429" t="s">
        <v>24</v>
      </c>
      <c r="C3" s="430" t="s">
        <v>25</v>
      </c>
      <c r="D3" s="430" t="s">
        <v>26</v>
      </c>
      <c r="E3" s="431" t="s">
        <v>27</v>
      </c>
      <c r="F3" s="431" t="s">
        <v>28</v>
      </c>
      <c r="G3" s="432" t="s">
        <v>29</v>
      </c>
      <c r="H3" s="432" t="s">
        <v>30</v>
      </c>
      <c r="I3" s="433"/>
      <c r="J3" s="433"/>
      <c r="K3" s="433"/>
      <c r="L3" s="433"/>
      <c r="M3" s="433"/>
      <c r="N3" s="433"/>
      <c r="O3" s="279"/>
    </row>
    <row r="4" spans="1:15" ht="55.2" x14ac:dyDescent="0.35">
      <c r="A4" s="284"/>
      <c r="B4" s="429" t="s">
        <v>31</v>
      </c>
      <c r="C4" s="404" t="s">
        <v>32</v>
      </c>
      <c r="D4" s="404" t="s">
        <v>33</v>
      </c>
      <c r="E4" s="434" t="s">
        <v>34</v>
      </c>
      <c r="F4" s="434" t="s">
        <v>35</v>
      </c>
      <c r="G4" s="434" t="s">
        <v>36</v>
      </c>
      <c r="H4" s="434" t="s">
        <v>37</v>
      </c>
      <c r="I4" s="433"/>
      <c r="J4" s="433"/>
      <c r="K4" s="433"/>
      <c r="L4" s="433"/>
      <c r="M4" s="433"/>
      <c r="N4" s="433"/>
      <c r="O4" s="279"/>
    </row>
    <row r="5" spans="1:15" ht="386.4" x14ac:dyDescent="0.35">
      <c r="A5" s="284"/>
      <c r="B5" s="429" t="s">
        <v>38</v>
      </c>
      <c r="C5" s="404" t="s">
        <v>39</v>
      </c>
      <c r="D5" s="435" t="s">
        <v>40</v>
      </c>
      <c r="E5" s="434" t="s">
        <v>41</v>
      </c>
      <c r="F5" s="434" t="s">
        <v>42</v>
      </c>
      <c r="G5" s="434" t="s">
        <v>43</v>
      </c>
      <c r="H5" s="434" t="s">
        <v>44</v>
      </c>
      <c r="I5" s="433"/>
      <c r="J5" s="433"/>
      <c r="K5" s="433"/>
      <c r="L5" s="433"/>
      <c r="M5" s="433"/>
      <c r="N5" s="433"/>
      <c r="O5" s="279"/>
    </row>
    <row r="6" spans="1:15" ht="69" x14ac:dyDescent="0.35">
      <c r="A6" s="284"/>
      <c r="B6" s="429" t="s">
        <v>45</v>
      </c>
      <c r="C6" s="404"/>
      <c r="D6" s="435" t="s">
        <v>46</v>
      </c>
      <c r="E6" s="436" t="s">
        <v>47</v>
      </c>
      <c r="F6" s="436" t="s">
        <v>48</v>
      </c>
      <c r="G6" s="436" t="s">
        <v>49</v>
      </c>
      <c r="H6" s="436" t="s">
        <v>50</v>
      </c>
      <c r="I6" s="433"/>
      <c r="J6" s="433"/>
      <c r="K6" s="433"/>
      <c r="L6" s="433"/>
      <c r="M6" s="433"/>
      <c r="N6" s="433"/>
      <c r="O6" s="279"/>
    </row>
    <row r="7" spans="1:15" ht="16.8" x14ac:dyDescent="0.35">
      <c r="A7" s="284"/>
      <c r="B7" s="437" t="s">
        <v>51</v>
      </c>
      <c r="C7" s="368"/>
      <c r="D7" s="368"/>
      <c r="E7" s="438"/>
      <c r="F7" s="438"/>
      <c r="G7" s="438"/>
      <c r="H7" s="438"/>
      <c r="I7" s="433"/>
      <c r="J7" s="433"/>
      <c r="K7" s="433"/>
      <c r="L7" s="433"/>
      <c r="M7" s="433"/>
      <c r="N7" s="433"/>
      <c r="O7" s="279"/>
    </row>
    <row r="8" spans="1:15" ht="16.8" x14ac:dyDescent="0.35">
      <c r="A8" s="284"/>
      <c r="B8" s="439"/>
      <c r="C8" s="368"/>
      <c r="D8" s="368"/>
      <c r="E8" s="438"/>
      <c r="F8" s="438"/>
      <c r="G8" s="438"/>
      <c r="H8" s="438"/>
      <c r="I8" s="433"/>
      <c r="J8" s="433"/>
      <c r="K8" s="433"/>
      <c r="L8" s="433"/>
      <c r="M8" s="433"/>
      <c r="N8" s="433"/>
      <c r="O8" s="279"/>
    </row>
    <row r="9" spans="1:15" ht="16.8" x14ac:dyDescent="0.35">
      <c r="A9" s="285"/>
      <c r="B9" s="439"/>
      <c r="C9" s="368"/>
      <c r="D9" s="368"/>
      <c r="E9" s="438"/>
      <c r="F9" s="438"/>
      <c r="G9" s="438"/>
      <c r="H9" s="438"/>
      <c r="I9" s="433"/>
      <c r="J9" s="433"/>
      <c r="K9" s="433"/>
      <c r="L9" s="433"/>
      <c r="M9" s="433"/>
      <c r="N9" s="433"/>
      <c r="O9" s="279"/>
    </row>
    <row r="10" spans="1:15" ht="16.8" x14ac:dyDescent="0.35">
      <c r="A10" s="285"/>
      <c r="B10" s="439"/>
      <c r="C10" s="368"/>
      <c r="D10" s="368"/>
      <c r="E10" s="438"/>
      <c r="F10" s="438"/>
      <c r="G10" s="438"/>
      <c r="H10" s="438"/>
      <c r="I10" s="433"/>
      <c r="J10" s="433"/>
      <c r="K10" s="433"/>
      <c r="L10" s="433"/>
      <c r="M10" s="433"/>
      <c r="N10" s="433"/>
      <c r="O10" s="279"/>
    </row>
    <row r="11" spans="1:15" ht="16.8" x14ac:dyDescent="0.35">
      <c r="A11" s="285"/>
      <c r="B11" s="439"/>
      <c r="C11" s="368"/>
      <c r="D11" s="368"/>
      <c r="E11" s="438"/>
      <c r="F11" s="438"/>
      <c r="G11" s="438"/>
      <c r="H11" s="438"/>
      <c r="I11" s="433"/>
      <c r="J11" s="433"/>
      <c r="K11" s="433"/>
      <c r="L11" s="433"/>
      <c r="M11" s="433"/>
      <c r="N11" s="433"/>
      <c r="O11" s="279"/>
    </row>
    <row r="12" spans="1:15" ht="16.8" x14ac:dyDescent="0.35">
      <c r="A12" s="283"/>
      <c r="B12" s="439"/>
      <c r="C12" s="368"/>
      <c r="D12" s="368"/>
      <c r="E12" s="438"/>
      <c r="F12" s="438"/>
      <c r="G12" s="438"/>
      <c r="H12" s="438"/>
      <c r="I12" s="433"/>
      <c r="J12" s="433"/>
      <c r="K12" s="433"/>
      <c r="L12" s="433"/>
      <c r="M12" s="433"/>
      <c r="N12" s="433"/>
      <c r="O12" s="279"/>
    </row>
    <row r="13" spans="1:15" ht="16.8" x14ac:dyDescent="0.35">
      <c r="A13" s="284"/>
      <c r="B13" s="295"/>
      <c r="C13" s="296"/>
      <c r="D13" s="296"/>
      <c r="E13" s="298"/>
      <c r="F13" s="298"/>
      <c r="G13" s="298"/>
      <c r="H13" s="298"/>
      <c r="I13" s="279"/>
      <c r="J13" s="279"/>
      <c r="K13" s="279"/>
      <c r="L13" s="279"/>
      <c r="M13" s="279"/>
      <c r="N13" s="279"/>
      <c r="O13" s="279"/>
    </row>
    <row r="14" spans="1:15" ht="16.8" x14ac:dyDescent="0.35">
      <c r="A14" s="286"/>
      <c r="B14" s="295"/>
      <c r="C14" s="296"/>
      <c r="D14" s="296"/>
      <c r="E14" s="298"/>
      <c r="F14" s="298"/>
      <c r="G14" s="298"/>
      <c r="H14" s="298"/>
      <c r="I14" s="279"/>
      <c r="J14" s="279"/>
      <c r="K14" s="279"/>
      <c r="L14" s="279"/>
      <c r="M14" s="279"/>
      <c r="N14" s="279"/>
      <c r="O14" s="279"/>
    </row>
    <row r="15" spans="1:15" ht="16.8" x14ac:dyDescent="0.35">
      <c r="A15" s="285"/>
      <c r="B15" s="295"/>
      <c r="C15" s="296"/>
      <c r="D15" s="296"/>
      <c r="E15" s="298"/>
      <c r="F15" s="298"/>
      <c r="G15" s="298"/>
      <c r="H15" s="298"/>
      <c r="I15" s="279"/>
      <c r="J15" s="279"/>
      <c r="K15" s="279"/>
      <c r="L15" s="279"/>
      <c r="M15" s="279"/>
      <c r="N15" s="279"/>
      <c r="O15" s="279"/>
    </row>
    <row r="16" spans="1:15" ht="16.8" x14ac:dyDescent="0.35">
      <c r="A16" s="285"/>
      <c r="B16" s="295"/>
      <c r="C16" s="296"/>
      <c r="D16" s="296"/>
      <c r="E16" s="298"/>
      <c r="F16" s="298"/>
      <c r="G16" s="298"/>
      <c r="H16" s="298"/>
      <c r="I16" s="279"/>
      <c r="J16" s="279"/>
      <c r="K16" s="279"/>
      <c r="L16" s="279"/>
      <c r="M16" s="279"/>
      <c r="N16" s="279"/>
      <c r="O16" s="279"/>
    </row>
    <row r="17" spans="1:15" ht="16.8" x14ac:dyDescent="0.35">
      <c r="A17" s="285"/>
      <c r="B17" s="295"/>
      <c r="C17" s="296"/>
      <c r="D17" s="296"/>
      <c r="E17" s="298"/>
      <c r="F17" s="298"/>
      <c r="G17" s="298"/>
      <c r="H17" s="298"/>
      <c r="I17" s="279"/>
      <c r="J17" s="279"/>
      <c r="K17" s="279"/>
      <c r="L17" s="279"/>
      <c r="M17" s="279"/>
      <c r="N17" s="279"/>
      <c r="O17" s="279"/>
    </row>
    <row r="18" spans="1:15" ht="16.8" x14ac:dyDescent="0.35">
      <c r="A18" s="285"/>
      <c r="B18" s="295"/>
      <c r="C18" s="296"/>
      <c r="D18" s="296"/>
      <c r="E18" s="298"/>
      <c r="F18" s="298"/>
      <c r="G18" s="298"/>
      <c r="H18" s="298"/>
      <c r="I18" s="279"/>
      <c r="J18" s="279"/>
      <c r="K18" s="279"/>
      <c r="L18" s="279"/>
      <c r="M18" s="279"/>
      <c r="N18" s="279"/>
      <c r="O18" s="279"/>
    </row>
    <row r="19" spans="1:15" ht="16.8" x14ac:dyDescent="0.35">
      <c r="A19" s="285"/>
      <c r="B19" s="295"/>
      <c r="C19" s="296"/>
      <c r="D19" s="296"/>
      <c r="E19" s="298"/>
      <c r="F19" s="298"/>
      <c r="G19" s="298"/>
      <c r="H19" s="298"/>
      <c r="I19" s="279"/>
      <c r="J19" s="279"/>
      <c r="K19" s="279"/>
      <c r="L19" s="279"/>
      <c r="M19" s="279"/>
      <c r="N19" s="279"/>
      <c r="O19" s="279"/>
    </row>
    <row r="20" spans="1:15" ht="16.8" x14ac:dyDescent="0.35">
      <c r="A20" s="285"/>
      <c r="B20" s="295"/>
      <c r="C20" s="296"/>
      <c r="D20" s="296"/>
      <c r="E20" s="298"/>
      <c r="F20" s="298"/>
      <c r="G20" s="298"/>
      <c r="H20" s="298"/>
      <c r="I20" s="279"/>
      <c r="J20" s="279"/>
      <c r="K20" s="279"/>
      <c r="L20" s="279"/>
      <c r="M20" s="279"/>
      <c r="N20" s="279"/>
      <c r="O20" s="279"/>
    </row>
    <row r="21" spans="1:15" ht="16.8" x14ac:dyDescent="0.35">
      <c r="A21" s="285"/>
      <c r="B21" s="295"/>
      <c r="C21" s="296"/>
      <c r="D21" s="296"/>
      <c r="E21" s="298"/>
      <c r="F21" s="298"/>
      <c r="G21" s="298"/>
      <c r="H21" s="298"/>
      <c r="I21" s="279"/>
      <c r="J21" s="279"/>
      <c r="K21" s="279"/>
      <c r="L21" s="279"/>
      <c r="M21" s="279"/>
      <c r="N21" s="279"/>
      <c r="O21" s="279"/>
    </row>
    <row r="22" spans="1:15" ht="16.8" x14ac:dyDescent="0.35">
      <c r="A22" s="285"/>
      <c r="B22" s="295"/>
      <c r="C22" s="296"/>
      <c r="D22" s="296"/>
      <c r="E22" s="298"/>
      <c r="F22" s="298"/>
      <c r="G22" s="298"/>
      <c r="H22" s="298"/>
      <c r="I22" s="279"/>
      <c r="J22" s="279"/>
      <c r="K22" s="279"/>
      <c r="L22" s="279"/>
      <c r="M22" s="279"/>
      <c r="N22" s="279"/>
      <c r="O22" s="279"/>
    </row>
    <row r="23" spans="1:15" ht="16.8" x14ac:dyDescent="0.35">
      <c r="A23" s="285"/>
      <c r="B23" s="295"/>
      <c r="C23" s="296"/>
      <c r="D23" s="296"/>
      <c r="E23" s="298"/>
      <c r="F23" s="298"/>
      <c r="G23" s="298"/>
      <c r="H23" s="298"/>
      <c r="I23" s="279"/>
      <c r="J23" s="279"/>
      <c r="K23" s="279"/>
      <c r="L23" s="279"/>
      <c r="M23" s="279"/>
      <c r="N23" s="279"/>
      <c r="O23" s="279"/>
    </row>
    <row r="24" spans="1:15" ht="16.8" x14ac:dyDescent="0.35">
      <c r="A24" s="285"/>
      <c r="B24" s="277"/>
      <c r="C24" s="277"/>
      <c r="D24" s="277"/>
    </row>
    <row r="25" spans="1:15" ht="16.8" x14ac:dyDescent="0.35">
      <c r="A25" s="287"/>
      <c r="B25" s="275"/>
      <c r="C25" s="275"/>
      <c r="D25" s="275"/>
    </row>
    <row r="26" spans="1:15" ht="16.8" x14ac:dyDescent="0.35">
      <c r="A26" s="287"/>
      <c r="B26" s="275"/>
      <c r="C26" s="275"/>
      <c r="D26" s="275"/>
    </row>
    <row r="27" spans="1:15" ht="16.8" x14ac:dyDescent="0.35">
      <c r="A27" s="287"/>
      <c r="B27" s="275"/>
      <c r="C27" s="275"/>
      <c r="D27" s="275"/>
    </row>
    <row r="28" spans="1:15" ht="16.8" x14ac:dyDescent="0.35">
      <c r="A28" s="288"/>
      <c r="B28" s="275"/>
      <c r="C28" s="275"/>
      <c r="D28" s="275"/>
    </row>
    <row r="29" spans="1:15" ht="16.8" x14ac:dyDescent="0.35">
      <c r="A29" s="287"/>
      <c r="B29" s="275"/>
      <c r="C29" s="275"/>
      <c r="D29" s="275"/>
    </row>
    <row r="30" spans="1:15" ht="16.8" x14ac:dyDescent="0.35">
      <c r="A30" s="287"/>
      <c r="B30" s="275"/>
      <c r="C30" s="275"/>
      <c r="D30" s="275"/>
    </row>
    <row r="31" spans="1:15" ht="16.8" x14ac:dyDescent="0.35">
      <c r="A31" s="287"/>
      <c r="B31" s="275"/>
      <c r="C31" s="275"/>
      <c r="D31" s="275"/>
    </row>
    <row r="32" spans="1:15" ht="16.8" x14ac:dyDescent="0.35">
      <c r="A32" s="287"/>
      <c r="B32" s="275"/>
      <c r="C32" s="275"/>
      <c r="D32" s="275"/>
    </row>
    <row r="33" spans="1:4" ht="16.8" x14ac:dyDescent="0.35">
      <c r="A33" s="287"/>
      <c r="B33" s="275"/>
      <c r="C33" s="275"/>
      <c r="D33" s="275"/>
    </row>
    <row r="34" spans="1:4" ht="16.8" x14ac:dyDescent="0.35">
      <c r="A34" s="288"/>
      <c r="B34" s="275"/>
      <c r="C34" s="275"/>
      <c r="D34" s="275"/>
    </row>
    <row r="35" spans="1:4" ht="16.8" x14ac:dyDescent="0.35">
      <c r="A35" s="287"/>
      <c r="B35" s="275"/>
      <c r="C35" s="275"/>
      <c r="D35" s="275"/>
    </row>
    <row r="36" spans="1:4" ht="16.8" x14ac:dyDescent="0.35">
      <c r="A36" s="289"/>
      <c r="B36" s="275"/>
      <c r="C36" s="275"/>
      <c r="D36" s="275"/>
    </row>
    <row r="37" spans="1:4" ht="16.8" x14ac:dyDescent="0.35">
      <c r="A37" s="289"/>
      <c r="B37" s="275"/>
      <c r="C37" s="275"/>
      <c r="D37" s="275"/>
    </row>
    <row r="38" spans="1:4" ht="16.8" x14ac:dyDescent="0.35">
      <c r="A38" s="289"/>
      <c r="B38" s="275"/>
      <c r="C38" s="275"/>
      <c r="D38" s="275"/>
    </row>
    <row r="39" spans="1:4" ht="16.8" x14ac:dyDescent="0.35">
      <c r="A39" s="289"/>
      <c r="B39" s="275"/>
      <c r="C39" s="275"/>
      <c r="D39" s="275"/>
    </row>
    <row r="40" spans="1:4" ht="16.8" x14ac:dyDescent="0.35">
      <c r="A40" s="289"/>
      <c r="B40" s="275"/>
      <c r="C40" s="275"/>
      <c r="D40" s="275"/>
    </row>
    <row r="41" spans="1:4" ht="16.8" x14ac:dyDescent="0.35">
      <c r="A41" s="289"/>
      <c r="B41" s="275"/>
      <c r="C41" s="275"/>
      <c r="D41" s="275"/>
    </row>
    <row r="42" spans="1:4" ht="16.8" x14ac:dyDescent="0.35">
      <c r="A42" s="289"/>
      <c r="B42" s="275"/>
      <c r="C42" s="275"/>
      <c r="D42" s="275"/>
    </row>
    <row r="43" spans="1:4" ht="16.8" x14ac:dyDescent="0.35">
      <c r="A43" s="289"/>
      <c r="B43" s="275"/>
      <c r="C43" s="275"/>
      <c r="D43" s="275"/>
    </row>
    <row r="44" spans="1:4" ht="16.8" x14ac:dyDescent="0.35">
      <c r="A44" s="287"/>
      <c r="B44" s="275"/>
      <c r="C44" s="275"/>
      <c r="D44" s="275"/>
    </row>
    <row r="45" spans="1:4" ht="21" customHeight="1" x14ac:dyDescent="0.35">
      <c r="A45" s="287"/>
      <c r="B45" s="276"/>
      <c r="C45" s="276"/>
      <c r="D45" s="127"/>
    </row>
    <row r="48" spans="1:4" ht="21" customHeight="1" x14ac:dyDescent="0.35">
      <c r="A48" s="290"/>
      <c r="D48" s="56"/>
    </row>
    <row r="54" spans="1:4" ht="21" customHeight="1" x14ac:dyDescent="0.35">
      <c r="A54" s="291"/>
      <c r="D54" s="54"/>
    </row>
    <row r="55" spans="1:4" ht="21" customHeight="1" x14ac:dyDescent="0.35">
      <c r="A55" s="291"/>
      <c r="D55" s="54"/>
    </row>
    <row r="56" spans="1:4" ht="21" customHeight="1" x14ac:dyDescent="0.35">
      <c r="A56" s="291"/>
      <c r="D56" s="54"/>
    </row>
    <row r="57" spans="1:4" ht="21" customHeight="1" x14ac:dyDescent="0.35">
      <c r="A57" s="291"/>
      <c r="D57" s="54"/>
    </row>
    <row r="58" spans="1:4" ht="21" customHeight="1" x14ac:dyDescent="0.35">
      <c r="A58" s="291"/>
      <c r="D58" s="54"/>
    </row>
    <row r="59" spans="1:4" ht="21" customHeight="1" x14ac:dyDescent="0.35">
      <c r="A59" s="291"/>
      <c r="D59" s="54"/>
    </row>
    <row r="60" spans="1:4" ht="21" customHeight="1" x14ac:dyDescent="0.35">
      <c r="A60" s="291"/>
      <c r="D60" s="54"/>
    </row>
    <row r="61" spans="1:4" ht="21" customHeight="1" x14ac:dyDescent="0.35">
      <c r="A61" s="291"/>
      <c r="D61" s="54"/>
    </row>
    <row r="62" spans="1:4" ht="21" customHeight="1" x14ac:dyDescent="0.35">
      <c r="A62" s="291"/>
      <c r="D62" s="54"/>
    </row>
    <row r="68" spans="1:4" ht="21" customHeight="1" x14ac:dyDescent="0.35">
      <c r="A68" s="291"/>
      <c r="D68" s="54"/>
    </row>
    <row r="69" spans="1:4" ht="21" customHeight="1" x14ac:dyDescent="0.35">
      <c r="A69" s="291"/>
      <c r="D69" s="54"/>
    </row>
    <row r="70" spans="1:4" ht="21" customHeight="1" x14ac:dyDescent="0.35">
      <c r="A70" s="291"/>
      <c r="D70" s="54"/>
    </row>
    <row r="71" spans="1:4" ht="21" customHeight="1" x14ac:dyDescent="0.35">
      <c r="A71" s="291"/>
      <c r="D71" s="54"/>
    </row>
    <row r="72" spans="1:4" ht="21" customHeight="1" x14ac:dyDescent="0.35">
      <c r="A72" s="291"/>
      <c r="D72" s="54"/>
    </row>
    <row r="73" spans="1:4" ht="21" customHeight="1" x14ac:dyDescent="0.35">
      <c r="A73" s="291"/>
      <c r="D73" s="54"/>
    </row>
    <row r="75" spans="1:4" ht="21" customHeight="1" x14ac:dyDescent="0.35">
      <c r="A75" s="293"/>
      <c r="D75" s="57"/>
    </row>
    <row r="81" spans="1:4" ht="21" customHeight="1" x14ac:dyDescent="0.35">
      <c r="A81" s="291"/>
      <c r="D81" s="54"/>
    </row>
    <row r="82" spans="1:4" ht="21" customHeight="1" x14ac:dyDescent="0.35">
      <c r="A82" s="291"/>
      <c r="D82" s="54"/>
    </row>
    <row r="83" spans="1:4" ht="21" customHeight="1" x14ac:dyDescent="0.35">
      <c r="A83" s="291"/>
      <c r="D83" s="54"/>
    </row>
    <row r="84" spans="1:4" ht="21" customHeight="1" x14ac:dyDescent="0.35">
      <c r="A84" s="291"/>
      <c r="D84" s="54"/>
    </row>
    <row r="85" spans="1:4" ht="21" customHeight="1" x14ac:dyDescent="0.35">
      <c r="A85" s="294"/>
      <c r="D85" s="55"/>
    </row>
    <row r="95" spans="1:4" ht="21" customHeight="1" x14ac:dyDescent="0.35">
      <c r="A95" s="291"/>
      <c r="D95" s="54"/>
    </row>
    <row r="96" spans="1:4" ht="21" customHeight="1" x14ac:dyDescent="0.35">
      <c r="A96" s="291"/>
      <c r="D96" s="54"/>
    </row>
    <row r="97" spans="1:4" ht="21" customHeight="1" x14ac:dyDescent="0.35">
      <c r="A97" s="291"/>
      <c r="D97" s="54"/>
    </row>
    <row r="98" spans="1:4" ht="21" customHeight="1" x14ac:dyDescent="0.35">
      <c r="A98" s="291"/>
      <c r="D98" s="54"/>
    </row>
    <row r="99" spans="1:4" ht="21" customHeight="1" x14ac:dyDescent="0.35">
      <c r="A99" s="291"/>
      <c r="D99" s="54"/>
    </row>
    <row r="100" spans="1:4" ht="21" customHeight="1" x14ac:dyDescent="0.35">
      <c r="A100" s="291"/>
      <c r="D100" s="54"/>
    </row>
    <row r="101" spans="1:4" ht="21" customHeight="1" x14ac:dyDescent="0.35">
      <c r="A101" s="291"/>
      <c r="D101" s="54"/>
    </row>
    <row r="102" spans="1:4" ht="21" customHeight="1" x14ac:dyDescent="0.35">
      <c r="A102" s="291"/>
      <c r="D102" s="54"/>
    </row>
    <row r="109" spans="1:4" ht="21" customHeight="1" x14ac:dyDescent="0.35">
      <c r="A109" s="291"/>
      <c r="D109" s="54"/>
    </row>
    <row r="110" spans="1:4" ht="21" customHeight="1" x14ac:dyDescent="0.35">
      <c r="A110" s="291"/>
      <c r="D110" s="54"/>
    </row>
    <row r="111" spans="1:4" ht="21" customHeight="1" x14ac:dyDescent="0.35">
      <c r="A111" s="291"/>
      <c r="D111" s="54"/>
    </row>
    <row r="112" spans="1:4" ht="21" customHeight="1" x14ac:dyDescent="0.35">
      <c r="A112" s="291"/>
      <c r="D112" s="54"/>
    </row>
    <row r="113" spans="1:4" ht="21" customHeight="1" x14ac:dyDescent="0.35">
      <c r="A113" s="291"/>
      <c r="D113" s="54"/>
    </row>
    <row r="114" spans="1:4" ht="21" customHeight="1" x14ac:dyDescent="0.35">
      <c r="A114" s="291"/>
      <c r="D114" s="54"/>
    </row>
    <row r="124" spans="1:4" ht="21" customHeight="1" x14ac:dyDescent="0.35">
      <c r="A124" s="291"/>
      <c r="D124" s="54"/>
    </row>
    <row r="125" spans="1:4" ht="21" customHeight="1" x14ac:dyDescent="0.35">
      <c r="A125" s="291"/>
      <c r="D125" s="54"/>
    </row>
    <row r="126" spans="1:4" ht="21" customHeight="1" x14ac:dyDescent="0.35">
      <c r="A126" s="291"/>
      <c r="D126" s="54"/>
    </row>
    <row r="127" spans="1:4" ht="21" customHeight="1" x14ac:dyDescent="0.35">
      <c r="A127" s="291"/>
      <c r="D127" s="54"/>
    </row>
    <row r="128" spans="1:4" ht="21" customHeight="1" x14ac:dyDescent="0.35">
      <c r="A128" s="291"/>
      <c r="D128" s="54"/>
    </row>
    <row r="129" spans="1:4" ht="21" customHeight="1" x14ac:dyDescent="0.35">
      <c r="A129" s="291"/>
      <c r="D129" s="54"/>
    </row>
    <row r="130" spans="1:4" ht="21" customHeight="1" x14ac:dyDescent="0.35">
      <c r="A130" s="291"/>
      <c r="D130" s="54"/>
    </row>
    <row r="131" spans="1:4" ht="21" customHeight="1" x14ac:dyDescent="0.35">
      <c r="A131" s="291"/>
      <c r="D131" s="54"/>
    </row>
    <row r="141" spans="1:4" ht="21" customHeight="1" x14ac:dyDescent="0.35">
      <c r="A141" s="291"/>
      <c r="D141" s="54"/>
    </row>
    <row r="142" spans="1:4" ht="21" customHeight="1" x14ac:dyDescent="0.35">
      <c r="A142" s="291"/>
      <c r="D142" s="54"/>
    </row>
    <row r="143" spans="1:4" ht="21" customHeight="1" x14ac:dyDescent="0.35">
      <c r="A143" s="291"/>
      <c r="D143" s="54"/>
    </row>
    <row r="144" spans="1:4" ht="21" customHeight="1" x14ac:dyDescent="0.35">
      <c r="A144" s="291"/>
      <c r="D144" s="54"/>
    </row>
    <row r="145" spans="1:4" ht="21" customHeight="1" x14ac:dyDescent="0.35">
      <c r="A145" s="291"/>
      <c r="D145" s="54"/>
    </row>
    <row r="146" spans="1:4" ht="21" customHeight="1" x14ac:dyDescent="0.35">
      <c r="A146" s="291"/>
      <c r="D146" s="54"/>
    </row>
    <row r="147" spans="1:4" ht="21" customHeight="1" x14ac:dyDescent="0.35">
      <c r="A147" s="291"/>
      <c r="D147" s="54"/>
    </row>
    <row r="148" spans="1:4" ht="21" customHeight="1" x14ac:dyDescent="0.35">
      <c r="A148" s="291"/>
      <c r="D148" s="54"/>
    </row>
    <row r="158" spans="1:4" ht="21" customHeight="1" x14ac:dyDescent="0.35">
      <c r="A158" s="291"/>
      <c r="D158" s="54"/>
    </row>
    <row r="159" spans="1:4" ht="21" customHeight="1" x14ac:dyDescent="0.35">
      <c r="A159" s="291"/>
      <c r="D159" s="54"/>
    </row>
    <row r="160" spans="1:4" ht="21" customHeight="1" x14ac:dyDescent="0.35">
      <c r="A160" s="291"/>
      <c r="D160" s="54"/>
    </row>
    <row r="161" spans="1:4" ht="21" customHeight="1" x14ac:dyDescent="0.35">
      <c r="A161" s="291"/>
      <c r="D161" s="54"/>
    </row>
    <row r="162" spans="1:4" ht="21" customHeight="1" x14ac:dyDescent="0.35">
      <c r="A162" s="291"/>
      <c r="D162" s="54"/>
    </row>
    <row r="163" spans="1:4" ht="21" customHeight="1" x14ac:dyDescent="0.35">
      <c r="A163" s="291"/>
      <c r="D163" s="54"/>
    </row>
    <row r="164" spans="1:4" ht="21" customHeight="1" x14ac:dyDescent="0.35">
      <c r="A164" s="291"/>
      <c r="D164" s="54"/>
    </row>
    <row r="165" spans="1:4" ht="21" customHeight="1" x14ac:dyDescent="0.35">
      <c r="A165" s="291"/>
      <c r="D165" s="54"/>
    </row>
    <row r="177" spans="1:4" ht="21" customHeight="1" x14ac:dyDescent="0.35">
      <c r="A177" s="291"/>
      <c r="D177" s="54"/>
    </row>
    <row r="178" spans="1:4" ht="21" customHeight="1" x14ac:dyDescent="0.35">
      <c r="A178" s="291"/>
      <c r="D178" s="54"/>
    </row>
    <row r="179" spans="1:4" ht="21" customHeight="1" x14ac:dyDescent="0.35">
      <c r="A179" s="291"/>
      <c r="D179" s="54"/>
    </row>
    <row r="180" spans="1:4" ht="21" customHeight="1" x14ac:dyDescent="0.35">
      <c r="A180" s="291"/>
      <c r="D180" s="54"/>
    </row>
    <row r="181" spans="1:4" ht="21" customHeight="1" x14ac:dyDescent="0.35">
      <c r="A181" s="291"/>
      <c r="D181" s="54"/>
    </row>
    <row r="182" spans="1:4" ht="21" customHeight="1" x14ac:dyDescent="0.35">
      <c r="A182" s="291"/>
      <c r="D182" s="54"/>
    </row>
    <row r="183" spans="1:4" ht="21" customHeight="1" x14ac:dyDescent="0.35">
      <c r="A183" s="291"/>
      <c r="D183" s="54"/>
    </row>
    <row r="184" spans="1:4" ht="21" customHeight="1" x14ac:dyDescent="0.35">
      <c r="A184" s="291"/>
      <c r="D184" s="54"/>
    </row>
    <row r="194" spans="1:4" ht="21" customHeight="1" x14ac:dyDescent="0.35">
      <c r="A194" s="291"/>
      <c r="D194" s="54"/>
    </row>
    <row r="195" spans="1:4" ht="21" customHeight="1" x14ac:dyDescent="0.35">
      <c r="A195" s="291"/>
      <c r="D195" s="54"/>
    </row>
    <row r="196" spans="1:4" ht="21" customHeight="1" x14ac:dyDescent="0.35">
      <c r="A196" s="291"/>
      <c r="D196" s="54"/>
    </row>
    <row r="197" spans="1:4" ht="21" customHeight="1" x14ac:dyDescent="0.35">
      <c r="A197" s="291"/>
      <c r="D197" s="54"/>
    </row>
    <row r="198" spans="1:4" ht="21" customHeight="1" x14ac:dyDescent="0.35">
      <c r="A198" s="291"/>
      <c r="D198" s="54"/>
    </row>
    <row r="199" spans="1:4" ht="21" customHeight="1" x14ac:dyDescent="0.35">
      <c r="A199" s="291"/>
      <c r="D199" s="54"/>
    </row>
    <row r="200" spans="1:4" ht="21" customHeight="1" x14ac:dyDescent="0.35">
      <c r="A200" s="291"/>
      <c r="D200" s="54"/>
    </row>
    <row r="201" spans="1:4" ht="21" customHeight="1" x14ac:dyDescent="0.35">
      <c r="A201" s="291"/>
      <c r="D201" s="54"/>
    </row>
    <row r="211" spans="1:4" ht="21" customHeight="1" x14ac:dyDescent="0.35">
      <c r="A211" s="291"/>
      <c r="D211" s="54"/>
    </row>
    <row r="212" spans="1:4" ht="21" customHeight="1" x14ac:dyDescent="0.35">
      <c r="A212" s="291"/>
      <c r="D212" s="54"/>
    </row>
    <row r="213" spans="1:4" ht="21" customHeight="1" x14ac:dyDescent="0.35">
      <c r="A213" s="291"/>
      <c r="D213" s="54"/>
    </row>
    <row r="214" spans="1:4" ht="21" customHeight="1" x14ac:dyDescent="0.35">
      <c r="A214" s="291"/>
      <c r="D214" s="54"/>
    </row>
    <row r="215" spans="1:4" ht="21" customHeight="1" x14ac:dyDescent="0.35">
      <c r="A215" s="291"/>
      <c r="D215" s="54"/>
    </row>
    <row r="216" spans="1:4" ht="21" customHeight="1" x14ac:dyDescent="0.35">
      <c r="A216" s="291"/>
      <c r="D216" s="54"/>
    </row>
    <row r="217" spans="1:4" ht="21" customHeight="1" x14ac:dyDescent="0.35">
      <c r="A217" s="291"/>
      <c r="D217" s="54"/>
    </row>
    <row r="218" spans="1:4" ht="21" customHeight="1" x14ac:dyDescent="0.35">
      <c r="A218" s="291"/>
      <c r="D218" s="54"/>
    </row>
    <row r="228" spans="1:4" ht="21" customHeight="1" x14ac:dyDescent="0.35">
      <c r="A228" s="291"/>
      <c r="D228" s="54"/>
    </row>
    <row r="229" spans="1:4" ht="21" customHeight="1" x14ac:dyDescent="0.35">
      <c r="A229" s="291"/>
      <c r="D229" s="54"/>
    </row>
    <row r="230" spans="1:4" ht="21" customHeight="1" x14ac:dyDescent="0.35">
      <c r="A230" s="291"/>
      <c r="D230" s="54"/>
    </row>
    <row r="231" spans="1:4" ht="21" customHeight="1" x14ac:dyDescent="0.35">
      <c r="A231" s="291"/>
      <c r="D231" s="54"/>
    </row>
    <row r="232" spans="1:4" ht="21" customHeight="1" x14ac:dyDescent="0.35">
      <c r="A232" s="291"/>
      <c r="D232" s="54"/>
    </row>
    <row r="233" spans="1:4" ht="21" customHeight="1" x14ac:dyDescent="0.35">
      <c r="A233" s="291"/>
      <c r="D233" s="54"/>
    </row>
    <row r="234" spans="1:4" ht="21" customHeight="1" x14ac:dyDescent="0.35">
      <c r="A234" s="291"/>
      <c r="D234" s="54"/>
    </row>
    <row r="235" spans="1:4" ht="21" customHeight="1" x14ac:dyDescent="0.35">
      <c r="A235" s="291"/>
      <c r="D235" s="54"/>
    </row>
    <row r="245" spans="1:4" ht="21" customHeight="1" x14ac:dyDescent="0.35">
      <c r="A245" s="291"/>
      <c r="D245" s="54"/>
    </row>
    <row r="246" spans="1:4" ht="21" customHeight="1" x14ac:dyDescent="0.35">
      <c r="A246" s="291"/>
      <c r="D246" s="54"/>
    </row>
    <row r="247" spans="1:4" ht="21" customHeight="1" x14ac:dyDescent="0.35">
      <c r="A247" s="291"/>
      <c r="D247" s="54"/>
    </row>
    <row r="248" spans="1:4" ht="21" customHeight="1" x14ac:dyDescent="0.35">
      <c r="A248" s="291"/>
      <c r="D248" s="54"/>
    </row>
    <row r="249" spans="1:4" ht="21" customHeight="1" x14ac:dyDescent="0.35">
      <c r="A249" s="291"/>
      <c r="D249" s="54"/>
    </row>
    <row r="250" spans="1:4" ht="21" customHeight="1" x14ac:dyDescent="0.35">
      <c r="A250" s="291"/>
      <c r="D250" s="54"/>
    </row>
    <row r="251" spans="1:4" ht="21" customHeight="1" x14ac:dyDescent="0.35">
      <c r="A251" s="291"/>
      <c r="D251" s="54"/>
    </row>
    <row r="252" spans="1:4" ht="21" customHeight="1" x14ac:dyDescent="0.35">
      <c r="A252" s="291"/>
      <c r="D252" s="54"/>
    </row>
    <row r="262" spans="1:4" ht="21" customHeight="1" x14ac:dyDescent="0.35">
      <c r="A262" s="291"/>
      <c r="D262" s="54"/>
    </row>
    <row r="263" spans="1:4" ht="21" customHeight="1" x14ac:dyDescent="0.35">
      <c r="A263" s="291"/>
      <c r="D263" s="54"/>
    </row>
    <row r="264" spans="1:4" ht="21" customHeight="1" x14ac:dyDescent="0.35">
      <c r="A264" s="291"/>
      <c r="D264" s="54"/>
    </row>
    <row r="265" spans="1:4" ht="21" customHeight="1" x14ac:dyDescent="0.35">
      <c r="A265" s="291"/>
      <c r="D265" s="54"/>
    </row>
    <row r="266" spans="1:4" ht="21" customHeight="1" x14ac:dyDescent="0.35">
      <c r="A266" s="291"/>
      <c r="D266" s="54"/>
    </row>
    <row r="267" spans="1:4" ht="21" customHeight="1" x14ac:dyDescent="0.35">
      <c r="A267" s="291"/>
      <c r="D267" s="54"/>
    </row>
    <row r="268" spans="1:4" ht="21" customHeight="1" x14ac:dyDescent="0.35">
      <c r="A268" s="291"/>
      <c r="D268" s="54"/>
    </row>
    <row r="269" spans="1:4" ht="21" customHeight="1" x14ac:dyDescent="0.35">
      <c r="A269" s="291"/>
      <c r="D269" s="54"/>
    </row>
    <row r="279" spans="1:4" ht="21" customHeight="1" x14ac:dyDescent="0.35">
      <c r="A279" s="291"/>
      <c r="D279" s="54"/>
    </row>
    <row r="280" spans="1:4" ht="21" customHeight="1" x14ac:dyDescent="0.35">
      <c r="A280" s="291"/>
      <c r="D280" s="54"/>
    </row>
    <row r="281" spans="1:4" ht="21" customHeight="1" x14ac:dyDescent="0.35">
      <c r="A281" s="291"/>
      <c r="D281" s="54"/>
    </row>
    <row r="282" spans="1:4" ht="21" customHeight="1" x14ac:dyDescent="0.35">
      <c r="A282" s="291"/>
      <c r="D282" s="54"/>
    </row>
    <row r="283" spans="1:4" ht="21" customHeight="1" x14ac:dyDescent="0.35">
      <c r="A283" s="291"/>
      <c r="D283" s="54"/>
    </row>
    <row r="284" spans="1:4" ht="21" customHeight="1" x14ac:dyDescent="0.35">
      <c r="A284" s="291"/>
      <c r="D284" s="54"/>
    </row>
    <row r="285" spans="1:4" ht="21" customHeight="1" x14ac:dyDescent="0.35">
      <c r="A285" s="291"/>
      <c r="D285" s="54"/>
    </row>
    <row r="286" spans="1:4" ht="21" customHeight="1" x14ac:dyDescent="0.35">
      <c r="A286" s="291"/>
      <c r="D286" s="54"/>
    </row>
    <row r="296" spans="1:4" ht="21" customHeight="1" x14ac:dyDescent="0.35">
      <c r="A296" s="291"/>
      <c r="D296" s="54"/>
    </row>
    <row r="297" spans="1:4" ht="21" customHeight="1" x14ac:dyDescent="0.35">
      <c r="A297" s="291"/>
      <c r="D297" s="54"/>
    </row>
    <row r="298" spans="1:4" ht="21" customHeight="1" x14ac:dyDescent="0.35">
      <c r="A298" s="291"/>
      <c r="D298" s="54"/>
    </row>
    <row r="299" spans="1:4" ht="21" customHeight="1" x14ac:dyDescent="0.35">
      <c r="A299" s="291"/>
      <c r="D299" s="54"/>
    </row>
    <row r="300" spans="1:4" ht="21" customHeight="1" x14ac:dyDescent="0.35">
      <c r="A300" s="291"/>
      <c r="D300" s="54"/>
    </row>
    <row r="301" spans="1:4" ht="21" customHeight="1" x14ac:dyDescent="0.35">
      <c r="A301" s="291"/>
      <c r="D301" s="54"/>
    </row>
    <row r="302" spans="1:4" ht="21" customHeight="1" x14ac:dyDescent="0.35">
      <c r="A302" s="291"/>
      <c r="D302" s="54"/>
    </row>
    <row r="303" spans="1:4" ht="21" customHeight="1" x14ac:dyDescent="0.35">
      <c r="A303" s="291"/>
      <c r="D303" s="54"/>
    </row>
    <row r="313" spans="1:4" ht="21" customHeight="1" x14ac:dyDescent="0.35">
      <c r="A313" s="291"/>
      <c r="D313" s="54"/>
    </row>
    <row r="314" spans="1:4" ht="21" customHeight="1" x14ac:dyDescent="0.35">
      <c r="A314" s="291"/>
      <c r="D314" s="54"/>
    </row>
    <row r="315" spans="1:4" ht="21" customHeight="1" x14ac:dyDescent="0.35">
      <c r="A315" s="291"/>
      <c r="D315" s="54"/>
    </row>
    <row r="316" spans="1:4" ht="21" customHeight="1" x14ac:dyDescent="0.35">
      <c r="A316" s="291"/>
      <c r="D316" s="54"/>
    </row>
    <row r="317" spans="1:4" ht="21" customHeight="1" x14ac:dyDescent="0.35">
      <c r="A317" s="291"/>
      <c r="D317" s="54"/>
    </row>
    <row r="318" spans="1:4" ht="21" customHeight="1" x14ac:dyDescent="0.35">
      <c r="A318" s="291"/>
      <c r="D318" s="54"/>
    </row>
    <row r="319" spans="1:4" ht="21" customHeight="1" x14ac:dyDescent="0.35">
      <c r="A319" s="291"/>
      <c r="D319" s="54"/>
    </row>
    <row r="320" spans="1:4" ht="21" customHeight="1" x14ac:dyDescent="0.35">
      <c r="A320" s="291"/>
      <c r="D320" s="54"/>
    </row>
    <row r="330" spans="1:4" ht="21" customHeight="1" x14ac:dyDescent="0.35">
      <c r="A330" s="291"/>
      <c r="D330" s="54"/>
    </row>
    <row r="331" spans="1:4" ht="21" customHeight="1" x14ac:dyDescent="0.35">
      <c r="A331" s="291"/>
      <c r="D331" s="54"/>
    </row>
    <row r="332" spans="1:4" ht="21" customHeight="1" x14ac:dyDescent="0.35">
      <c r="A332" s="291"/>
      <c r="D332" s="54"/>
    </row>
    <row r="333" spans="1:4" ht="21" customHeight="1" x14ac:dyDescent="0.35">
      <c r="A333" s="291"/>
      <c r="D333" s="54"/>
    </row>
    <row r="334" spans="1:4" ht="21" customHeight="1" x14ac:dyDescent="0.35">
      <c r="A334" s="291"/>
      <c r="D334" s="54"/>
    </row>
    <row r="335" spans="1:4" ht="21" customHeight="1" x14ac:dyDescent="0.35">
      <c r="A335" s="291"/>
      <c r="D335" s="54"/>
    </row>
    <row r="336" spans="1:4" ht="21" customHeight="1" x14ac:dyDescent="0.35">
      <c r="A336" s="291"/>
      <c r="D336" s="54"/>
    </row>
    <row r="337" spans="1:4" ht="21" customHeight="1" x14ac:dyDescent="0.35">
      <c r="A337" s="291"/>
      <c r="D337" s="54"/>
    </row>
    <row r="347" spans="1:4" ht="21" customHeight="1" x14ac:dyDescent="0.35">
      <c r="A347" s="291"/>
      <c r="D347" s="54"/>
    </row>
    <row r="348" spans="1:4" ht="21" customHeight="1" x14ac:dyDescent="0.35">
      <c r="A348" s="291"/>
      <c r="D348" s="54"/>
    </row>
    <row r="349" spans="1:4" ht="21" customHeight="1" x14ac:dyDescent="0.35">
      <c r="A349" s="291"/>
      <c r="D349" s="54"/>
    </row>
    <row r="350" spans="1:4" ht="21" customHeight="1" x14ac:dyDescent="0.35">
      <c r="A350" s="291"/>
      <c r="D350" s="54"/>
    </row>
    <row r="351" spans="1:4" ht="21" customHeight="1" x14ac:dyDescent="0.35">
      <c r="A351" s="291"/>
      <c r="D351" s="54"/>
    </row>
    <row r="352" spans="1:4" ht="21" customHeight="1" x14ac:dyDescent="0.35">
      <c r="A352" s="291"/>
      <c r="D352" s="54"/>
    </row>
    <row r="353" spans="1:4" ht="21" customHeight="1" x14ac:dyDescent="0.35">
      <c r="A353" s="291"/>
      <c r="D353" s="54"/>
    </row>
    <row r="354" spans="1:4" ht="21" customHeight="1" x14ac:dyDescent="0.35">
      <c r="A354" s="291"/>
      <c r="D354" s="54"/>
    </row>
    <row r="364" spans="1:4" ht="21" customHeight="1" x14ac:dyDescent="0.35">
      <c r="A364" s="291"/>
      <c r="D364" s="54"/>
    </row>
    <row r="365" spans="1:4" ht="21" customHeight="1" x14ac:dyDescent="0.35">
      <c r="A365" s="291"/>
      <c r="D365" s="54"/>
    </row>
    <row r="366" spans="1:4" ht="21" customHeight="1" x14ac:dyDescent="0.35">
      <c r="A366" s="291"/>
      <c r="D366" s="54"/>
    </row>
    <row r="367" spans="1:4" ht="21" customHeight="1" x14ac:dyDescent="0.35">
      <c r="A367" s="291"/>
      <c r="D367" s="54"/>
    </row>
    <row r="368" spans="1:4" ht="21" customHeight="1" x14ac:dyDescent="0.35">
      <c r="A368" s="291"/>
      <c r="D368" s="54"/>
    </row>
    <row r="369" spans="1:4" ht="21" customHeight="1" x14ac:dyDescent="0.35">
      <c r="A369" s="291"/>
      <c r="D369" s="54"/>
    </row>
    <row r="370" spans="1:4" ht="21" customHeight="1" x14ac:dyDescent="0.35">
      <c r="A370" s="291"/>
      <c r="D370" s="54"/>
    </row>
    <row r="371" spans="1:4" ht="21" customHeight="1" x14ac:dyDescent="0.35">
      <c r="A371" s="291"/>
      <c r="D371" s="54"/>
    </row>
    <row r="381" spans="1:4" ht="21" customHeight="1" x14ac:dyDescent="0.35">
      <c r="A381" s="291"/>
      <c r="D381" s="54"/>
    </row>
    <row r="382" spans="1:4" ht="21" customHeight="1" x14ac:dyDescent="0.35">
      <c r="A382" s="291"/>
      <c r="D382" s="54"/>
    </row>
    <row r="383" spans="1:4" ht="21" customHeight="1" x14ac:dyDescent="0.35">
      <c r="A383" s="291"/>
      <c r="D383" s="54"/>
    </row>
    <row r="384" spans="1:4" ht="21" customHeight="1" x14ac:dyDescent="0.35">
      <c r="A384" s="291"/>
      <c r="D384" s="54"/>
    </row>
    <row r="385" spans="1:4" ht="21" customHeight="1" x14ac:dyDescent="0.35">
      <c r="A385" s="291"/>
      <c r="D385" s="54"/>
    </row>
    <row r="386" spans="1:4" ht="21" customHeight="1" x14ac:dyDescent="0.35">
      <c r="A386" s="291"/>
      <c r="D386" s="54"/>
    </row>
    <row r="387" spans="1:4" ht="21" customHeight="1" x14ac:dyDescent="0.35">
      <c r="A387" s="291"/>
      <c r="D387" s="54"/>
    </row>
    <row r="388" spans="1:4" ht="21" customHeight="1" x14ac:dyDescent="0.35">
      <c r="A388" s="291"/>
      <c r="D388" s="54"/>
    </row>
    <row r="398" spans="1:4" ht="21" customHeight="1" x14ac:dyDescent="0.35">
      <c r="A398" s="291"/>
      <c r="D398" s="54"/>
    </row>
    <row r="399" spans="1:4" ht="21" customHeight="1" x14ac:dyDescent="0.35">
      <c r="A399" s="291"/>
      <c r="D399" s="54"/>
    </row>
    <row r="400" spans="1:4" ht="21" customHeight="1" x14ac:dyDescent="0.35">
      <c r="A400" s="291"/>
      <c r="D400" s="54"/>
    </row>
    <row r="401" spans="1:4" ht="21" customHeight="1" x14ac:dyDescent="0.35">
      <c r="A401" s="291"/>
      <c r="D401" s="54"/>
    </row>
    <row r="402" spans="1:4" ht="21" customHeight="1" x14ac:dyDescent="0.35">
      <c r="A402" s="291"/>
      <c r="D402" s="54"/>
    </row>
    <row r="403" spans="1:4" ht="21" customHeight="1" x14ac:dyDescent="0.35">
      <c r="A403" s="291"/>
      <c r="D403" s="54"/>
    </row>
    <row r="404" spans="1:4" ht="21" customHeight="1" x14ac:dyDescent="0.35">
      <c r="A404" s="291"/>
      <c r="D404" s="54"/>
    </row>
    <row r="405" spans="1:4" ht="21" customHeight="1" x14ac:dyDescent="0.35">
      <c r="A405" s="291"/>
      <c r="D405" s="54"/>
    </row>
    <row r="415" spans="1:4" ht="21" customHeight="1" x14ac:dyDescent="0.35">
      <c r="A415" s="291"/>
      <c r="D415" s="54"/>
    </row>
    <row r="416" spans="1:4" ht="21" customHeight="1" x14ac:dyDescent="0.35">
      <c r="A416" s="291"/>
      <c r="D416" s="54"/>
    </row>
    <row r="417" spans="1:4" ht="21" customHeight="1" x14ac:dyDescent="0.35">
      <c r="A417" s="291"/>
      <c r="D417" s="54"/>
    </row>
    <row r="418" spans="1:4" ht="21" customHeight="1" x14ac:dyDescent="0.35">
      <c r="A418" s="291"/>
      <c r="D418" s="54"/>
    </row>
    <row r="419" spans="1:4" ht="21" customHeight="1" x14ac:dyDescent="0.35">
      <c r="A419" s="291"/>
      <c r="D419" s="54"/>
    </row>
    <row r="420" spans="1:4" ht="21" customHeight="1" x14ac:dyDescent="0.35">
      <c r="A420" s="291"/>
      <c r="D420" s="54"/>
    </row>
    <row r="421" spans="1:4" ht="21" customHeight="1" x14ac:dyDescent="0.35">
      <c r="A421" s="291"/>
      <c r="D421" s="54"/>
    </row>
    <row r="422" spans="1:4" ht="21" customHeight="1" x14ac:dyDescent="0.35">
      <c r="A422" s="291"/>
      <c r="D422" s="54"/>
    </row>
    <row r="432" spans="1:4" ht="21" customHeight="1" x14ac:dyDescent="0.35">
      <c r="A432" s="291"/>
      <c r="D432" s="54"/>
    </row>
    <row r="433" spans="1:4" ht="21" customHeight="1" x14ac:dyDescent="0.35">
      <c r="A433" s="291"/>
      <c r="D433" s="54"/>
    </row>
    <row r="434" spans="1:4" ht="21" customHeight="1" x14ac:dyDescent="0.35">
      <c r="A434" s="291"/>
      <c r="D434" s="54"/>
    </row>
    <row r="435" spans="1:4" ht="21" customHeight="1" x14ac:dyDescent="0.35">
      <c r="A435" s="291"/>
      <c r="D435" s="54"/>
    </row>
    <row r="436" spans="1:4" ht="21" customHeight="1" x14ac:dyDescent="0.35">
      <c r="A436" s="291"/>
      <c r="D436" s="54"/>
    </row>
    <row r="437" spans="1:4" ht="21" customHeight="1" x14ac:dyDescent="0.35">
      <c r="A437" s="291"/>
      <c r="D437" s="54"/>
    </row>
    <row r="438" spans="1:4" ht="21" customHeight="1" x14ac:dyDescent="0.35">
      <c r="A438" s="291"/>
      <c r="D438" s="54"/>
    </row>
    <row r="439" spans="1:4" ht="21" customHeight="1" x14ac:dyDescent="0.35">
      <c r="A439" s="291"/>
      <c r="D439" s="54"/>
    </row>
    <row r="449" spans="1:4" ht="21" customHeight="1" x14ac:dyDescent="0.35">
      <c r="A449" s="291"/>
      <c r="D449" s="54"/>
    </row>
    <row r="450" spans="1:4" ht="21" customHeight="1" x14ac:dyDescent="0.35">
      <c r="A450" s="291"/>
      <c r="D450" s="54"/>
    </row>
    <row r="451" spans="1:4" ht="21" customHeight="1" x14ac:dyDescent="0.35">
      <c r="A451" s="291"/>
      <c r="D451" s="54"/>
    </row>
    <row r="452" spans="1:4" ht="21" customHeight="1" x14ac:dyDescent="0.35">
      <c r="A452" s="291"/>
      <c r="D452" s="54"/>
    </row>
    <row r="453" spans="1:4" ht="21" customHeight="1" x14ac:dyDescent="0.35">
      <c r="A453" s="291"/>
      <c r="D453" s="54"/>
    </row>
    <row r="454" spans="1:4" ht="21" customHeight="1" x14ac:dyDescent="0.35">
      <c r="A454" s="291"/>
      <c r="D454" s="54"/>
    </row>
    <row r="455" spans="1:4" ht="21" customHeight="1" x14ac:dyDescent="0.35">
      <c r="A455" s="291"/>
      <c r="D455" s="54"/>
    </row>
    <row r="456" spans="1:4" ht="21" customHeight="1" x14ac:dyDescent="0.35">
      <c r="A456" s="291"/>
      <c r="D456" s="54"/>
    </row>
    <row r="468" spans="1:4" ht="21" customHeight="1" x14ac:dyDescent="0.35">
      <c r="A468" s="291"/>
      <c r="D468" s="54"/>
    </row>
    <row r="469" spans="1:4" ht="21" customHeight="1" x14ac:dyDescent="0.35">
      <c r="A469" s="291"/>
      <c r="D469" s="54"/>
    </row>
    <row r="470" spans="1:4" ht="21" customHeight="1" x14ac:dyDescent="0.35">
      <c r="A470" s="291"/>
      <c r="D470" s="54"/>
    </row>
    <row r="471" spans="1:4" ht="21" customHeight="1" x14ac:dyDescent="0.35">
      <c r="A471" s="291"/>
      <c r="D471" s="54"/>
    </row>
    <row r="472" spans="1:4" ht="21" customHeight="1" x14ac:dyDescent="0.35">
      <c r="A472" s="291"/>
      <c r="D472" s="54"/>
    </row>
    <row r="473" spans="1:4" ht="21" customHeight="1" x14ac:dyDescent="0.35">
      <c r="A473" s="291"/>
      <c r="D473" s="54"/>
    </row>
    <row r="474" spans="1:4" ht="21" customHeight="1" x14ac:dyDescent="0.35">
      <c r="A474" s="291"/>
      <c r="D474" s="54"/>
    </row>
    <row r="475" spans="1:4" ht="21" customHeight="1" x14ac:dyDescent="0.35">
      <c r="A475" s="291"/>
      <c r="D475" s="54"/>
    </row>
    <row r="485" spans="1:4" ht="21" customHeight="1" x14ac:dyDescent="0.35">
      <c r="A485" s="291"/>
      <c r="D485" s="54"/>
    </row>
    <row r="486" spans="1:4" ht="21" customHeight="1" x14ac:dyDescent="0.35">
      <c r="A486" s="291"/>
      <c r="D486" s="54"/>
    </row>
    <row r="487" spans="1:4" ht="21" customHeight="1" x14ac:dyDescent="0.35">
      <c r="A487" s="291"/>
      <c r="D487" s="54"/>
    </row>
    <row r="488" spans="1:4" ht="21" customHeight="1" x14ac:dyDescent="0.35">
      <c r="A488" s="291"/>
      <c r="D488" s="54"/>
    </row>
    <row r="489" spans="1:4" ht="21" customHeight="1" x14ac:dyDescent="0.35">
      <c r="A489" s="291"/>
      <c r="D489" s="54"/>
    </row>
    <row r="490" spans="1:4" ht="21" customHeight="1" x14ac:dyDescent="0.35">
      <c r="A490" s="291"/>
      <c r="D490" s="54"/>
    </row>
    <row r="491" spans="1:4" ht="21" customHeight="1" x14ac:dyDescent="0.35">
      <c r="A491" s="291"/>
      <c r="D491" s="54"/>
    </row>
    <row r="492" spans="1:4" ht="21" customHeight="1" x14ac:dyDescent="0.35">
      <c r="A492" s="291"/>
      <c r="D492" s="54"/>
    </row>
    <row r="502" spans="1:4" ht="21" customHeight="1" x14ac:dyDescent="0.35">
      <c r="A502" s="291"/>
      <c r="D502" s="54"/>
    </row>
    <row r="503" spans="1:4" ht="21" customHeight="1" x14ac:dyDescent="0.35">
      <c r="A503" s="291"/>
      <c r="D503" s="54"/>
    </row>
    <row r="504" spans="1:4" ht="21" customHeight="1" x14ac:dyDescent="0.35">
      <c r="A504" s="291"/>
      <c r="D504" s="54"/>
    </row>
    <row r="505" spans="1:4" ht="21" customHeight="1" x14ac:dyDescent="0.35">
      <c r="A505" s="291"/>
      <c r="D505" s="54"/>
    </row>
    <row r="506" spans="1:4" ht="21" customHeight="1" x14ac:dyDescent="0.35">
      <c r="A506" s="291"/>
      <c r="D506" s="54"/>
    </row>
    <row r="507" spans="1:4" ht="21" customHeight="1" x14ac:dyDescent="0.35">
      <c r="A507" s="291"/>
      <c r="D507" s="54"/>
    </row>
    <row r="508" spans="1:4" ht="21" customHeight="1" x14ac:dyDescent="0.35">
      <c r="A508" s="291"/>
      <c r="D508" s="54"/>
    </row>
    <row r="509" spans="1:4" ht="21" customHeight="1" x14ac:dyDescent="0.35">
      <c r="A509" s="291"/>
      <c r="D509" s="54"/>
    </row>
    <row r="519" spans="1:4" ht="21" customHeight="1" x14ac:dyDescent="0.35">
      <c r="A519" s="291"/>
      <c r="D519" s="54"/>
    </row>
    <row r="520" spans="1:4" ht="21" customHeight="1" x14ac:dyDescent="0.35">
      <c r="A520" s="291"/>
      <c r="D520" s="54"/>
    </row>
    <row r="521" spans="1:4" ht="21" customHeight="1" x14ac:dyDescent="0.35">
      <c r="A521" s="291"/>
      <c r="D521" s="54"/>
    </row>
    <row r="522" spans="1:4" ht="21" customHeight="1" x14ac:dyDescent="0.35">
      <c r="A522" s="291"/>
      <c r="D522" s="54"/>
    </row>
    <row r="523" spans="1:4" ht="21" customHeight="1" x14ac:dyDescent="0.35">
      <c r="A523" s="291"/>
      <c r="D523" s="54"/>
    </row>
    <row r="524" spans="1:4" ht="21" customHeight="1" x14ac:dyDescent="0.35">
      <c r="A524" s="291"/>
      <c r="D524" s="54"/>
    </row>
    <row r="525" spans="1:4" ht="21" customHeight="1" x14ac:dyDescent="0.35">
      <c r="A525" s="291"/>
      <c r="D525" s="54"/>
    </row>
    <row r="526" spans="1:4" ht="21" customHeight="1" x14ac:dyDescent="0.35">
      <c r="A526" s="291"/>
      <c r="D526" s="54"/>
    </row>
    <row r="536" spans="1:4" ht="21" customHeight="1" x14ac:dyDescent="0.35">
      <c r="A536" s="291"/>
      <c r="D536" s="54"/>
    </row>
    <row r="537" spans="1:4" ht="21" customHeight="1" x14ac:dyDescent="0.35">
      <c r="A537" s="291"/>
      <c r="D537" s="54"/>
    </row>
    <row r="538" spans="1:4" ht="21" customHeight="1" x14ac:dyDescent="0.35">
      <c r="A538" s="291"/>
      <c r="D538" s="54"/>
    </row>
    <row r="539" spans="1:4" ht="21" customHeight="1" x14ac:dyDescent="0.35">
      <c r="A539" s="291"/>
      <c r="D539" s="54"/>
    </row>
    <row r="540" spans="1:4" ht="21" customHeight="1" x14ac:dyDescent="0.35">
      <c r="A540" s="291"/>
      <c r="D540" s="54"/>
    </row>
    <row r="541" spans="1:4" ht="21" customHeight="1" x14ac:dyDescent="0.35">
      <c r="A541" s="291"/>
      <c r="D541" s="54"/>
    </row>
    <row r="542" spans="1:4" ht="21" customHeight="1" x14ac:dyDescent="0.35">
      <c r="A542" s="291"/>
      <c r="D542" s="54"/>
    </row>
    <row r="543" spans="1:4" ht="21" customHeight="1" x14ac:dyDescent="0.35">
      <c r="A543" s="291"/>
      <c r="D543" s="54"/>
    </row>
    <row r="553" spans="1:4" ht="21" customHeight="1" x14ac:dyDescent="0.35">
      <c r="A553" s="291"/>
      <c r="D553" s="54"/>
    </row>
    <row r="554" spans="1:4" ht="21" customHeight="1" x14ac:dyDescent="0.35">
      <c r="A554" s="291"/>
      <c r="D554" s="54"/>
    </row>
    <row r="555" spans="1:4" ht="21" customHeight="1" x14ac:dyDescent="0.35">
      <c r="A555" s="291"/>
      <c r="D555" s="54"/>
    </row>
    <row r="556" spans="1:4" ht="21" customHeight="1" x14ac:dyDescent="0.35">
      <c r="A556" s="291"/>
      <c r="D556" s="54"/>
    </row>
    <row r="557" spans="1:4" ht="21" customHeight="1" x14ac:dyDescent="0.35">
      <c r="A557" s="291"/>
      <c r="D557" s="54"/>
    </row>
    <row r="558" spans="1:4" ht="21" customHeight="1" x14ac:dyDescent="0.35">
      <c r="A558" s="291"/>
      <c r="D558" s="54"/>
    </row>
    <row r="559" spans="1:4" ht="21" customHeight="1" x14ac:dyDescent="0.35">
      <c r="A559" s="291"/>
      <c r="D559" s="54"/>
    </row>
    <row r="560" spans="1:4" ht="21" customHeight="1" x14ac:dyDescent="0.35">
      <c r="A560" s="291"/>
      <c r="D560" s="54"/>
    </row>
    <row r="570" spans="1:4" ht="21" customHeight="1" x14ac:dyDescent="0.35">
      <c r="A570" s="291"/>
      <c r="D570" s="54"/>
    </row>
    <row r="571" spans="1:4" ht="21" customHeight="1" x14ac:dyDescent="0.35">
      <c r="A571" s="291"/>
      <c r="D571" s="54"/>
    </row>
    <row r="572" spans="1:4" ht="21" customHeight="1" x14ac:dyDescent="0.35">
      <c r="A572" s="291"/>
      <c r="D572" s="54"/>
    </row>
    <row r="573" spans="1:4" ht="21" customHeight="1" x14ac:dyDescent="0.35">
      <c r="A573" s="291"/>
      <c r="D573" s="54"/>
    </row>
    <row r="574" spans="1:4" ht="21" customHeight="1" x14ac:dyDescent="0.35">
      <c r="A574" s="291"/>
      <c r="D574" s="54"/>
    </row>
    <row r="575" spans="1:4" ht="21" customHeight="1" x14ac:dyDescent="0.35">
      <c r="A575" s="291"/>
      <c r="D575" s="54"/>
    </row>
    <row r="576" spans="1:4" ht="21" customHeight="1" x14ac:dyDescent="0.35">
      <c r="A576" s="291"/>
      <c r="D576" s="54"/>
    </row>
    <row r="577" spans="1:4" ht="21" customHeight="1" x14ac:dyDescent="0.35">
      <c r="A577" s="291"/>
      <c r="D577" s="54"/>
    </row>
    <row r="587" spans="1:4" ht="21" customHeight="1" x14ac:dyDescent="0.35">
      <c r="A587" s="291"/>
      <c r="D587" s="54"/>
    </row>
    <row r="588" spans="1:4" ht="21" customHeight="1" x14ac:dyDescent="0.35">
      <c r="A588" s="291"/>
      <c r="D588" s="54"/>
    </row>
    <row r="589" spans="1:4" ht="21" customHeight="1" x14ac:dyDescent="0.35">
      <c r="A589" s="291"/>
      <c r="D589" s="54"/>
    </row>
    <row r="590" spans="1:4" ht="21" customHeight="1" x14ac:dyDescent="0.35">
      <c r="A590" s="291"/>
      <c r="D590" s="54"/>
    </row>
    <row r="591" spans="1:4" ht="21" customHeight="1" x14ac:dyDescent="0.35">
      <c r="A591" s="291"/>
      <c r="D591" s="54"/>
    </row>
    <row r="592" spans="1:4" ht="21" customHeight="1" x14ac:dyDescent="0.35">
      <c r="A592" s="291"/>
      <c r="D592" s="54"/>
    </row>
    <row r="593" spans="1:4" ht="21" customHeight="1" x14ac:dyDescent="0.35">
      <c r="A593" s="291"/>
      <c r="D593" s="54"/>
    </row>
    <row r="594" spans="1:4" ht="21" customHeight="1" x14ac:dyDescent="0.35">
      <c r="A594" s="291"/>
      <c r="D594" s="54"/>
    </row>
    <row r="604" spans="1:4" ht="21" customHeight="1" x14ac:dyDescent="0.35">
      <c r="A604" s="291"/>
      <c r="D604" s="54"/>
    </row>
    <row r="605" spans="1:4" ht="21" customHeight="1" x14ac:dyDescent="0.35">
      <c r="A605" s="291"/>
      <c r="D605" s="54"/>
    </row>
    <row r="606" spans="1:4" ht="21" customHeight="1" x14ac:dyDescent="0.35">
      <c r="A606" s="291"/>
      <c r="D606" s="54"/>
    </row>
    <row r="607" spans="1:4" ht="21" customHeight="1" x14ac:dyDescent="0.35">
      <c r="A607" s="291"/>
      <c r="D607" s="54"/>
    </row>
    <row r="608" spans="1:4" ht="21" customHeight="1" x14ac:dyDescent="0.35">
      <c r="A608" s="291"/>
      <c r="D608" s="54"/>
    </row>
    <row r="609" spans="1:4" ht="21" customHeight="1" x14ac:dyDescent="0.35">
      <c r="A609" s="291"/>
      <c r="D609" s="54"/>
    </row>
    <row r="610" spans="1:4" ht="21" customHeight="1" x14ac:dyDescent="0.35">
      <c r="A610" s="291"/>
      <c r="D610" s="54"/>
    </row>
    <row r="611" spans="1:4" ht="21" customHeight="1" x14ac:dyDescent="0.35">
      <c r="A611" s="291"/>
      <c r="D611" s="54"/>
    </row>
    <row r="621" spans="1:4" ht="21" customHeight="1" x14ac:dyDescent="0.35">
      <c r="A621" s="291"/>
      <c r="D621" s="54"/>
    </row>
    <row r="622" spans="1:4" ht="21" customHeight="1" x14ac:dyDescent="0.35">
      <c r="A622" s="291"/>
      <c r="D622" s="54"/>
    </row>
    <row r="623" spans="1:4" ht="21" customHeight="1" x14ac:dyDescent="0.35">
      <c r="A623" s="291"/>
      <c r="D623" s="54"/>
    </row>
    <row r="624" spans="1:4" ht="21" customHeight="1" x14ac:dyDescent="0.35">
      <c r="A624" s="291"/>
      <c r="D624" s="54"/>
    </row>
    <row r="625" spans="1:4" ht="21" customHeight="1" x14ac:dyDescent="0.35">
      <c r="A625" s="291"/>
      <c r="D625" s="54"/>
    </row>
    <row r="626" spans="1:4" ht="21" customHeight="1" x14ac:dyDescent="0.35">
      <c r="A626" s="291"/>
      <c r="D626" s="54"/>
    </row>
    <row r="627" spans="1:4" ht="21" customHeight="1" x14ac:dyDescent="0.35">
      <c r="A627" s="291"/>
      <c r="D627" s="54"/>
    </row>
    <row r="628" spans="1:4" ht="21" customHeight="1" x14ac:dyDescent="0.35">
      <c r="A628" s="291"/>
      <c r="D628" s="54"/>
    </row>
    <row r="640" spans="1:4" ht="21" customHeight="1" x14ac:dyDescent="0.35">
      <c r="A640" s="291"/>
      <c r="D640" s="54"/>
    </row>
    <row r="641" spans="1:4" ht="21" customHeight="1" x14ac:dyDescent="0.35">
      <c r="A641" s="291"/>
      <c r="D641" s="54"/>
    </row>
    <row r="642" spans="1:4" ht="21" customHeight="1" x14ac:dyDescent="0.35">
      <c r="A642" s="291"/>
      <c r="D642" s="54"/>
    </row>
    <row r="643" spans="1:4" ht="21" customHeight="1" x14ac:dyDescent="0.35">
      <c r="A643" s="291"/>
      <c r="D643" s="54"/>
    </row>
    <row r="644" spans="1:4" ht="21" customHeight="1" x14ac:dyDescent="0.35">
      <c r="A644" s="291"/>
      <c r="D644" s="54"/>
    </row>
    <row r="645" spans="1:4" ht="21" customHeight="1" x14ac:dyDescent="0.35">
      <c r="A645" s="291"/>
      <c r="D645" s="54"/>
    </row>
    <row r="646" spans="1:4" ht="21" customHeight="1" x14ac:dyDescent="0.35">
      <c r="A646" s="291"/>
      <c r="D646" s="54"/>
    </row>
    <row r="647" spans="1:4" ht="21" customHeight="1" x14ac:dyDescent="0.35">
      <c r="A647" s="291"/>
      <c r="D647" s="54"/>
    </row>
    <row r="648" spans="1:4" ht="21" customHeight="1" x14ac:dyDescent="0.35">
      <c r="A648" s="291"/>
      <c r="D648" s="54"/>
    </row>
    <row r="649" spans="1:4" ht="21" customHeight="1" x14ac:dyDescent="0.35">
      <c r="A649" s="291"/>
      <c r="D649" s="54"/>
    </row>
    <row r="657" spans="1:4" ht="21" customHeight="1" x14ac:dyDescent="0.35">
      <c r="A657" s="291"/>
      <c r="D657" s="54"/>
    </row>
    <row r="658" spans="1:4" ht="21" customHeight="1" x14ac:dyDescent="0.35">
      <c r="A658" s="291"/>
      <c r="D658" s="54"/>
    </row>
    <row r="659" spans="1:4" ht="21" customHeight="1" x14ac:dyDescent="0.35">
      <c r="A659" s="291"/>
      <c r="D659" s="54"/>
    </row>
    <row r="660" spans="1:4" ht="21" customHeight="1" x14ac:dyDescent="0.35">
      <c r="A660" s="291"/>
      <c r="D660" s="54"/>
    </row>
    <row r="661" spans="1:4" ht="21" customHeight="1" x14ac:dyDescent="0.35">
      <c r="A661" s="291"/>
      <c r="D661" s="54"/>
    </row>
    <row r="662" spans="1:4" ht="21" customHeight="1" x14ac:dyDescent="0.35">
      <c r="A662" s="291"/>
      <c r="D662" s="54"/>
    </row>
    <row r="663" spans="1:4" ht="21" customHeight="1" x14ac:dyDescent="0.35">
      <c r="A663" s="291"/>
      <c r="D663" s="54"/>
    </row>
    <row r="664" spans="1:4" ht="21" customHeight="1" x14ac:dyDescent="0.35">
      <c r="A664" s="291"/>
      <c r="D664" s="54"/>
    </row>
    <row r="665" spans="1:4" ht="21" customHeight="1" x14ac:dyDescent="0.35">
      <c r="A665" s="291"/>
      <c r="D665" s="54"/>
    </row>
    <row r="666" spans="1:4" ht="21" customHeight="1" x14ac:dyDescent="0.35">
      <c r="A666" s="291"/>
      <c r="D666" s="54"/>
    </row>
    <row r="674" spans="1:4" ht="21" customHeight="1" x14ac:dyDescent="0.35">
      <c r="A674" s="291"/>
      <c r="D674" s="54"/>
    </row>
    <row r="675" spans="1:4" ht="21" customHeight="1" x14ac:dyDescent="0.35">
      <c r="A675" s="291"/>
      <c r="D675" s="54"/>
    </row>
    <row r="676" spans="1:4" ht="21" customHeight="1" x14ac:dyDescent="0.35">
      <c r="A676" s="291"/>
      <c r="D676" s="54"/>
    </row>
    <row r="677" spans="1:4" ht="21" customHeight="1" x14ac:dyDescent="0.35">
      <c r="A677" s="291"/>
      <c r="D677" s="54"/>
    </row>
    <row r="678" spans="1:4" ht="21" customHeight="1" x14ac:dyDescent="0.35">
      <c r="A678" s="291"/>
      <c r="D678" s="54"/>
    </row>
    <row r="679" spans="1:4" ht="21" customHeight="1" x14ac:dyDescent="0.35">
      <c r="A679" s="291"/>
      <c r="D679" s="54"/>
    </row>
    <row r="680" spans="1:4" ht="21" customHeight="1" x14ac:dyDescent="0.35">
      <c r="A680" s="291"/>
      <c r="D680" s="54"/>
    </row>
    <row r="681" spans="1:4" ht="21" customHeight="1" x14ac:dyDescent="0.35">
      <c r="A681" s="291"/>
      <c r="D681" s="54"/>
    </row>
    <row r="682" spans="1:4" ht="21" customHeight="1" x14ac:dyDescent="0.35">
      <c r="A682" s="291"/>
      <c r="D682" s="54"/>
    </row>
    <row r="683" spans="1:4" ht="21" customHeight="1" x14ac:dyDescent="0.35">
      <c r="A683" s="291"/>
      <c r="D683" s="54"/>
    </row>
    <row r="693" spans="1:4" ht="21" customHeight="1" x14ac:dyDescent="0.35">
      <c r="A693" s="291"/>
      <c r="D693" s="54"/>
    </row>
    <row r="694" spans="1:4" ht="21" customHeight="1" x14ac:dyDescent="0.35">
      <c r="A694" s="291"/>
      <c r="D694" s="54"/>
    </row>
    <row r="695" spans="1:4" ht="21" customHeight="1" x14ac:dyDescent="0.35">
      <c r="A695" s="291"/>
      <c r="D695" s="54"/>
    </row>
    <row r="696" spans="1:4" ht="21" customHeight="1" x14ac:dyDescent="0.35">
      <c r="A696" s="291"/>
      <c r="D696" s="54"/>
    </row>
    <row r="697" spans="1:4" ht="21" customHeight="1" x14ac:dyDescent="0.35">
      <c r="A697" s="291"/>
      <c r="D697" s="54"/>
    </row>
    <row r="698" spans="1:4" ht="21" customHeight="1" x14ac:dyDescent="0.35">
      <c r="A698" s="291"/>
      <c r="D698" s="54"/>
    </row>
    <row r="699" spans="1:4" ht="21" customHeight="1" x14ac:dyDescent="0.35">
      <c r="A699" s="291"/>
      <c r="D699" s="54"/>
    </row>
    <row r="700" spans="1:4" ht="21" customHeight="1" x14ac:dyDescent="0.35">
      <c r="A700" s="291"/>
      <c r="D700" s="54"/>
    </row>
    <row r="701" spans="1:4" ht="21" customHeight="1" x14ac:dyDescent="0.35">
      <c r="A701" s="291"/>
      <c r="D701" s="54"/>
    </row>
    <row r="702" spans="1:4" ht="21" customHeight="1" x14ac:dyDescent="0.35">
      <c r="A702" s="291"/>
      <c r="D702" s="54"/>
    </row>
    <row r="710" spans="1:4" ht="21" customHeight="1" x14ac:dyDescent="0.35">
      <c r="A710" s="291"/>
      <c r="D710" s="54"/>
    </row>
    <row r="711" spans="1:4" ht="21" customHeight="1" x14ac:dyDescent="0.35">
      <c r="A711" s="291"/>
      <c r="D711" s="54"/>
    </row>
    <row r="712" spans="1:4" ht="21" customHeight="1" x14ac:dyDescent="0.35">
      <c r="A712" s="291"/>
      <c r="D712" s="54"/>
    </row>
    <row r="713" spans="1:4" ht="21" customHeight="1" x14ac:dyDescent="0.35">
      <c r="A713" s="291"/>
      <c r="D713" s="54"/>
    </row>
    <row r="714" spans="1:4" ht="21" customHeight="1" x14ac:dyDescent="0.35">
      <c r="A714" s="291"/>
      <c r="D714" s="54"/>
    </row>
    <row r="715" spans="1:4" ht="21" customHeight="1" x14ac:dyDescent="0.35">
      <c r="A715" s="291"/>
      <c r="D715" s="54"/>
    </row>
    <row r="716" spans="1:4" ht="21" customHeight="1" x14ac:dyDescent="0.35">
      <c r="A716" s="291"/>
      <c r="D716" s="54"/>
    </row>
    <row r="717" spans="1:4" ht="21" customHeight="1" x14ac:dyDescent="0.35">
      <c r="A717" s="291"/>
      <c r="D717" s="54"/>
    </row>
    <row r="729" spans="1:4" ht="21" customHeight="1" x14ac:dyDescent="0.35">
      <c r="A729" s="291"/>
      <c r="D729" s="54"/>
    </row>
    <row r="730" spans="1:4" ht="21" customHeight="1" x14ac:dyDescent="0.35">
      <c r="A730" s="291"/>
      <c r="D730" s="54"/>
    </row>
    <row r="731" spans="1:4" ht="21" customHeight="1" x14ac:dyDescent="0.35">
      <c r="A731" s="291"/>
      <c r="D731" s="54"/>
    </row>
    <row r="732" spans="1:4" ht="21" customHeight="1" x14ac:dyDescent="0.35">
      <c r="A732" s="291"/>
      <c r="D732" s="54"/>
    </row>
    <row r="733" spans="1:4" ht="21" customHeight="1" x14ac:dyDescent="0.35">
      <c r="A733" s="291"/>
      <c r="D733" s="54"/>
    </row>
    <row r="734" spans="1:4" ht="21" customHeight="1" x14ac:dyDescent="0.35">
      <c r="A734" s="291"/>
      <c r="D734" s="54"/>
    </row>
    <row r="735" spans="1:4" ht="21" customHeight="1" x14ac:dyDescent="0.35">
      <c r="A735" s="291"/>
      <c r="D735" s="54"/>
    </row>
    <row r="736" spans="1:4" ht="21" customHeight="1" x14ac:dyDescent="0.35">
      <c r="A736" s="291"/>
      <c r="D736" s="54"/>
    </row>
    <row r="748" spans="1:4" ht="21" customHeight="1" x14ac:dyDescent="0.35">
      <c r="A748" s="291"/>
      <c r="D748" s="54"/>
    </row>
    <row r="749" spans="1:4" ht="21" customHeight="1" x14ac:dyDescent="0.35">
      <c r="A749" s="291"/>
      <c r="D749" s="54"/>
    </row>
    <row r="750" spans="1:4" ht="21" customHeight="1" x14ac:dyDescent="0.35">
      <c r="A750" s="291"/>
      <c r="D750" s="54"/>
    </row>
    <row r="751" spans="1:4" ht="21" customHeight="1" x14ac:dyDescent="0.35">
      <c r="A751" s="291"/>
      <c r="D751" s="54"/>
    </row>
    <row r="752" spans="1:4" ht="21" customHeight="1" x14ac:dyDescent="0.35">
      <c r="A752" s="291"/>
      <c r="D752" s="54"/>
    </row>
    <row r="753" spans="1:4" ht="21" customHeight="1" x14ac:dyDescent="0.35">
      <c r="A753" s="291"/>
      <c r="D753" s="54"/>
    </row>
    <row r="754" spans="1:4" ht="21" customHeight="1" x14ac:dyDescent="0.35">
      <c r="A754" s="291"/>
      <c r="D754" s="54"/>
    </row>
    <row r="755" spans="1:4" ht="21" customHeight="1" x14ac:dyDescent="0.35">
      <c r="A755" s="291"/>
      <c r="D755" s="54"/>
    </row>
    <row r="765" spans="1:4" ht="21" customHeight="1" x14ac:dyDescent="0.35">
      <c r="A765" s="291"/>
      <c r="D765" s="54"/>
    </row>
    <row r="766" spans="1:4" ht="21" customHeight="1" x14ac:dyDescent="0.35">
      <c r="A766" s="291"/>
      <c r="D766" s="54"/>
    </row>
    <row r="767" spans="1:4" ht="21" customHeight="1" x14ac:dyDescent="0.35">
      <c r="A767" s="291"/>
      <c r="D767" s="54"/>
    </row>
    <row r="768" spans="1:4" ht="21" customHeight="1" x14ac:dyDescent="0.35">
      <c r="A768" s="291"/>
      <c r="D768" s="54"/>
    </row>
    <row r="769" spans="1:4" ht="21" customHeight="1" x14ac:dyDescent="0.35">
      <c r="A769" s="291"/>
      <c r="D769" s="54"/>
    </row>
    <row r="770" spans="1:4" ht="21" customHeight="1" x14ac:dyDescent="0.35">
      <c r="A770" s="291"/>
      <c r="D770" s="54"/>
    </row>
    <row r="771" spans="1:4" ht="21" customHeight="1" x14ac:dyDescent="0.35">
      <c r="A771" s="291"/>
      <c r="D771" s="54"/>
    </row>
    <row r="772" spans="1:4" ht="21" customHeight="1" x14ac:dyDescent="0.35">
      <c r="A772" s="291"/>
      <c r="D772" s="54"/>
    </row>
    <row r="782" spans="1:4" ht="21" customHeight="1" x14ac:dyDescent="0.35">
      <c r="A782" s="291"/>
      <c r="D782" s="54"/>
    </row>
    <row r="783" spans="1:4" ht="21" customHeight="1" x14ac:dyDescent="0.35">
      <c r="A783" s="291"/>
      <c r="D783" s="54"/>
    </row>
    <row r="784" spans="1:4" ht="21" customHeight="1" x14ac:dyDescent="0.35">
      <c r="A784" s="291"/>
      <c r="D784" s="54"/>
    </row>
    <row r="785" spans="1:4" ht="21" customHeight="1" x14ac:dyDescent="0.35">
      <c r="A785" s="291"/>
      <c r="D785" s="54"/>
    </row>
    <row r="786" spans="1:4" ht="21" customHeight="1" x14ac:dyDescent="0.35">
      <c r="A786" s="291"/>
      <c r="D786" s="54"/>
    </row>
    <row r="787" spans="1:4" ht="21" customHeight="1" x14ac:dyDescent="0.35">
      <c r="A787" s="291"/>
      <c r="D787" s="54"/>
    </row>
    <row r="788" spans="1:4" ht="21" customHeight="1" x14ac:dyDescent="0.35">
      <c r="A788" s="291"/>
      <c r="D788" s="54"/>
    </row>
    <row r="789" spans="1:4" ht="21" customHeight="1" x14ac:dyDescent="0.35">
      <c r="A789" s="291"/>
      <c r="D789" s="54"/>
    </row>
    <row r="799" spans="1:4" ht="21" customHeight="1" x14ac:dyDescent="0.35">
      <c r="A799" s="291"/>
      <c r="D799" s="54"/>
    </row>
    <row r="800" spans="1:4" ht="21" customHeight="1" x14ac:dyDescent="0.35">
      <c r="A800" s="291"/>
      <c r="D800" s="54"/>
    </row>
    <row r="801" spans="1:4" ht="21" customHeight="1" x14ac:dyDescent="0.35">
      <c r="A801" s="291"/>
      <c r="D801" s="54"/>
    </row>
    <row r="802" spans="1:4" ht="21" customHeight="1" x14ac:dyDescent="0.35">
      <c r="A802" s="291"/>
      <c r="D802" s="54"/>
    </row>
    <row r="803" spans="1:4" ht="21" customHeight="1" x14ac:dyDescent="0.35">
      <c r="A803" s="291"/>
      <c r="D803" s="54"/>
    </row>
    <row r="804" spans="1:4" ht="21" customHeight="1" x14ac:dyDescent="0.35">
      <c r="A804" s="291"/>
      <c r="D804" s="54"/>
    </row>
    <row r="805" spans="1:4" ht="21" customHeight="1" x14ac:dyDescent="0.35">
      <c r="A805" s="291"/>
      <c r="D805" s="54"/>
    </row>
    <row r="806" spans="1:4" ht="21" customHeight="1" x14ac:dyDescent="0.35">
      <c r="A806" s="291"/>
      <c r="D806" s="54"/>
    </row>
  </sheetData>
  <mergeCells count="1">
    <mergeCell ref="B1:D1"/>
  </mergeCells>
  <pageMargins left="0.25" right="0.25" top="0.75" bottom="0.75" header="0.3" footer="0.3"/>
  <pageSetup paperSize="9" scale="70" orientation="landscape" r:id="rId1"/>
  <headerFooter>
    <oddHeader>&amp;L&amp;"Arial"&amp;8&amp;K000000INTERNAL&amp;1#</oddHead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14999847407452621"/>
  </sheetPr>
  <dimension ref="A1:O817"/>
  <sheetViews>
    <sheetView zoomScaleNormal="100" workbookViewId="0"/>
  </sheetViews>
  <sheetFormatPr baseColWidth="10" defaultColWidth="11.33203125" defaultRowHeight="21" customHeight="1" x14ac:dyDescent="0.35"/>
  <cols>
    <col min="1" max="1" width="1.6640625" style="292" customWidth="1"/>
    <col min="2" max="2" width="35.88671875" style="174" customWidth="1"/>
    <col min="3" max="3" width="1.5546875" style="174" customWidth="1"/>
    <col min="4" max="4" width="86" style="52" customWidth="1"/>
    <col min="5" max="5" width="38.6640625" style="174" customWidth="1"/>
    <col min="6" max="16384" width="11.33203125" style="174"/>
  </cols>
  <sheetData>
    <row r="1" spans="1:5" ht="52.5" customHeight="1" x14ac:dyDescent="0.35">
      <c r="B1" s="457" t="s">
        <v>52</v>
      </c>
      <c r="C1" s="457"/>
      <c r="D1" s="458"/>
      <c r="E1" s="331"/>
    </row>
    <row r="2" spans="1:5" s="401" customFormat="1" ht="31.5" customHeight="1" x14ac:dyDescent="0.4">
      <c r="A2" s="418"/>
      <c r="B2" s="361" t="s">
        <v>53</v>
      </c>
      <c r="C2" s="424"/>
      <c r="D2" s="425"/>
      <c r="E2" s="422"/>
    </row>
    <row r="3" spans="1:5" s="362" customFormat="1" ht="21.75" customHeight="1" x14ac:dyDescent="0.35">
      <c r="A3" s="363"/>
      <c r="B3" s="417" t="s">
        <v>54</v>
      </c>
      <c r="C3" s="419" t="s">
        <v>17</v>
      </c>
      <c r="D3" s="417" t="s">
        <v>55</v>
      </c>
      <c r="E3" s="417" t="s">
        <v>56</v>
      </c>
    </row>
    <row r="4" spans="1:5" s="362" customFormat="1" ht="16.8" x14ac:dyDescent="0.35">
      <c r="A4" s="363"/>
      <c r="B4" s="354" t="s">
        <v>57</v>
      </c>
      <c r="C4" s="353"/>
      <c r="D4" s="351" t="s">
        <v>58</v>
      </c>
      <c r="E4" s="441" t="s">
        <v>59</v>
      </c>
    </row>
    <row r="5" spans="1:5" s="362" customFormat="1" ht="27.6" x14ac:dyDescent="0.35">
      <c r="A5" s="363"/>
      <c r="B5" s="354" t="s">
        <v>60</v>
      </c>
      <c r="C5" s="353"/>
      <c r="D5" s="351" t="s">
        <v>61</v>
      </c>
      <c r="E5" s="441" t="s">
        <v>62</v>
      </c>
    </row>
    <row r="6" spans="1:5" s="362" customFormat="1" ht="41.4" x14ac:dyDescent="0.35">
      <c r="A6" s="363"/>
      <c r="B6" s="354" t="s">
        <v>63</v>
      </c>
      <c r="C6" s="353"/>
      <c r="D6" s="351" t="s">
        <v>64</v>
      </c>
      <c r="E6" s="441" t="s">
        <v>59</v>
      </c>
    </row>
    <row r="7" spans="1:5" s="362" customFormat="1" ht="69" x14ac:dyDescent="0.35">
      <c r="A7" s="363"/>
      <c r="B7" s="354" t="s">
        <v>65</v>
      </c>
      <c r="C7" s="353"/>
      <c r="D7" s="351" t="s">
        <v>66</v>
      </c>
      <c r="E7" s="441" t="s">
        <v>59</v>
      </c>
    </row>
    <row r="8" spans="1:5" s="362" customFormat="1" ht="138" x14ac:dyDescent="0.35">
      <c r="A8" s="363"/>
      <c r="B8" s="354" t="s">
        <v>67</v>
      </c>
      <c r="C8" s="353"/>
      <c r="D8" s="351" t="s">
        <v>68</v>
      </c>
      <c r="E8" s="441" t="s">
        <v>69</v>
      </c>
    </row>
    <row r="9" spans="1:5" s="362" customFormat="1" ht="69" x14ac:dyDescent="0.35">
      <c r="A9" s="363"/>
      <c r="B9" s="354" t="s">
        <v>70</v>
      </c>
      <c r="C9" s="353"/>
      <c r="D9" s="351" t="s">
        <v>71</v>
      </c>
      <c r="E9" s="441" t="s">
        <v>69</v>
      </c>
    </row>
    <row r="10" spans="1:5" s="362" customFormat="1" ht="27.6" x14ac:dyDescent="0.35">
      <c r="A10" s="363"/>
      <c r="B10" s="354" t="s">
        <v>72</v>
      </c>
      <c r="C10" s="353"/>
      <c r="D10" s="351" t="s">
        <v>73</v>
      </c>
      <c r="E10" s="441" t="s">
        <v>69</v>
      </c>
    </row>
    <row r="11" spans="1:5" s="362" customFormat="1" ht="96.6" x14ac:dyDescent="0.35">
      <c r="A11" s="363"/>
      <c r="B11" s="354" t="s">
        <v>74</v>
      </c>
      <c r="C11" s="353"/>
      <c r="D11" s="351" t="s">
        <v>75</v>
      </c>
      <c r="E11" s="441" t="s">
        <v>76</v>
      </c>
    </row>
    <row r="12" spans="1:5" s="362" customFormat="1" ht="82.8" x14ac:dyDescent="0.35">
      <c r="A12" s="363"/>
      <c r="B12" s="354" t="s">
        <v>77</v>
      </c>
      <c r="C12" s="353"/>
      <c r="D12" s="351" t="s">
        <v>78</v>
      </c>
      <c r="E12" s="441" t="s">
        <v>76</v>
      </c>
    </row>
    <row r="13" spans="1:5" s="362" customFormat="1" ht="82.8" x14ac:dyDescent="0.35">
      <c r="A13" s="363"/>
      <c r="B13" s="354" t="s">
        <v>79</v>
      </c>
      <c r="C13" s="353"/>
      <c r="D13" s="351" t="s">
        <v>80</v>
      </c>
      <c r="E13" s="441" t="s">
        <v>81</v>
      </c>
    </row>
    <row r="14" spans="1:5" s="362" customFormat="1" ht="16.8" x14ac:dyDescent="0.35">
      <c r="A14" s="363"/>
      <c r="B14" s="354" t="s">
        <v>82</v>
      </c>
      <c r="C14" s="353"/>
      <c r="D14" s="351" t="s">
        <v>83</v>
      </c>
      <c r="E14" s="441" t="s">
        <v>59</v>
      </c>
    </row>
    <row r="15" spans="1:5" s="362" customFormat="1" ht="16.8" x14ac:dyDescent="0.35">
      <c r="A15" s="363"/>
      <c r="B15" s="354" t="s">
        <v>84</v>
      </c>
      <c r="C15" s="353"/>
      <c r="D15" s="351" t="s">
        <v>85</v>
      </c>
      <c r="E15" s="441" t="s">
        <v>59</v>
      </c>
    </row>
    <row r="16" spans="1:5" s="362" customFormat="1" ht="52.5" customHeight="1" x14ac:dyDescent="0.4">
      <c r="A16" s="363"/>
      <c r="B16" s="361" t="s">
        <v>86</v>
      </c>
      <c r="C16" s="365"/>
      <c r="D16" s="349"/>
      <c r="E16" s="364"/>
    </row>
    <row r="17" spans="1:15" ht="21" customHeight="1" x14ac:dyDescent="0.35">
      <c r="B17" s="278" t="s">
        <v>87</v>
      </c>
      <c r="C17" s="311" t="s">
        <v>17</v>
      </c>
      <c r="D17" s="278" t="s">
        <v>88</v>
      </c>
      <c r="E17" s="278" t="s">
        <v>89</v>
      </c>
    </row>
    <row r="18" spans="1:15" ht="27.6" x14ac:dyDescent="0.35">
      <c r="B18" s="356" t="s">
        <v>90</v>
      </c>
      <c r="C18" s="355"/>
      <c r="D18" s="351" t="s">
        <v>91</v>
      </c>
      <c r="E18" s="440" t="s">
        <v>92</v>
      </c>
    </row>
    <row r="19" spans="1:15" ht="27.6" x14ac:dyDescent="0.35">
      <c r="B19" s="354" t="s">
        <v>93</v>
      </c>
      <c r="C19" s="353"/>
      <c r="D19" s="351" t="s">
        <v>94</v>
      </c>
      <c r="E19" s="441" t="s">
        <v>95</v>
      </c>
    </row>
    <row r="20" spans="1:15" ht="30.75" customHeight="1" x14ac:dyDescent="0.35">
      <c r="B20" s="354" t="s">
        <v>96</v>
      </c>
      <c r="C20" s="353"/>
      <c r="D20" s="351" t="s">
        <v>97</v>
      </c>
      <c r="E20" s="441" t="s">
        <v>98</v>
      </c>
    </row>
    <row r="21" spans="1:15" ht="16.8" x14ac:dyDescent="0.35">
      <c r="B21" s="354" t="s">
        <v>99</v>
      </c>
      <c r="C21" s="352"/>
      <c r="D21" s="351" t="s">
        <v>100</v>
      </c>
      <c r="E21" s="442"/>
    </row>
    <row r="22" spans="1:15" ht="41.4" x14ac:dyDescent="0.35">
      <c r="B22" s="354" t="s">
        <v>101</v>
      </c>
      <c r="C22" s="352"/>
      <c r="D22" s="351" t="s">
        <v>102</v>
      </c>
      <c r="E22" s="442"/>
    </row>
    <row r="23" spans="1:15" ht="27.6" x14ac:dyDescent="0.35">
      <c r="B23" s="354" t="s">
        <v>103</v>
      </c>
      <c r="C23" s="351"/>
      <c r="D23" s="351" t="s">
        <v>104</v>
      </c>
      <c r="E23" s="442"/>
    </row>
    <row r="24" spans="1:15" ht="27.6" x14ac:dyDescent="0.35">
      <c r="B24" s="350" t="s">
        <v>105</v>
      </c>
      <c r="C24" s="351"/>
      <c r="D24" s="351" t="s">
        <v>106</v>
      </c>
      <c r="E24" s="442"/>
    </row>
    <row r="25" spans="1:15" ht="38.25" customHeight="1" x14ac:dyDescent="0.35">
      <c r="A25" s="281"/>
      <c r="B25" s="426" t="s">
        <v>107</v>
      </c>
      <c r="C25" s="427"/>
      <c r="D25" s="351" t="s">
        <v>108</v>
      </c>
      <c r="E25" s="442"/>
    </row>
    <row r="26" spans="1:15" ht="16.8" x14ac:dyDescent="0.35">
      <c r="A26" s="283"/>
      <c r="F26" s="279"/>
      <c r="G26" s="279"/>
      <c r="H26" s="279"/>
      <c r="I26" s="279"/>
      <c r="J26" s="279"/>
      <c r="K26" s="279"/>
      <c r="L26" s="279"/>
      <c r="M26" s="279"/>
      <c r="N26" s="279"/>
      <c r="O26" s="279"/>
    </row>
    <row r="27" spans="1:15" ht="22.8" x14ac:dyDescent="0.35">
      <c r="A27" s="284"/>
      <c r="B27" s="459" t="s">
        <v>109</v>
      </c>
      <c r="C27" s="459"/>
      <c r="D27" s="459"/>
      <c r="F27" s="279"/>
      <c r="G27" s="279"/>
      <c r="H27" s="279"/>
      <c r="I27" s="279"/>
      <c r="J27" s="279"/>
      <c r="K27" s="279"/>
      <c r="L27" s="279"/>
      <c r="M27" s="279"/>
      <c r="N27" s="279"/>
      <c r="O27" s="279"/>
    </row>
    <row r="28" spans="1:15" ht="15" customHeight="1" x14ac:dyDescent="0.35">
      <c r="A28" s="284"/>
      <c r="B28" s="278" t="s">
        <v>87</v>
      </c>
      <c r="C28" s="278" t="s">
        <v>17</v>
      </c>
      <c r="D28" s="278" t="s">
        <v>88</v>
      </c>
      <c r="E28" s="278" t="s">
        <v>89</v>
      </c>
      <c r="F28" s="279"/>
      <c r="G28" s="279"/>
      <c r="H28" s="279"/>
      <c r="I28" s="279"/>
      <c r="J28" s="279"/>
      <c r="K28" s="279"/>
      <c r="L28" s="279"/>
      <c r="M28" s="279"/>
      <c r="N28" s="279"/>
      <c r="O28" s="279"/>
    </row>
    <row r="29" spans="1:15" ht="27.6" x14ac:dyDescent="0.35">
      <c r="A29" s="284"/>
      <c r="B29" s="350" t="s">
        <v>110</v>
      </c>
      <c r="C29" s="351"/>
      <c r="D29" s="351" t="s">
        <v>111</v>
      </c>
      <c r="E29" s="351"/>
      <c r="F29" s="279"/>
      <c r="G29" s="279"/>
      <c r="H29" s="279"/>
      <c r="I29" s="279"/>
      <c r="J29" s="279"/>
      <c r="K29" s="279"/>
      <c r="L29" s="279"/>
      <c r="M29" s="279"/>
      <c r="N29" s="279"/>
      <c r="O29" s="279"/>
    </row>
    <row r="30" spans="1:15" ht="96.6" x14ac:dyDescent="0.35">
      <c r="A30" s="284"/>
      <c r="B30" s="350" t="s">
        <v>112</v>
      </c>
      <c r="C30" s="351"/>
      <c r="D30" s="351" t="s">
        <v>113</v>
      </c>
      <c r="E30" s="351"/>
      <c r="F30" s="279"/>
      <c r="G30" s="279"/>
      <c r="H30" s="279"/>
      <c r="I30" s="279"/>
      <c r="J30" s="279"/>
      <c r="K30" s="279"/>
      <c r="L30" s="279"/>
      <c r="M30" s="279"/>
      <c r="N30" s="279"/>
      <c r="O30" s="279"/>
    </row>
    <row r="31" spans="1:15" ht="27.6" x14ac:dyDescent="0.35">
      <c r="A31" s="284"/>
      <c r="B31" s="350" t="s">
        <v>114</v>
      </c>
      <c r="C31" s="351"/>
      <c r="D31" s="351" t="s">
        <v>115</v>
      </c>
      <c r="E31" s="351"/>
      <c r="F31" s="279"/>
      <c r="G31" s="279"/>
      <c r="H31" s="279"/>
      <c r="I31" s="279"/>
      <c r="J31" s="279"/>
      <c r="K31" s="279"/>
      <c r="L31" s="279"/>
      <c r="M31" s="279"/>
      <c r="N31" s="279"/>
      <c r="O31" s="279"/>
    </row>
    <row r="32" spans="1:15" ht="16.8" x14ac:dyDescent="0.35">
      <c r="A32" s="285"/>
      <c r="B32" s="350" t="s">
        <v>116</v>
      </c>
      <c r="C32" s="351"/>
      <c r="D32" s="351" t="s">
        <v>117</v>
      </c>
      <c r="E32" s="351"/>
      <c r="F32" s="279"/>
      <c r="G32" s="279"/>
      <c r="H32" s="279"/>
      <c r="I32" s="279"/>
      <c r="J32" s="279"/>
      <c r="K32" s="279"/>
      <c r="L32" s="279"/>
      <c r="M32" s="279"/>
      <c r="N32" s="279"/>
      <c r="O32" s="279"/>
    </row>
    <row r="33" spans="1:15" ht="27.6" x14ac:dyDescent="0.35">
      <c r="A33" s="285"/>
      <c r="B33" s="350" t="s">
        <v>118</v>
      </c>
      <c r="C33" s="351"/>
      <c r="D33" s="351" t="s">
        <v>119</v>
      </c>
      <c r="E33" s="351"/>
      <c r="F33" s="279"/>
      <c r="G33" s="279"/>
      <c r="H33" s="279"/>
      <c r="I33" s="279"/>
      <c r="J33" s="279"/>
      <c r="K33" s="279"/>
      <c r="L33" s="279"/>
      <c r="M33" s="279"/>
      <c r="N33" s="279"/>
      <c r="O33" s="279"/>
    </row>
    <row r="34" spans="1:15" ht="41.4" x14ac:dyDescent="0.35">
      <c r="A34" s="285"/>
      <c r="B34" s="350" t="s">
        <v>120</v>
      </c>
      <c r="C34" s="351"/>
      <c r="D34" s="351" t="s">
        <v>121</v>
      </c>
      <c r="E34" s="351"/>
      <c r="F34" s="279"/>
      <c r="G34" s="279"/>
      <c r="H34" s="279"/>
      <c r="I34" s="279"/>
      <c r="J34" s="279"/>
      <c r="K34" s="279"/>
      <c r="L34" s="279"/>
      <c r="M34" s="279"/>
      <c r="N34" s="279"/>
      <c r="O34" s="279"/>
    </row>
    <row r="35" spans="1:15" ht="27.6" x14ac:dyDescent="0.35">
      <c r="A35" s="283"/>
      <c r="B35" s="350" t="s">
        <v>122</v>
      </c>
      <c r="C35" s="351"/>
      <c r="D35" s="351" t="s">
        <v>123</v>
      </c>
      <c r="E35" s="351"/>
      <c r="F35" s="279"/>
      <c r="G35" s="279"/>
      <c r="H35" s="279"/>
      <c r="I35" s="279"/>
      <c r="J35" s="279"/>
      <c r="K35" s="279"/>
      <c r="L35" s="279"/>
      <c r="M35" s="279"/>
      <c r="N35" s="279"/>
      <c r="O35" s="279"/>
    </row>
    <row r="36" spans="1:15" ht="55.2" x14ac:dyDescent="0.35">
      <c r="A36" s="285"/>
      <c r="B36" s="350" t="s">
        <v>124</v>
      </c>
      <c r="C36" s="351"/>
      <c r="D36" s="351" t="s">
        <v>125</v>
      </c>
      <c r="E36" s="351"/>
      <c r="F36" s="279"/>
      <c r="G36" s="279"/>
      <c r="H36" s="279"/>
      <c r="I36" s="279"/>
      <c r="J36" s="279"/>
      <c r="K36" s="279"/>
      <c r="L36" s="279"/>
      <c r="M36" s="279"/>
      <c r="N36" s="279"/>
      <c r="O36" s="279"/>
    </row>
    <row r="37" spans="1:15" ht="27.6" x14ac:dyDescent="0.35">
      <c r="A37" s="285"/>
      <c r="B37" s="350" t="s">
        <v>126</v>
      </c>
      <c r="C37" s="351"/>
      <c r="D37" s="351" t="s">
        <v>127</v>
      </c>
      <c r="E37" s="351" t="s">
        <v>128</v>
      </c>
      <c r="F37" s="279"/>
      <c r="G37" s="279"/>
      <c r="H37" s="279"/>
      <c r="I37" s="279"/>
      <c r="J37" s="279"/>
      <c r="K37" s="279"/>
      <c r="L37" s="279"/>
      <c r="M37" s="279"/>
      <c r="N37" s="279"/>
      <c r="O37" s="279"/>
    </row>
    <row r="38" spans="1:15" ht="27.6" x14ac:dyDescent="0.35">
      <c r="A38" s="285"/>
      <c r="B38" s="350" t="s">
        <v>129</v>
      </c>
      <c r="C38" s="351"/>
      <c r="D38" s="351" t="s">
        <v>130</v>
      </c>
      <c r="E38" s="351" t="s">
        <v>131</v>
      </c>
      <c r="F38" s="279"/>
      <c r="G38" s="279"/>
      <c r="H38" s="279"/>
      <c r="I38" s="279"/>
      <c r="J38" s="279"/>
      <c r="K38" s="279"/>
      <c r="L38" s="279"/>
      <c r="M38" s="279"/>
      <c r="N38" s="279"/>
      <c r="O38" s="279"/>
    </row>
    <row r="39" spans="1:15" ht="16.8" x14ac:dyDescent="0.35">
      <c r="A39" s="285"/>
      <c r="B39" s="350" t="s">
        <v>132</v>
      </c>
      <c r="C39" s="351"/>
      <c r="D39" s="351" t="s">
        <v>133</v>
      </c>
      <c r="E39" s="351"/>
      <c r="F39" s="279"/>
      <c r="G39" s="279"/>
      <c r="H39" s="279"/>
      <c r="I39" s="279"/>
      <c r="J39" s="279"/>
      <c r="K39" s="279"/>
      <c r="L39" s="279"/>
      <c r="M39" s="279"/>
      <c r="N39" s="279"/>
      <c r="O39" s="279"/>
    </row>
    <row r="40" spans="1:15" ht="41.4" x14ac:dyDescent="0.35">
      <c r="A40" s="284"/>
      <c r="B40" s="350" t="s">
        <v>134</v>
      </c>
      <c r="C40" s="351"/>
      <c r="D40" s="351" t="s">
        <v>135</v>
      </c>
      <c r="E40" s="351" t="s">
        <v>136</v>
      </c>
      <c r="F40" s="279"/>
      <c r="G40" s="279"/>
      <c r="H40" s="279"/>
      <c r="I40" s="279"/>
      <c r="J40" s="279"/>
      <c r="K40" s="279"/>
      <c r="L40" s="279"/>
      <c r="M40" s="279"/>
      <c r="N40" s="279"/>
      <c r="O40" s="279"/>
    </row>
    <row r="41" spans="1:15" ht="55.2" x14ac:dyDescent="0.35">
      <c r="A41" s="285"/>
      <c r="B41" s="350" t="s">
        <v>137</v>
      </c>
      <c r="C41" s="351"/>
      <c r="D41" s="351" t="s">
        <v>138</v>
      </c>
      <c r="E41" s="351"/>
      <c r="F41" s="279"/>
      <c r="G41" s="279"/>
      <c r="H41" s="279"/>
      <c r="I41" s="279"/>
      <c r="J41" s="279"/>
      <c r="K41" s="279"/>
      <c r="L41" s="279"/>
      <c r="M41" s="279"/>
      <c r="N41" s="279"/>
      <c r="O41" s="279"/>
    </row>
    <row r="42" spans="1:15" ht="27.6" x14ac:dyDescent="0.35">
      <c r="A42" s="285"/>
      <c r="B42" s="350" t="s">
        <v>139</v>
      </c>
      <c r="C42" s="351"/>
      <c r="D42" s="351" t="s">
        <v>140</v>
      </c>
      <c r="E42" s="351" t="s">
        <v>141</v>
      </c>
      <c r="F42" s="279"/>
      <c r="G42" s="279"/>
      <c r="H42" s="279"/>
      <c r="I42" s="279"/>
      <c r="J42" s="279"/>
      <c r="K42" s="279"/>
      <c r="L42" s="279"/>
      <c r="M42" s="279"/>
      <c r="N42" s="279"/>
      <c r="O42" s="279"/>
    </row>
    <row r="43" spans="1:15" ht="16.8" x14ac:dyDescent="0.35">
      <c r="A43" s="285"/>
      <c r="B43" s="350" t="s">
        <v>142</v>
      </c>
      <c r="C43" s="351"/>
      <c r="D43" s="351" t="s">
        <v>143</v>
      </c>
      <c r="E43" s="351"/>
      <c r="F43" s="279"/>
      <c r="G43" s="279"/>
      <c r="H43" s="279"/>
      <c r="I43" s="279"/>
      <c r="J43" s="279"/>
      <c r="K43" s="279"/>
      <c r="L43" s="279"/>
      <c r="M43" s="279"/>
      <c r="N43" s="279"/>
      <c r="O43" s="279"/>
    </row>
    <row r="44" spans="1:15" ht="69" x14ac:dyDescent="0.35">
      <c r="A44" s="285"/>
      <c r="B44" s="350" t="s">
        <v>144</v>
      </c>
      <c r="C44" s="351"/>
      <c r="D44" s="351" t="s">
        <v>145</v>
      </c>
      <c r="E44" s="351"/>
      <c r="F44" s="279"/>
      <c r="G44" s="279"/>
      <c r="H44" s="279"/>
      <c r="I44" s="279"/>
      <c r="J44" s="279"/>
      <c r="K44" s="279"/>
      <c r="L44" s="279"/>
      <c r="M44" s="279"/>
      <c r="N44" s="279"/>
      <c r="O44" s="279"/>
    </row>
    <row r="45" spans="1:15" ht="16.8" x14ac:dyDescent="0.35">
      <c r="A45" s="285"/>
      <c r="B45" s="350" t="s">
        <v>146</v>
      </c>
      <c r="C45" s="351"/>
      <c r="D45" s="351" t="s">
        <v>147</v>
      </c>
      <c r="E45" s="351"/>
      <c r="F45" s="279"/>
      <c r="G45" s="279"/>
      <c r="H45" s="279"/>
      <c r="I45" s="279"/>
      <c r="J45" s="279"/>
      <c r="K45" s="279"/>
      <c r="L45" s="279"/>
      <c r="M45" s="279"/>
      <c r="N45" s="279"/>
      <c r="O45" s="279"/>
    </row>
    <row r="46" spans="1:15" ht="27.6" x14ac:dyDescent="0.35">
      <c r="A46" s="285"/>
      <c r="B46" s="350" t="s">
        <v>148</v>
      </c>
      <c r="C46" s="351"/>
      <c r="D46" s="351" t="s">
        <v>149</v>
      </c>
      <c r="E46" s="351"/>
      <c r="F46" s="279"/>
      <c r="G46" s="279"/>
      <c r="H46" s="279"/>
      <c r="I46" s="279"/>
      <c r="J46" s="279"/>
      <c r="K46" s="279"/>
      <c r="L46" s="279"/>
      <c r="M46" s="279"/>
      <c r="N46" s="279"/>
      <c r="O46" s="279"/>
    </row>
    <row r="47" spans="1:15" ht="96.6" x14ac:dyDescent="0.35">
      <c r="A47" s="285"/>
      <c r="B47" s="350" t="s">
        <v>150</v>
      </c>
      <c r="C47" s="351"/>
      <c r="D47" s="351" t="s">
        <v>151</v>
      </c>
      <c r="E47" s="351" t="s">
        <v>152</v>
      </c>
      <c r="F47" s="279"/>
      <c r="G47" s="279"/>
      <c r="H47" s="279"/>
      <c r="I47" s="279"/>
      <c r="J47" s="279"/>
      <c r="K47" s="279"/>
      <c r="L47" s="279"/>
      <c r="M47" s="279"/>
      <c r="N47" s="279"/>
      <c r="O47" s="279"/>
    </row>
    <row r="48" spans="1:15" ht="16.8" x14ac:dyDescent="0.35">
      <c r="A48" s="285"/>
      <c r="B48" s="350" t="s">
        <v>153</v>
      </c>
      <c r="C48" s="351"/>
      <c r="D48" s="351" t="s">
        <v>154</v>
      </c>
      <c r="E48" s="351"/>
      <c r="F48" s="279"/>
      <c r="G48" s="279"/>
      <c r="H48" s="279"/>
      <c r="I48" s="279"/>
      <c r="J48" s="279"/>
      <c r="K48" s="279"/>
      <c r="L48" s="279"/>
      <c r="M48" s="279"/>
      <c r="N48" s="279"/>
      <c r="O48" s="279"/>
    </row>
    <row r="49" spans="1:15" ht="41.4" x14ac:dyDescent="0.35">
      <c r="A49" s="285"/>
      <c r="B49" s="350" t="s">
        <v>155</v>
      </c>
      <c r="C49" s="351"/>
      <c r="D49" s="351" t="s">
        <v>156</v>
      </c>
      <c r="E49" s="351" t="s">
        <v>157</v>
      </c>
      <c r="F49" s="279"/>
      <c r="G49" s="279"/>
      <c r="H49" s="279"/>
      <c r="I49" s="279"/>
      <c r="J49" s="279"/>
      <c r="K49" s="279"/>
      <c r="L49" s="279"/>
      <c r="M49" s="279"/>
      <c r="N49" s="279"/>
      <c r="O49" s="279"/>
    </row>
    <row r="50" spans="1:15" ht="41.4" x14ac:dyDescent="0.35">
      <c r="A50" s="289"/>
      <c r="B50" s="350" t="s">
        <v>158</v>
      </c>
      <c r="C50" s="351"/>
      <c r="D50" s="351" t="s">
        <v>159</v>
      </c>
      <c r="E50" s="351" t="s">
        <v>160</v>
      </c>
    </row>
    <row r="51" spans="1:15" ht="16.8" x14ac:dyDescent="0.35">
      <c r="A51" s="289"/>
      <c r="B51" s="275"/>
      <c r="C51" s="275"/>
      <c r="D51" s="275"/>
    </row>
    <row r="52" spans="1:15" ht="16.8" x14ac:dyDescent="0.35">
      <c r="A52" s="289"/>
      <c r="B52" s="275"/>
      <c r="C52" s="275"/>
      <c r="D52" s="275"/>
    </row>
    <row r="53" spans="1:15" ht="16.8" x14ac:dyDescent="0.35">
      <c r="A53" s="289"/>
      <c r="B53" s="275"/>
      <c r="C53" s="275"/>
      <c r="D53" s="275"/>
    </row>
    <row r="54" spans="1:15" ht="16.8" x14ac:dyDescent="0.35">
      <c r="A54" s="287"/>
      <c r="B54" s="275"/>
      <c r="C54" s="275"/>
      <c r="D54" s="275"/>
    </row>
    <row r="55" spans="1:15" ht="21" customHeight="1" x14ac:dyDescent="0.35">
      <c r="A55" s="287"/>
      <c r="B55" s="275"/>
      <c r="C55" s="275"/>
      <c r="D55" s="275"/>
    </row>
    <row r="56" spans="1:15" ht="21" customHeight="1" x14ac:dyDescent="0.35">
      <c r="B56" s="276"/>
      <c r="C56" s="276"/>
      <c r="D56" s="127"/>
    </row>
    <row r="58" spans="1:15" ht="21" customHeight="1" x14ac:dyDescent="0.35">
      <c r="A58" s="290"/>
    </row>
    <row r="59" spans="1:15" ht="21" customHeight="1" x14ac:dyDescent="0.35">
      <c r="D59" s="56"/>
    </row>
    <row r="64" spans="1:15" ht="21" customHeight="1" x14ac:dyDescent="0.35">
      <c r="A64" s="291"/>
    </row>
    <row r="65" spans="1:4" ht="21" customHeight="1" x14ac:dyDescent="0.35">
      <c r="A65" s="291"/>
      <c r="D65" s="54"/>
    </row>
    <row r="66" spans="1:4" ht="21" customHeight="1" x14ac:dyDescent="0.35">
      <c r="A66" s="291"/>
      <c r="D66" s="54"/>
    </row>
    <row r="67" spans="1:4" ht="21" customHeight="1" x14ac:dyDescent="0.35">
      <c r="A67" s="291"/>
      <c r="D67" s="54"/>
    </row>
    <row r="68" spans="1:4" ht="21" customHeight="1" x14ac:dyDescent="0.35">
      <c r="A68" s="291"/>
      <c r="D68" s="54"/>
    </row>
    <row r="69" spans="1:4" ht="21" customHeight="1" x14ac:dyDescent="0.35">
      <c r="A69" s="291"/>
      <c r="D69" s="54"/>
    </row>
    <row r="70" spans="1:4" ht="21" customHeight="1" x14ac:dyDescent="0.35">
      <c r="A70" s="291"/>
      <c r="D70" s="54"/>
    </row>
    <row r="71" spans="1:4" ht="21" customHeight="1" x14ac:dyDescent="0.35">
      <c r="A71" s="291"/>
      <c r="D71" s="54"/>
    </row>
    <row r="72" spans="1:4" ht="21" customHeight="1" x14ac:dyDescent="0.35">
      <c r="A72" s="291"/>
      <c r="D72" s="54"/>
    </row>
    <row r="73" spans="1:4" ht="21" customHeight="1" x14ac:dyDescent="0.35">
      <c r="D73" s="54"/>
    </row>
    <row r="78" spans="1:4" ht="21" customHeight="1" x14ac:dyDescent="0.35">
      <c r="A78" s="291"/>
    </row>
    <row r="79" spans="1:4" ht="21" customHeight="1" x14ac:dyDescent="0.35">
      <c r="A79" s="291"/>
      <c r="D79" s="54"/>
    </row>
    <row r="80" spans="1:4" ht="21" customHeight="1" x14ac:dyDescent="0.35">
      <c r="A80" s="291"/>
      <c r="D80" s="54"/>
    </row>
    <row r="81" spans="1:4" ht="21" customHeight="1" x14ac:dyDescent="0.35">
      <c r="A81" s="291"/>
      <c r="D81" s="54"/>
    </row>
    <row r="82" spans="1:4" ht="21" customHeight="1" x14ac:dyDescent="0.35">
      <c r="A82" s="291"/>
      <c r="D82" s="54"/>
    </row>
    <row r="83" spans="1:4" ht="21" customHeight="1" x14ac:dyDescent="0.35">
      <c r="A83" s="291"/>
      <c r="D83" s="54"/>
    </row>
    <row r="84" spans="1:4" ht="21" customHeight="1" x14ac:dyDescent="0.35">
      <c r="D84" s="54"/>
    </row>
    <row r="85" spans="1:4" ht="21" customHeight="1" x14ac:dyDescent="0.35">
      <c r="A85" s="293"/>
    </row>
    <row r="86" spans="1:4" ht="21" customHeight="1" x14ac:dyDescent="0.35">
      <c r="D86" s="57"/>
    </row>
    <row r="91" spans="1:4" ht="21" customHeight="1" x14ac:dyDescent="0.35">
      <c r="A91" s="291"/>
    </row>
    <row r="92" spans="1:4" ht="21" customHeight="1" x14ac:dyDescent="0.35">
      <c r="A92" s="291"/>
      <c r="D92" s="54"/>
    </row>
    <row r="93" spans="1:4" ht="21" customHeight="1" x14ac:dyDescent="0.35">
      <c r="A93" s="291"/>
      <c r="D93" s="54"/>
    </row>
    <row r="94" spans="1:4" ht="21" customHeight="1" x14ac:dyDescent="0.35">
      <c r="A94" s="291"/>
      <c r="D94" s="54"/>
    </row>
    <row r="95" spans="1:4" ht="21" customHeight="1" x14ac:dyDescent="0.35">
      <c r="A95" s="294"/>
      <c r="D95" s="54"/>
    </row>
    <row r="96" spans="1:4" ht="21" customHeight="1" x14ac:dyDescent="0.35">
      <c r="D96" s="55"/>
    </row>
    <row r="105" spans="1:4" ht="21" customHeight="1" x14ac:dyDescent="0.35">
      <c r="A105" s="291"/>
    </row>
    <row r="106" spans="1:4" ht="21" customHeight="1" x14ac:dyDescent="0.35">
      <c r="A106" s="291"/>
      <c r="D106" s="54"/>
    </row>
    <row r="107" spans="1:4" ht="21" customHeight="1" x14ac:dyDescent="0.35">
      <c r="A107" s="291"/>
      <c r="D107" s="54"/>
    </row>
    <row r="108" spans="1:4" ht="21" customHeight="1" x14ac:dyDescent="0.35">
      <c r="A108" s="291"/>
      <c r="D108" s="54"/>
    </row>
    <row r="109" spans="1:4" ht="21" customHeight="1" x14ac:dyDescent="0.35">
      <c r="A109" s="291"/>
      <c r="D109" s="54"/>
    </row>
    <row r="110" spans="1:4" ht="21" customHeight="1" x14ac:dyDescent="0.35">
      <c r="A110" s="291"/>
      <c r="D110" s="54"/>
    </row>
    <row r="111" spans="1:4" ht="21" customHeight="1" x14ac:dyDescent="0.35">
      <c r="A111" s="291"/>
      <c r="D111" s="54"/>
    </row>
    <row r="112" spans="1:4" ht="21" customHeight="1" x14ac:dyDescent="0.35">
      <c r="A112" s="291"/>
      <c r="D112" s="54"/>
    </row>
    <row r="113" spans="1:4" ht="21" customHeight="1" x14ac:dyDescent="0.35">
      <c r="D113" s="54"/>
    </row>
    <row r="119" spans="1:4" ht="21" customHeight="1" x14ac:dyDescent="0.35">
      <c r="A119" s="291"/>
    </row>
    <row r="120" spans="1:4" ht="21" customHeight="1" x14ac:dyDescent="0.35">
      <c r="A120" s="291"/>
      <c r="D120" s="54"/>
    </row>
    <row r="121" spans="1:4" ht="21" customHeight="1" x14ac:dyDescent="0.35">
      <c r="A121" s="291"/>
      <c r="D121" s="54"/>
    </row>
    <row r="122" spans="1:4" ht="21" customHeight="1" x14ac:dyDescent="0.35">
      <c r="A122" s="291"/>
      <c r="D122" s="54"/>
    </row>
    <row r="123" spans="1:4" ht="21" customHeight="1" x14ac:dyDescent="0.35">
      <c r="A123" s="291"/>
      <c r="D123" s="54"/>
    </row>
    <row r="124" spans="1:4" ht="21" customHeight="1" x14ac:dyDescent="0.35">
      <c r="A124" s="291"/>
      <c r="D124" s="54"/>
    </row>
    <row r="125" spans="1:4" ht="21" customHeight="1" x14ac:dyDescent="0.35">
      <c r="D125" s="54"/>
    </row>
    <row r="134" spans="1:4" ht="21" customHeight="1" x14ac:dyDescent="0.35">
      <c r="A134" s="291"/>
    </row>
    <row r="135" spans="1:4" ht="21" customHeight="1" x14ac:dyDescent="0.35">
      <c r="A135" s="291"/>
      <c r="D135" s="54"/>
    </row>
    <row r="136" spans="1:4" ht="21" customHeight="1" x14ac:dyDescent="0.35">
      <c r="A136" s="291"/>
      <c r="D136" s="54"/>
    </row>
    <row r="137" spans="1:4" ht="21" customHeight="1" x14ac:dyDescent="0.35">
      <c r="A137" s="291"/>
      <c r="D137" s="54"/>
    </row>
    <row r="138" spans="1:4" ht="21" customHeight="1" x14ac:dyDescent="0.35">
      <c r="A138" s="291"/>
      <c r="D138" s="54"/>
    </row>
    <row r="139" spans="1:4" ht="21" customHeight="1" x14ac:dyDescent="0.35">
      <c r="A139" s="291"/>
      <c r="D139" s="54"/>
    </row>
    <row r="140" spans="1:4" ht="21" customHeight="1" x14ac:dyDescent="0.35">
      <c r="A140" s="291"/>
      <c r="D140" s="54"/>
    </row>
    <row r="141" spans="1:4" ht="21" customHeight="1" x14ac:dyDescent="0.35">
      <c r="A141" s="291"/>
      <c r="D141" s="54"/>
    </row>
    <row r="142" spans="1:4" ht="21" customHeight="1" x14ac:dyDescent="0.35">
      <c r="D142" s="54"/>
    </row>
    <row r="151" spans="1:4" ht="21" customHeight="1" x14ac:dyDescent="0.35">
      <c r="A151" s="291"/>
    </row>
    <row r="152" spans="1:4" ht="21" customHeight="1" x14ac:dyDescent="0.35">
      <c r="A152" s="291"/>
      <c r="D152" s="54"/>
    </row>
    <row r="153" spans="1:4" ht="21" customHeight="1" x14ac:dyDescent="0.35">
      <c r="A153" s="291"/>
      <c r="D153" s="54"/>
    </row>
    <row r="154" spans="1:4" ht="21" customHeight="1" x14ac:dyDescent="0.35">
      <c r="A154" s="291"/>
      <c r="D154" s="54"/>
    </row>
    <row r="155" spans="1:4" ht="21" customHeight="1" x14ac:dyDescent="0.35">
      <c r="A155" s="291"/>
      <c r="D155" s="54"/>
    </row>
    <row r="156" spans="1:4" ht="21" customHeight="1" x14ac:dyDescent="0.35">
      <c r="A156" s="291"/>
      <c r="D156" s="54"/>
    </row>
    <row r="157" spans="1:4" ht="21" customHeight="1" x14ac:dyDescent="0.35">
      <c r="A157" s="291"/>
      <c r="D157" s="54"/>
    </row>
    <row r="158" spans="1:4" ht="21" customHeight="1" x14ac:dyDescent="0.35">
      <c r="A158" s="291"/>
      <c r="D158" s="54"/>
    </row>
    <row r="159" spans="1:4" ht="21" customHeight="1" x14ac:dyDescent="0.35">
      <c r="D159" s="54"/>
    </row>
    <row r="168" spans="1:4" ht="21" customHeight="1" x14ac:dyDescent="0.35">
      <c r="A168" s="291"/>
    </row>
    <row r="169" spans="1:4" ht="21" customHeight="1" x14ac:dyDescent="0.35">
      <c r="A169" s="291"/>
      <c r="D169" s="54"/>
    </row>
    <row r="170" spans="1:4" ht="21" customHeight="1" x14ac:dyDescent="0.35">
      <c r="A170" s="291"/>
      <c r="D170" s="54"/>
    </row>
    <row r="171" spans="1:4" ht="21" customHeight="1" x14ac:dyDescent="0.35">
      <c r="A171" s="291"/>
      <c r="D171" s="54"/>
    </row>
    <row r="172" spans="1:4" ht="21" customHeight="1" x14ac:dyDescent="0.35">
      <c r="A172" s="291"/>
      <c r="D172" s="54"/>
    </row>
    <row r="173" spans="1:4" ht="21" customHeight="1" x14ac:dyDescent="0.35">
      <c r="A173" s="291"/>
      <c r="D173" s="54"/>
    </row>
    <row r="174" spans="1:4" ht="21" customHeight="1" x14ac:dyDescent="0.35">
      <c r="A174" s="291"/>
      <c r="D174" s="54"/>
    </row>
    <row r="175" spans="1:4" ht="21" customHeight="1" x14ac:dyDescent="0.35">
      <c r="A175" s="291"/>
      <c r="D175" s="54"/>
    </row>
    <row r="176" spans="1:4" ht="21" customHeight="1" x14ac:dyDescent="0.35">
      <c r="D176" s="54"/>
    </row>
    <row r="187" spans="1:4" ht="21" customHeight="1" x14ac:dyDescent="0.35">
      <c r="A187" s="291"/>
    </row>
    <row r="188" spans="1:4" ht="21" customHeight="1" x14ac:dyDescent="0.35">
      <c r="A188" s="291"/>
      <c r="D188" s="54"/>
    </row>
    <row r="189" spans="1:4" ht="21" customHeight="1" x14ac:dyDescent="0.35">
      <c r="A189" s="291"/>
      <c r="D189" s="54"/>
    </row>
    <row r="190" spans="1:4" ht="21" customHeight="1" x14ac:dyDescent="0.35">
      <c r="A190" s="291"/>
      <c r="D190" s="54"/>
    </row>
    <row r="191" spans="1:4" ht="21" customHeight="1" x14ac:dyDescent="0.35">
      <c r="A191" s="291"/>
      <c r="D191" s="54"/>
    </row>
    <row r="192" spans="1:4" ht="21" customHeight="1" x14ac:dyDescent="0.35">
      <c r="A192" s="291"/>
      <c r="D192" s="54"/>
    </row>
    <row r="193" spans="1:4" ht="21" customHeight="1" x14ac:dyDescent="0.35">
      <c r="A193" s="291"/>
      <c r="D193" s="54"/>
    </row>
    <row r="194" spans="1:4" ht="21" customHeight="1" x14ac:dyDescent="0.35">
      <c r="A194" s="291"/>
      <c r="D194" s="54"/>
    </row>
    <row r="195" spans="1:4" ht="21" customHeight="1" x14ac:dyDescent="0.35">
      <c r="D195" s="54"/>
    </row>
    <row r="204" spans="1:4" ht="21" customHeight="1" x14ac:dyDescent="0.35">
      <c r="A204" s="291"/>
    </row>
    <row r="205" spans="1:4" ht="21" customHeight="1" x14ac:dyDescent="0.35">
      <c r="A205" s="291"/>
      <c r="D205" s="54"/>
    </row>
    <row r="206" spans="1:4" ht="21" customHeight="1" x14ac:dyDescent="0.35">
      <c r="A206" s="291"/>
      <c r="D206" s="54"/>
    </row>
    <row r="207" spans="1:4" ht="21" customHeight="1" x14ac:dyDescent="0.35">
      <c r="A207" s="291"/>
      <c r="D207" s="54"/>
    </row>
    <row r="208" spans="1:4" ht="21" customHeight="1" x14ac:dyDescent="0.35">
      <c r="A208" s="291"/>
      <c r="D208" s="54"/>
    </row>
    <row r="209" spans="1:4" ht="21" customHeight="1" x14ac:dyDescent="0.35">
      <c r="A209" s="291"/>
      <c r="D209" s="54"/>
    </row>
    <row r="210" spans="1:4" ht="21" customHeight="1" x14ac:dyDescent="0.35">
      <c r="A210" s="291"/>
      <c r="D210" s="54"/>
    </row>
    <row r="211" spans="1:4" ht="21" customHeight="1" x14ac:dyDescent="0.35">
      <c r="A211" s="291"/>
      <c r="D211" s="54"/>
    </row>
    <row r="212" spans="1:4" ht="21" customHeight="1" x14ac:dyDescent="0.35">
      <c r="D212" s="54"/>
    </row>
    <row r="221" spans="1:4" ht="21" customHeight="1" x14ac:dyDescent="0.35">
      <c r="A221" s="291"/>
    </row>
    <row r="222" spans="1:4" ht="21" customHeight="1" x14ac:dyDescent="0.35">
      <c r="A222" s="291"/>
      <c r="D222" s="54"/>
    </row>
    <row r="223" spans="1:4" ht="21" customHeight="1" x14ac:dyDescent="0.35">
      <c r="A223" s="291"/>
      <c r="D223" s="54"/>
    </row>
    <row r="224" spans="1:4" ht="21" customHeight="1" x14ac:dyDescent="0.35">
      <c r="A224" s="291"/>
      <c r="D224" s="54"/>
    </row>
    <row r="225" spans="1:4" ht="21" customHeight="1" x14ac:dyDescent="0.35">
      <c r="A225" s="291"/>
      <c r="D225" s="54"/>
    </row>
    <row r="226" spans="1:4" ht="21" customHeight="1" x14ac:dyDescent="0.35">
      <c r="A226" s="291"/>
      <c r="D226" s="54"/>
    </row>
    <row r="227" spans="1:4" ht="21" customHeight="1" x14ac:dyDescent="0.35">
      <c r="A227" s="291"/>
      <c r="D227" s="54"/>
    </row>
    <row r="228" spans="1:4" ht="21" customHeight="1" x14ac:dyDescent="0.35">
      <c r="A228" s="291"/>
      <c r="D228" s="54"/>
    </row>
    <row r="229" spans="1:4" ht="21" customHeight="1" x14ac:dyDescent="0.35">
      <c r="D229" s="54"/>
    </row>
    <row r="238" spans="1:4" ht="21" customHeight="1" x14ac:dyDescent="0.35">
      <c r="A238" s="291"/>
    </row>
    <row r="239" spans="1:4" ht="21" customHeight="1" x14ac:dyDescent="0.35">
      <c r="A239" s="291"/>
      <c r="D239" s="54"/>
    </row>
    <row r="240" spans="1:4" ht="21" customHeight="1" x14ac:dyDescent="0.35">
      <c r="A240" s="291"/>
      <c r="D240" s="54"/>
    </row>
    <row r="241" spans="1:4" ht="21" customHeight="1" x14ac:dyDescent="0.35">
      <c r="A241" s="291"/>
      <c r="D241" s="54"/>
    </row>
    <row r="242" spans="1:4" ht="21" customHeight="1" x14ac:dyDescent="0.35">
      <c r="A242" s="291"/>
      <c r="D242" s="54"/>
    </row>
    <row r="243" spans="1:4" ht="21" customHeight="1" x14ac:dyDescent="0.35">
      <c r="A243" s="291"/>
      <c r="D243" s="54"/>
    </row>
    <row r="244" spans="1:4" ht="21" customHeight="1" x14ac:dyDescent="0.35">
      <c r="A244" s="291"/>
      <c r="D244" s="54"/>
    </row>
    <row r="245" spans="1:4" ht="21" customHeight="1" x14ac:dyDescent="0.35">
      <c r="A245" s="291"/>
      <c r="D245" s="54"/>
    </row>
    <row r="246" spans="1:4" ht="21" customHeight="1" x14ac:dyDescent="0.35">
      <c r="D246" s="54"/>
    </row>
    <row r="255" spans="1:4" ht="21" customHeight="1" x14ac:dyDescent="0.35">
      <c r="A255" s="291"/>
    </row>
    <row r="256" spans="1:4" ht="21" customHeight="1" x14ac:dyDescent="0.35">
      <c r="A256" s="291"/>
      <c r="D256" s="54"/>
    </row>
    <row r="257" spans="1:4" ht="21" customHeight="1" x14ac:dyDescent="0.35">
      <c r="A257" s="291"/>
      <c r="D257" s="54"/>
    </row>
    <row r="258" spans="1:4" ht="21" customHeight="1" x14ac:dyDescent="0.35">
      <c r="A258" s="291"/>
      <c r="D258" s="54"/>
    </row>
    <row r="259" spans="1:4" ht="21" customHeight="1" x14ac:dyDescent="0.35">
      <c r="A259" s="291"/>
      <c r="D259" s="54"/>
    </row>
    <row r="260" spans="1:4" ht="21" customHeight="1" x14ac:dyDescent="0.35">
      <c r="A260" s="291"/>
      <c r="D260" s="54"/>
    </row>
    <row r="261" spans="1:4" ht="21" customHeight="1" x14ac:dyDescent="0.35">
      <c r="A261" s="291"/>
      <c r="D261" s="54"/>
    </row>
    <row r="262" spans="1:4" ht="21" customHeight="1" x14ac:dyDescent="0.35">
      <c r="A262" s="291"/>
      <c r="D262" s="54"/>
    </row>
    <row r="263" spans="1:4" ht="21" customHeight="1" x14ac:dyDescent="0.35">
      <c r="D263" s="54"/>
    </row>
    <row r="272" spans="1:4" ht="21" customHeight="1" x14ac:dyDescent="0.35">
      <c r="A272" s="291"/>
    </row>
    <row r="273" spans="1:4" ht="21" customHeight="1" x14ac:dyDescent="0.35">
      <c r="A273" s="291"/>
      <c r="D273" s="54"/>
    </row>
    <row r="274" spans="1:4" ht="21" customHeight="1" x14ac:dyDescent="0.35">
      <c r="A274" s="291"/>
      <c r="D274" s="54"/>
    </row>
    <row r="275" spans="1:4" ht="21" customHeight="1" x14ac:dyDescent="0.35">
      <c r="A275" s="291"/>
      <c r="D275" s="54"/>
    </row>
    <row r="276" spans="1:4" ht="21" customHeight="1" x14ac:dyDescent="0.35">
      <c r="A276" s="291"/>
      <c r="D276" s="54"/>
    </row>
    <row r="277" spans="1:4" ht="21" customHeight="1" x14ac:dyDescent="0.35">
      <c r="A277" s="291"/>
      <c r="D277" s="54"/>
    </row>
    <row r="278" spans="1:4" ht="21" customHeight="1" x14ac:dyDescent="0.35">
      <c r="A278" s="291"/>
      <c r="D278" s="54"/>
    </row>
    <row r="279" spans="1:4" ht="21" customHeight="1" x14ac:dyDescent="0.35">
      <c r="A279" s="291"/>
      <c r="D279" s="54"/>
    </row>
    <row r="280" spans="1:4" ht="21" customHeight="1" x14ac:dyDescent="0.35">
      <c r="D280" s="54"/>
    </row>
    <row r="289" spans="1:4" ht="21" customHeight="1" x14ac:dyDescent="0.35">
      <c r="A289" s="291"/>
    </row>
    <row r="290" spans="1:4" ht="21" customHeight="1" x14ac:dyDescent="0.35">
      <c r="A290" s="291"/>
      <c r="D290" s="54"/>
    </row>
    <row r="291" spans="1:4" ht="21" customHeight="1" x14ac:dyDescent="0.35">
      <c r="A291" s="291"/>
      <c r="D291" s="54"/>
    </row>
    <row r="292" spans="1:4" ht="21" customHeight="1" x14ac:dyDescent="0.35">
      <c r="A292" s="291"/>
      <c r="D292" s="54"/>
    </row>
    <row r="293" spans="1:4" ht="21" customHeight="1" x14ac:dyDescent="0.35">
      <c r="A293" s="291"/>
      <c r="D293" s="54"/>
    </row>
    <row r="294" spans="1:4" ht="21" customHeight="1" x14ac:dyDescent="0.35">
      <c r="A294" s="291"/>
      <c r="D294" s="54"/>
    </row>
    <row r="295" spans="1:4" ht="21" customHeight="1" x14ac:dyDescent="0.35">
      <c r="A295" s="291"/>
      <c r="D295" s="54"/>
    </row>
    <row r="296" spans="1:4" ht="21" customHeight="1" x14ac:dyDescent="0.35">
      <c r="A296" s="291"/>
      <c r="D296" s="54"/>
    </row>
    <row r="297" spans="1:4" ht="21" customHeight="1" x14ac:dyDescent="0.35">
      <c r="D297" s="54"/>
    </row>
    <row r="306" spans="1:4" ht="21" customHeight="1" x14ac:dyDescent="0.35">
      <c r="A306" s="291"/>
    </row>
    <row r="307" spans="1:4" ht="21" customHeight="1" x14ac:dyDescent="0.35">
      <c r="A307" s="291"/>
      <c r="D307" s="54"/>
    </row>
    <row r="308" spans="1:4" ht="21" customHeight="1" x14ac:dyDescent="0.35">
      <c r="A308" s="291"/>
      <c r="D308" s="54"/>
    </row>
    <row r="309" spans="1:4" ht="21" customHeight="1" x14ac:dyDescent="0.35">
      <c r="A309" s="291"/>
      <c r="D309" s="54"/>
    </row>
    <row r="310" spans="1:4" ht="21" customHeight="1" x14ac:dyDescent="0.35">
      <c r="A310" s="291"/>
      <c r="D310" s="54"/>
    </row>
    <row r="311" spans="1:4" ht="21" customHeight="1" x14ac:dyDescent="0.35">
      <c r="A311" s="291"/>
      <c r="D311" s="54"/>
    </row>
    <row r="312" spans="1:4" ht="21" customHeight="1" x14ac:dyDescent="0.35">
      <c r="A312" s="291"/>
      <c r="D312" s="54"/>
    </row>
    <row r="313" spans="1:4" ht="21" customHeight="1" x14ac:dyDescent="0.35">
      <c r="A313" s="291"/>
      <c r="D313" s="54"/>
    </row>
    <row r="314" spans="1:4" ht="21" customHeight="1" x14ac:dyDescent="0.35">
      <c r="D314" s="54"/>
    </row>
    <row r="323" spans="1:4" ht="21" customHeight="1" x14ac:dyDescent="0.35">
      <c r="A323" s="291"/>
    </row>
    <row r="324" spans="1:4" ht="21" customHeight="1" x14ac:dyDescent="0.35">
      <c r="A324" s="291"/>
      <c r="D324" s="54"/>
    </row>
    <row r="325" spans="1:4" ht="21" customHeight="1" x14ac:dyDescent="0.35">
      <c r="A325" s="291"/>
      <c r="D325" s="54"/>
    </row>
    <row r="326" spans="1:4" ht="21" customHeight="1" x14ac:dyDescent="0.35">
      <c r="A326" s="291"/>
      <c r="D326" s="54"/>
    </row>
    <row r="327" spans="1:4" ht="21" customHeight="1" x14ac:dyDescent="0.35">
      <c r="A327" s="291"/>
      <c r="D327" s="54"/>
    </row>
    <row r="328" spans="1:4" ht="21" customHeight="1" x14ac:dyDescent="0.35">
      <c r="A328" s="291"/>
      <c r="D328" s="54"/>
    </row>
    <row r="329" spans="1:4" ht="21" customHeight="1" x14ac:dyDescent="0.35">
      <c r="A329" s="291"/>
      <c r="D329" s="54"/>
    </row>
    <row r="330" spans="1:4" ht="21" customHeight="1" x14ac:dyDescent="0.35">
      <c r="A330" s="291"/>
      <c r="D330" s="54"/>
    </row>
    <row r="331" spans="1:4" ht="21" customHeight="1" x14ac:dyDescent="0.35">
      <c r="D331" s="54"/>
    </row>
    <row r="340" spans="1:4" ht="21" customHeight="1" x14ac:dyDescent="0.35">
      <c r="A340" s="291"/>
    </row>
    <row r="341" spans="1:4" ht="21" customHeight="1" x14ac:dyDescent="0.35">
      <c r="A341" s="291"/>
      <c r="D341" s="54"/>
    </row>
    <row r="342" spans="1:4" ht="21" customHeight="1" x14ac:dyDescent="0.35">
      <c r="A342" s="291"/>
      <c r="D342" s="54"/>
    </row>
    <row r="343" spans="1:4" ht="21" customHeight="1" x14ac:dyDescent="0.35">
      <c r="A343" s="291"/>
      <c r="D343" s="54"/>
    </row>
    <row r="344" spans="1:4" ht="21" customHeight="1" x14ac:dyDescent="0.35">
      <c r="A344" s="291"/>
      <c r="D344" s="54"/>
    </row>
    <row r="345" spans="1:4" ht="21" customHeight="1" x14ac:dyDescent="0.35">
      <c r="A345" s="291"/>
      <c r="D345" s="54"/>
    </row>
    <row r="346" spans="1:4" ht="21" customHeight="1" x14ac:dyDescent="0.35">
      <c r="A346" s="291"/>
      <c r="D346" s="54"/>
    </row>
    <row r="347" spans="1:4" ht="21" customHeight="1" x14ac:dyDescent="0.35">
      <c r="A347" s="291"/>
      <c r="D347" s="54"/>
    </row>
    <row r="348" spans="1:4" ht="21" customHeight="1" x14ac:dyDescent="0.35">
      <c r="D348" s="54"/>
    </row>
    <row r="357" spans="1:4" ht="21" customHeight="1" x14ac:dyDescent="0.35">
      <c r="A357" s="291"/>
    </row>
    <row r="358" spans="1:4" ht="21" customHeight="1" x14ac:dyDescent="0.35">
      <c r="A358" s="291"/>
      <c r="D358" s="54"/>
    </row>
    <row r="359" spans="1:4" ht="21" customHeight="1" x14ac:dyDescent="0.35">
      <c r="A359" s="291"/>
      <c r="D359" s="54"/>
    </row>
    <row r="360" spans="1:4" ht="21" customHeight="1" x14ac:dyDescent="0.35">
      <c r="A360" s="291"/>
      <c r="D360" s="54"/>
    </row>
    <row r="361" spans="1:4" ht="21" customHeight="1" x14ac:dyDescent="0.35">
      <c r="A361" s="291"/>
      <c r="D361" s="54"/>
    </row>
    <row r="362" spans="1:4" ht="21" customHeight="1" x14ac:dyDescent="0.35">
      <c r="A362" s="291"/>
      <c r="D362" s="54"/>
    </row>
    <row r="363" spans="1:4" ht="21" customHeight="1" x14ac:dyDescent="0.35">
      <c r="A363" s="291"/>
      <c r="D363" s="54"/>
    </row>
    <row r="364" spans="1:4" ht="21" customHeight="1" x14ac:dyDescent="0.35">
      <c r="A364" s="291"/>
      <c r="D364" s="54"/>
    </row>
    <row r="365" spans="1:4" ht="21" customHeight="1" x14ac:dyDescent="0.35">
      <c r="D365" s="54"/>
    </row>
    <row r="374" spans="1:4" ht="21" customHeight="1" x14ac:dyDescent="0.35">
      <c r="A374" s="291"/>
    </row>
    <row r="375" spans="1:4" ht="21" customHeight="1" x14ac:dyDescent="0.35">
      <c r="A375" s="291"/>
      <c r="D375" s="54"/>
    </row>
    <row r="376" spans="1:4" ht="21" customHeight="1" x14ac:dyDescent="0.35">
      <c r="A376" s="291"/>
      <c r="D376" s="54"/>
    </row>
    <row r="377" spans="1:4" ht="21" customHeight="1" x14ac:dyDescent="0.35">
      <c r="A377" s="291"/>
      <c r="D377" s="54"/>
    </row>
    <row r="378" spans="1:4" ht="21" customHeight="1" x14ac:dyDescent="0.35">
      <c r="A378" s="291"/>
      <c r="D378" s="54"/>
    </row>
    <row r="379" spans="1:4" ht="21" customHeight="1" x14ac:dyDescent="0.35">
      <c r="A379" s="291"/>
      <c r="D379" s="54"/>
    </row>
    <row r="380" spans="1:4" ht="21" customHeight="1" x14ac:dyDescent="0.35">
      <c r="A380" s="291"/>
      <c r="D380" s="54"/>
    </row>
    <row r="381" spans="1:4" ht="21" customHeight="1" x14ac:dyDescent="0.35">
      <c r="A381" s="291"/>
      <c r="D381" s="54"/>
    </row>
    <row r="382" spans="1:4" ht="21" customHeight="1" x14ac:dyDescent="0.35">
      <c r="D382" s="54"/>
    </row>
    <row r="391" spans="1:4" ht="21" customHeight="1" x14ac:dyDescent="0.35">
      <c r="A391" s="291"/>
    </row>
    <row r="392" spans="1:4" ht="21" customHeight="1" x14ac:dyDescent="0.35">
      <c r="A392" s="291"/>
      <c r="D392" s="54"/>
    </row>
    <row r="393" spans="1:4" ht="21" customHeight="1" x14ac:dyDescent="0.35">
      <c r="A393" s="291"/>
      <c r="D393" s="54"/>
    </row>
    <row r="394" spans="1:4" ht="21" customHeight="1" x14ac:dyDescent="0.35">
      <c r="A394" s="291"/>
      <c r="D394" s="54"/>
    </row>
    <row r="395" spans="1:4" ht="21" customHeight="1" x14ac:dyDescent="0.35">
      <c r="A395" s="291"/>
      <c r="D395" s="54"/>
    </row>
    <row r="396" spans="1:4" ht="21" customHeight="1" x14ac:dyDescent="0.35">
      <c r="A396" s="291"/>
      <c r="D396" s="54"/>
    </row>
    <row r="397" spans="1:4" ht="21" customHeight="1" x14ac:dyDescent="0.35">
      <c r="A397" s="291"/>
      <c r="D397" s="54"/>
    </row>
    <row r="398" spans="1:4" ht="21" customHeight="1" x14ac:dyDescent="0.35">
      <c r="A398" s="291"/>
      <c r="D398" s="54"/>
    </row>
    <row r="399" spans="1:4" ht="21" customHeight="1" x14ac:dyDescent="0.35">
      <c r="D399" s="54"/>
    </row>
    <row r="408" spans="1:4" ht="21" customHeight="1" x14ac:dyDescent="0.35">
      <c r="A408" s="291"/>
    </row>
    <row r="409" spans="1:4" ht="21" customHeight="1" x14ac:dyDescent="0.35">
      <c r="A409" s="291"/>
      <c r="D409" s="54"/>
    </row>
    <row r="410" spans="1:4" ht="21" customHeight="1" x14ac:dyDescent="0.35">
      <c r="A410" s="291"/>
      <c r="D410" s="54"/>
    </row>
    <row r="411" spans="1:4" ht="21" customHeight="1" x14ac:dyDescent="0.35">
      <c r="A411" s="291"/>
      <c r="D411" s="54"/>
    </row>
    <row r="412" spans="1:4" ht="21" customHeight="1" x14ac:dyDescent="0.35">
      <c r="A412" s="291"/>
      <c r="D412" s="54"/>
    </row>
    <row r="413" spans="1:4" ht="21" customHeight="1" x14ac:dyDescent="0.35">
      <c r="A413" s="291"/>
      <c r="D413" s="54"/>
    </row>
    <row r="414" spans="1:4" ht="21" customHeight="1" x14ac:dyDescent="0.35">
      <c r="A414" s="291"/>
      <c r="D414" s="54"/>
    </row>
    <row r="415" spans="1:4" ht="21" customHeight="1" x14ac:dyDescent="0.35">
      <c r="A415" s="291"/>
      <c r="D415" s="54"/>
    </row>
    <row r="416" spans="1:4" ht="21" customHeight="1" x14ac:dyDescent="0.35">
      <c r="D416" s="54"/>
    </row>
    <row r="425" spans="1:4" ht="21" customHeight="1" x14ac:dyDescent="0.35">
      <c r="A425" s="291"/>
    </row>
    <row r="426" spans="1:4" ht="21" customHeight="1" x14ac:dyDescent="0.35">
      <c r="A426" s="291"/>
      <c r="D426" s="54"/>
    </row>
    <row r="427" spans="1:4" ht="21" customHeight="1" x14ac:dyDescent="0.35">
      <c r="A427" s="291"/>
      <c r="D427" s="54"/>
    </row>
    <row r="428" spans="1:4" ht="21" customHeight="1" x14ac:dyDescent="0.35">
      <c r="A428" s="291"/>
      <c r="D428" s="54"/>
    </row>
    <row r="429" spans="1:4" ht="21" customHeight="1" x14ac:dyDescent="0.35">
      <c r="A429" s="291"/>
      <c r="D429" s="54"/>
    </row>
    <row r="430" spans="1:4" ht="21" customHeight="1" x14ac:dyDescent="0.35">
      <c r="A430" s="291"/>
      <c r="D430" s="54"/>
    </row>
    <row r="431" spans="1:4" ht="21" customHeight="1" x14ac:dyDescent="0.35">
      <c r="A431" s="291"/>
      <c r="D431" s="54"/>
    </row>
    <row r="432" spans="1:4" ht="21" customHeight="1" x14ac:dyDescent="0.35">
      <c r="A432" s="291"/>
      <c r="D432" s="54"/>
    </row>
    <row r="433" spans="1:4" ht="21" customHeight="1" x14ac:dyDescent="0.35">
      <c r="D433" s="54"/>
    </row>
    <row r="442" spans="1:4" ht="21" customHeight="1" x14ac:dyDescent="0.35">
      <c r="A442" s="291"/>
    </row>
    <row r="443" spans="1:4" ht="21" customHeight="1" x14ac:dyDescent="0.35">
      <c r="A443" s="291"/>
      <c r="D443" s="54"/>
    </row>
    <row r="444" spans="1:4" ht="21" customHeight="1" x14ac:dyDescent="0.35">
      <c r="A444" s="291"/>
      <c r="D444" s="54"/>
    </row>
    <row r="445" spans="1:4" ht="21" customHeight="1" x14ac:dyDescent="0.35">
      <c r="A445" s="291"/>
      <c r="D445" s="54"/>
    </row>
    <row r="446" spans="1:4" ht="21" customHeight="1" x14ac:dyDescent="0.35">
      <c r="A446" s="291"/>
      <c r="D446" s="54"/>
    </row>
    <row r="447" spans="1:4" ht="21" customHeight="1" x14ac:dyDescent="0.35">
      <c r="A447" s="291"/>
      <c r="D447" s="54"/>
    </row>
    <row r="448" spans="1:4" ht="21" customHeight="1" x14ac:dyDescent="0.35">
      <c r="A448" s="291"/>
      <c r="D448" s="54"/>
    </row>
    <row r="449" spans="1:4" ht="21" customHeight="1" x14ac:dyDescent="0.35">
      <c r="A449" s="291"/>
      <c r="D449" s="54"/>
    </row>
    <row r="450" spans="1:4" ht="21" customHeight="1" x14ac:dyDescent="0.35">
      <c r="D450" s="54"/>
    </row>
    <row r="459" spans="1:4" ht="21" customHeight="1" x14ac:dyDescent="0.35">
      <c r="A459" s="291"/>
    </row>
    <row r="460" spans="1:4" ht="21" customHeight="1" x14ac:dyDescent="0.35">
      <c r="A460" s="291"/>
      <c r="D460" s="54"/>
    </row>
    <row r="461" spans="1:4" ht="21" customHeight="1" x14ac:dyDescent="0.35">
      <c r="A461" s="291"/>
      <c r="D461" s="54"/>
    </row>
    <row r="462" spans="1:4" ht="21" customHeight="1" x14ac:dyDescent="0.35">
      <c r="A462" s="291"/>
      <c r="D462" s="54"/>
    </row>
    <row r="463" spans="1:4" ht="21" customHeight="1" x14ac:dyDescent="0.35">
      <c r="A463" s="291"/>
      <c r="D463" s="54"/>
    </row>
    <row r="464" spans="1:4" ht="21" customHeight="1" x14ac:dyDescent="0.35">
      <c r="A464" s="291"/>
      <c r="D464" s="54"/>
    </row>
    <row r="465" spans="1:4" ht="21" customHeight="1" x14ac:dyDescent="0.35">
      <c r="A465" s="291"/>
      <c r="D465" s="54"/>
    </row>
    <row r="466" spans="1:4" ht="21" customHeight="1" x14ac:dyDescent="0.35">
      <c r="A466" s="291"/>
      <c r="D466" s="54"/>
    </row>
    <row r="467" spans="1:4" ht="21" customHeight="1" x14ac:dyDescent="0.35">
      <c r="D467" s="54"/>
    </row>
    <row r="478" spans="1:4" ht="21" customHeight="1" x14ac:dyDescent="0.35">
      <c r="A478" s="291"/>
    </row>
    <row r="479" spans="1:4" ht="21" customHeight="1" x14ac:dyDescent="0.35">
      <c r="A479" s="291"/>
      <c r="D479" s="54"/>
    </row>
    <row r="480" spans="1:4" ht="21" customHeight="1" x14ac:dyDescent="0.35">
      <c r="A480" s="291"/>
      <c r="D480" s="54"/>
    </row>
    <row r="481" spans="1:4" ht="21" customHeight="1" x14ac:dyDescent="0.35">
      <c r="A481" s="291"/>
      <c r="D481" s="54"/>
    </row>
    <row r="482" spans="1:4" ht="21" customHeight="1" x14ac:dyDescent="0.35">
      <c r="A482" s="291"/>
      <c r="D482" s="54"/>
    </row>
    <row r="483" spans="1:4" ht="21" customHeight="1" x14ac:dyDescent="0.35">
      <c r="A483" s="291"/>
      <c r="D483" s="54"/>
    </row>
    <row r="484" spans="1:4" ht="21" customHeight="1" x14ac:dyDescent="0.35">
      <c r="A484" s="291"/>
      <c r="D484" s="54"/>
    </row>
    <row r="485" spans="1:4" ht="21" customHeight="1" x14ac:dyDescent="0.35">
      <c r="A485" s="291"/>
      <c r="D485" s="54"/>
    </row>
    <row r="486" spans="1:4" ht="21" customHeight="1" x14ac:dyDescent="0.35">
      <c r="D486" s="54"/>
    </row>
    <row r="495" spans="1:4" ht="21" customHeight="1" x14ac:dyDescent="0.35">
      <c r="A495" s="291"/>
    </row>
    <row r="496" spans="1:4" ht="21" customHeight="1" x14ac:dyDescent="0.35">
      <c r="A496" s="291"/>
      <c r="D496" s="54"/>
    </row>
    <row r="497" spans="1:4" ht="21" customHeight="1" x14ac:dyDescent="0.35">
      <c r="A497" s="291"/>
      <c r="D497" s="54"/>
    </row>
    <row r="498" spans="1:4" ht="21" customHeight="1" x14ac:dyDescent="0.35">
      <c r="A498" s="291"/>
      <c r="D498" s="54"/>
    </row>
    <row r="499" spans="1:4" ht="21" customHeight="1" x14ac:dyDescent="0.35">
      <c r="A499" s="291"/>
      <c r="D499" s="54"/>
    </row>
    <row r="500" spans="1:4" ht="21" customHeight="1" x14ac:dyDescent="0.35">
      <c r="A500" s="291"/>
      <c r="D500" s="54"/>
    </row>
    <row r="501" spans="1:4" ht="21" customHeight="1" x14ac:dyDescent="0.35">
      <c r="A501" s="291"/>
      <c r="D501" s="54"/>
    </row>
    <row r="502" spans="1:4" ht="21" customHeight="1" x14ac:dyDescent="0.35">
      <c r="A502" s="291"/>
      <c r="D502" s="54"/>
    </row>
    <row r="503" spans="1:4" ht="21" customHeight="1" x14ac:dyDescent="0.35">
      <c r="D503" s="54"/>
    </row>
    <row r="512" spans="1:4" ht="21" customHeight="1" x14ac:dyDescent="0.35">
      <c r="A512" s="291"/>
    </row>
    <row r="513" spans="1:4" ht="21" customHeight="1" x14ac:dyDescent="0.35">
      <c r="A513" s="291"/>
      <c r="D513" s="54"/>
    </row>
    <row r="514" spans="1:4" ht="21" customHeight="1" x14ac:dyDescent="0.35">
      <c r="A514" s="291"/>
      <c r="D514" s="54"/>
    </row>
    <row r="515" spans="1:4" ht="21" customHeight="1" x14ac:dyDescent="0.35">
      <c r="A515" s="291"/>
      <c r="D515" s="54"/>
    </row>
    <row r="516" spans="1:4" ht="21" customHeight="1" x14ac:dyDescent="0.35">
      <c r="A516" s="291"/>
      <c r="D516" s="54"/>
    </row>
    <row r="517" spans="1:4" ht="21" customHeight="1" x14ac:dyDescent="0.35">
      <c r="A517" s="291"/>
      <c r="D517" s="54"/>
    </row>
    <row r="518" spans="1:4" ht="21" customHeight="1" x14ac:dyDescent="0.35">
      <c r="A518" s="291"/>
      <c r="D518" s="54"/>
    </row>
    <row r="519" spans="1:4" ht="21" customHeight="1" x14ac:dyDescent="0.35">
      <c r="A519" s="291"/>
      <c r="D519" s="54"/>
    </row>
    <row r="520" spans="1:4" ht="21" customHeight="1" x14ac:dyDescent="0.35">
      <c r="D520" s="54"/>
    </row>
    <row r="529" spans="1:4" ht="21" customHeight="1" x14ac:dyDescent="0.35">
      <c r="A529" s="291"/>
    </row>
    <row r="530" spans="1:4" ht="21" customHeight="1" x14ac:dyDescent="0.35">
      <c r="A530" s="291"/>
      <c r="D530" s="54"/>
    </row>
    <row r="531" spans="1:4" ht="21" customHeight="1" x14ac:dyDescent="0.35">
      <c r="A531" s="291"/>
      <c r="D531" s="54"/>
    </row>
    <row r="532" spans="1:4" ht="21" customHeight="1" x14ac:dyDescent="0.35">
      <c r="A532" s="291"/>
      <c r="D532" s="54"/>
    </row>
    <row r="533" spans="1:4" ht="21" customHeight="1" x14ac:dyDescent="0.35">
      <c r="A533" s="291"/>
      <c r="D533" s="54"/>
    </row>
    <row r="534" spans="1:4" ht="21" customHeight="1" x14ac:dyDescent="0.35">
      <c r="A534" s="291"/>
      <c r="D534" s="54"/>
    </row>
    <row r="535" spans="1:4" ht="21" customHeight="1" x14ac:dyDescent="0.35">
      <c r="A535" s="291"/>
      <c r="D535" s="54"/>
    </row>
    <row r="536" spans="1:4" ht="21" customHeight="1" x14ac:dyDescent="0.35">
      <c r="A536" s="291"/>
      <c r="D536" s="54"/>
    </row>
    <row r="537" spans="1:4" ht="21" customHeight="1" x14ac:dyDescent="0.35">
      <c r="D537" s="54"/>
    </row>
    <row r="546" spans="1:4" ht="21" customHeight="1" x14ac:dyDescent="0.35">
      <c r="A546" s="291"/>
    </row>
    <row r="547" spans="1:4" ht="21" customHeight="1" x14ac:dyDescent="0.35">
      <c r="A547" s="291"/>
      <c r="D547" s="54"/>
    </row>
    <row r="548" spans="1:4" ht="21" customHeight="1" x14ac:dyDescent="0.35">
      <c r="A548" s="291"/>
      <c r="D548" s="54"/>
    </row>
    <row r="549" spans="1:4" ht="21" customHeight="1" x14ac:dyDescent="0.35">
      <c r="A549" s="291"/>
      <c r="D549" s="54"/>
    </row>
    <row r="550" spans="1:4" ht="21" customHeight="1" x14ac:dyDescent="0.35">
      <c r="A550" s="291"/>
      <c r="D550" s="54"/>
    </row>
    <row r="551" spans="1:4" ht="21" customHeight="1" x14ac:dyDescent="0.35">
      <c r="A551" s="291"/>
      <c r="D551" s="54"/>
    </row>
    <row r="552" spans="1:4" ht="21" customHeight="1" x14ac:dyDescent="0.35">
      <c r="A552" s="291"/>
      <c r="D552" s="54"/>
    </row>
    <row r="553" spans="1:4" ht="21" customHeight="1" x14ac:dyDescent="0.35">
      <c r="A553" s="291"/>
      <c r="D553" s="54"/>
    </row>
    <row r="554" spans="1:4" ht="21" customHeight="1" x14ac:dyDescent="0.35">
      <c r="D554" s="54"/>
    </row>
    <row r="563" spans="1:4" ht="21" customHeight="1" x14ac:dyDescent="0.35">
      <c r="A563" s="291"/>
    </row>
    <row r="564" spans="1:4" ht="21" customHeight="1" x14ac:dyDescent="0.35">
      <c r="A564" s="291"/>
      <c r="D564" s="54"/>
    </row>
    <row r="565" spans="1:4" ht="21" customHeight="1" x14ac:dyDescent="0.35">
      <c r="A565" s="291"/>
      <c r="D565" s="54"/>
    </row>
    <row r="566" spans="1:4" ht="21" customHeight="1" x14ac:dyDescent="0.35">
      <c r="A566" s="291"/>
      <c r="D566" s="54"/>
    </row>
    <row r="567" spans="1:4" ht="21" customHeight="1" x14ac:dyDescent="0.35">
      <c r="A567" s="291"/>
      <c r="D567" s="54"/>
    </row>
    <row r="568" spans="1:4" ht="21" customHeight="1" x14ac:dyDescent="0.35">
      <c r="A568" s="291"/>
      <c r="D568" s="54"/>
    </row>
    <row r="569" spans="1:4" ht="21" customHeight="1" x14ac:dyDescent="0.35">
      <c r="A569" s="291"/>
      <c r="D569" s="54"/>
    </row>
    <row r="570" spans="1:4" ht="21" customHeight="1" x14ac:dyDescent="0.35">
      <c r="A570" s="291"/>
      <c r="D570" s="54"/>
    </row>
    <row r="571" spans="1:4" ht="21" customHeight="1" x14ac:dyDescent="0.35">
      <c r="D571" s="54"/>
    </row>
    <row r="580" spans="1:4" ht="21" customHeight="1" x14ac:dyDescent="0.35">
      <c r="A580" s="291"/>
    </row>
    <row r="581" spans="1:4" ht="21" customHeight="1" x14ac:dyDescent="0.35">
      <c r="A581" s="291"/>
      <c r="D581" s="54"/>
    </row>
    <row r="582" spans="1:4" ht="21" customHeight="1" x14ac:dyDescent="0.35">
      <c r="A582" s="291"/>
      <c r="D582" s="54"/>
    </row>
    <row r="583" spans="1:4" ht="21" customHeight="1" x14ac:dyDescent="0.35">
      <c r="A583" s="291"/>
      <c r="D583" s="54"/>
    </row>
    <row r="584" spans="1:4" ht="21" customHeight="1" x14ac:dyDescent="0.35">
      <c r="A584" s="291"/>
      <c r="D584" s="54"/>
    </row>
    <row r="585" spans="1:4" ht="21" customHeight="1" x14ac:dyDescent="0.35">
      <c r="A585" s="291"/>
      <c r="D585" s="54"/>
    </row>
    <row r="586" spans="1:4" ht="21" customHeight="1" x14ac:dyDescent="0.35">
      <c r="A586" s="291"/>
      <c r="D586" s="54"/>
    </row>
    <row r="587" spans="1:4" ht="21" customHeight="1" x14ac:dyDescent="0.35">
      <c r="A587" s="291"/>
      <c r="D587" s="54"/>
    </row>
    <row r="588" spans="1:4" ht="21" customHeight="1" x14ac:dyDescent="0.35">
      <c r="D588" s="54"/>
    </row>
    <row r="597" spans="1:4" ht="21" customHeight="1" x14ac:dyDescent="0.35">
      <c r="A597" s="291"/>
    </row>
    <row r="598" spans="1:4" ht="21" customHeight="1" x14ac:dyDescent="0.35">
      <c r="A598" s="291"/>
      <c r="D598" s="54"/>
    </row>
    <row r="599" spans="1:4" ht="21" customHeight="1" x14ac:dyDescent="0.35">
      <c r="A599" s="291"/>
      <c r="D599" s="54"/>
    </row>
    <row r="600" spans="1:4" ht="21" customHeight="1" x14ac:dyDescent="0.35">
      <c r="A600" s="291"/>
      <c r="D600" s="54"/>
    </row>
    <row r="601" spans="1:4" ht="21" customHeight="1" x14ac:dyDescent="0.35">
      <c r="A601" s="291"/>
      <c r="D601" s="54"/>
    </row>
    <row r="602" spans="1:4" ht="21" customHeight="1" x14ac:dyDescent="0.35">
      <c r="A602" s="291"/>
      <c r="D602" s="54"/>
    </row>
    <row r="603" spans="1:4" ht="21" customHeight="1" x14ac:dyDescent="0.35">
      <c r="A603" s="291"/>
      <c r="D603" s="54"/>
    </row>
    <row r="604" spans="1:4" ht="21" customHeight="1" x14ac:dyDescent="0.35">
      <c r="A604" s="291"/>
      <c r="D604" s="54"/>
    </row>
    <row r="605" spans="1:4" ht="21" customHeight="1" x14ac:dyDescent="0.35">
      <c r="D605" s="54"/>
    </row>
    <row r="614" spans="1:4" ht="21" customHeight="1" x14ac:dyDescent="0.35">
      <c r="A614" s="291"/>
    </row>
    <row r="615" spans="1:4" ht="21" customHeight="1" x14ac:dyDescent="0.35">
      <c r="A615" s="291"/>
      <c r="D615" s="54"/>
    </row>
    <row r="616" spans="1:4" ht="21" customHeight="1" x14ac:dyDescent="0.35">
      <c r="A616" s="291"/>
      <c r="D616" s="54"/>
    </row>
    <row r="617" spans="1:4" ht="21" customHeight="1" x14ac:dyDescent="0.35">
      <c r="A617" s="291"/>
      <c r="D617" s="54"/>
    </row>
    <row r="618" spans="1:4" ht="21" customHeight="1" x14ac:dyDescent="0.35">
      <c r="A618" s="291"/>
      <c r="D618" s="54"/>
    </row>
    <row r="619" spans="1:4" ht="21" customHeight="1" x14ac:dyDescent="0.35">
      <c r="A619" s="291"/>
      <c r="D619" s="54"/>
    </row>
    <row r="620" spans="1:4" ht="21" customHeight="1" x14ac:dyDescent="0.35">
      <c r="A620" s="291"/>
      <c r="D620" s="54"/>
    </row>
    <row r="621" spans="1:4" ht="21" customHeight="1" x14ac:dyDescent="0.35">
      <c r="A621" s="291"/>
      <c r="D621" s="54"/>
    </row>
    <row r="622" spans="1:4" ht="21" customHeight="1" x14ac:dyDescent="0.35">
      <c r="D622" s="54"/>
    </row>
    <row r="631" spans="1:4" ht="21" customHeight="1" x14ac:dyDescent="0.35">
      <c r="A631" s="291"/>
    </row>
    <row r="632" spans="1:4" ht="21" customHeight="1" x14ac:dyDescent="0.35">
      <c r="A632" s="291"/>
      <c r="D632" s="54"/>
    </row>
    <row r="633" spans="1:4" ht="21" customHeight="1" x14ac:dyDescent="0.35">
      <c r="A633" s="291"/>
      <c r="D633" s="54"/>
    </row>
    <row r="634" spans="1:4" ht="21" customHeight="1" x14ac:dyDescent="0.35">
      <c r="A634" s="291"/>
      <c r="D634" s="54"/>
    </row>
    <row r="635" spans="1:4" ht="21" customHeight="1" x14ac:dyDescent="0.35">
      <c r="A635" s="291"/>
      <c r="D635" s="54"/>
    </row>
    <row r="636" spans="1:4" ht="21" customHeight="1" x14ac:dyDescent="0.35">
      <c r="A636" s="291"/>
      <c r="D636" s="54"/>
    </row>
    <row r="637" spans="1:4" ht="21" customHeight="1" x14ac:dyDescent="0.35">
      <c r="A637" s="291"/>
      <c r="D637" s="54"/>
    </row>
    <row r="638" spans="1:4" ht="21" customHeight="1" x14ac:dyDescent="0.35">
      <c r="A638" s="291"/>
      <c r="D638" s="54"/>
    </row>
    <row r="639" spans="1:4" ht="21" customHeight="1" x14ac:dyDescent="0.35">
      <c r="D639" s="54"/>
    </row>
    <row r="650" spans="1:4" ht="21" customHeight="1" x14ac:dyDescent="0.35">
      <c r="A650" s="291"/>
    </row>
    <row r="651" spans="1:4" ht="21" customHeight="1" x14ac:dyDescent="0.35">
      <c r="A651" s="291"/>
      <c r="D651" s="54"/>
    </row>
    <row r="652" spans="1:4" ht="21" customHeight="1" x14ac:dyDescent="0.35">
      <c r="A652" s="291"/>
      <c r="D652" s="54"/>
    </row>
    <row r="653" spans="1:4" ht="21" customHeight="1" x14ac:dyDescent="0.35">
      <c r="A653" s="291"/>
      <c r="D653" s="54"/>
    </row>
    <row r="654" spans="1:4" ht="21" customHeight="1" x14ac:dyDescent="0.35">
      <c r="A654" s="291"/>
      <c r="D654" s="54"/>
    </row>
    <row r="655" spans="1:4" ht="21" customHeight="1" x14ac:dyDescent="0.35">
      <c r="A655" s="291"/>
      <c r="D655" s="54"/>
    </row>
    <row r="656" spans="1:4" ht="21" customHeight="1" x14ac:dyDescent="0.35">
      <c r="A656" s="291"/>
      <c r="D656" s="54"/>
    </row>
    <row r="657" spans="1:4" ht="21" customHeight="1" x14ac:dyDescent="0.35">
      <c r="A657" s="291"/>
      <c r="D657" s="54"/>
    </row>
    <row r="658" spans="1:4" ht="21" customHeight="1" x14ac:dyDescent="0.35">
      <c r="A658" s="291"/>
      <c r="D658" s="54"/>
    </row>
    <row r="659" spans="1:4" ht="21" customHeight="1" x14ac:dyDescent="0.35">
      <c r="A659" s="291"/>
      <c r="D659" s="54"/>
    </row>
    <row r="660" spans="1:4" ht="21" customHeight="1" x14ac:dyDescent="0.35">
      <c r="D660" s="54"/>
    </row>
    <row r="667" spans="1:4" ht="21" customHeight="1" x14ac:dyDescent="0.35">
      <c r="A667" s="291"/>
    </row>
    <row r="668" spans="1:4" ht="21" customHeight="1" x14ac:dyDescent="0.35">
      <c r="A668" s="291"/>
      <c r="D668" s="54"/>
    </row>
    <row r="669" spans="1:4" ht="21" customHeight="1" x14ac:dyDescent="0.35">
      <c r="A669" s="291"/>
      <c r="D669" s="54"/>
    </row>
    <row r="670" spans="1:4" ht="21" customHeight="1" x14ac:dyDescent="0.35">
      <c r="A670" s="291"/>
      <c r="D670" s="54"/>
    </row>
    <row r="671" spans="1:4" ht="21" customHeight="1" x14ac:dyDescent="0.35">
      <c r="A671" s="291"/>
      <c r="D671" s="54"/>
    </row>
    <row r="672" spans="1:4" ht="21" customHeight="1" x14ac:dyDescent="0.35">
      <c r="A672" s="291"/>
      <c r="D672" s="54"/>
    </row>
    <row r="673" spans="1:4" ht="21" customHeight="1" x14ac:dyDescent="0.35">
      <c r="A673" s="291"/>
      <c r="D673" s="54"/>
    </row>
    <row r="674" spans="1:4" ht="21" customHeight="1" x14ac:dyDescent="0.35">
      <c r="A674" s="291"/>
      <c r="D674" s="54"/>
    </row>
    <row r="675" spans="1:4" ht="21" customHeight="1" x14ac:dyDescent="0.35">
      <c r="A675" s="291"/>
      <c r="D675" s="54"/>
    </row>
    <row r="676" spans="1:4" ht="21" customHeight="1" x14ac:dyDescent="0.35">
      <c r="A676" s="291"/>
      <c r="D676" s="54"/>
    </row>
    <row r="677" spans="1:4" ht="21" customHeight="1" x14ac:dyDescent="0.35">
      <c r="D677" s="54"/>
    </row>
    <row r="684" spans="1:4" ht="21" customHeight="1" x14ac:dyDescent="0.35">
      <c r="A684" s="291"/>
    </row>
    <row r="685" spans="1:4" ht="21" customHeight="1" x14ac:dyDescent="0.35">
      <c r="A685" s="291"/>
      <c r="D685" s="54"/>
    </row>
    <row r="686" spans="1:4" ht="21" customHeight="1" x14ac:dyDescent="0.35">
      <c r="A686" s="291"/>
      <c r="D686" s="54"/>
    </row>
    <row r="687" spans="1:4" ht="21" customHeight="1" x14ac:dyDescent="0.35">
      <c r="A687" s="291"/>
      <c r="D687" s="54"/>
    </row>
    <row r="688" spans="1:4" ht="21" customHeight="1" x14ac:dyDescent="0.35">
      <c r="A688" s="291"/>
      <c r="D688" s="54"/>
    </row>
    <row r="689" spans="1:4" ht="21" customHeight="1" x14ac:dyDescent="0.35">
      <c r="A689" s="291"/>
      <c r="D689" s="54"/>
    </row>
    <row r="690" spans="1:4" ht="21" customHeight="1" x14ac:dyDescent="0.35">
      <c r="A690" s="291"/>
      <c r="D690" s="54"/>
    </row>
    <row r="691" spans="1:4" ht="21" customHeight="1" x14ac:dyDescent="0.35">
      <c r="A691" s="291"/>
      <c r="D691" s="54"/>
    </row>
    <row r="692" spans="1:4" ht="21" customHeight="1" x14ac:dyDescent="0.35">
      <c r="A692" s="291"/>
      <c r="D692" s="54"/>
    </row>
    <row r="693" spans="1:4" ht="21" customHeight="1" x14ac:dyDescent="0.35">
      <c r="A693" s="291"/>
      <c r="D693" s="54"/>
    </row>
    <row r="694" spans="1:4" ht="21" customHeight="1" x14ac:dyDescent="0.35">
      <c r="D694" s="54"/>
    </row>
    <row r="703" spans="1:4" ht="21" customHeight="1" x14ac:dyDescent="0.35">
      <c r="A703" s="291"/>
    </row>
    <row r="704" spans="1:4" ht="21" customHeight="1" x14ac:dyDescent="0.35">
      <c r="A704" s="291"/>
      <c r="D704" s="54"/>
    </row>
    <row r="705" spans="1:4" ht="21" customHeight="1" x14ac:dyDescent="0.35">
      <c r="A705" s="291"/>
      <c r="D705" s="54"/>
    </row>
    <row r="706" spans="1:4" ht="21" customHeight="1" x14ac:dyDescent="0.35">
      <c r="A706" s="291"/>
      <c r="D706" s="54"/>
    </row>
    <row r="707" spans="1:4" ht="21" customHeight="1" x14ac:dyDescent="0.35">
      <c r="A707" s="291"/>
      <c r="D707" s="54"/>
    </row>
    <row r="708" spans="1:4" ht="21" customHeight="1" x14ac:dyDescent="0.35">
      <c r="A708" s="291"/>
      <c r="D708" s="54"/>
    </row>
    <row r="709" spans="1:4" ht="21" customHeight="1" x14ac:dyDescent="0.35">
      <c r="A709" s="291"/>
      <c r="D709" s="54"/>
    </row>
    <row r="710" spans="1:4" ht="21" customHeight="1" x14ac:dyDescent="0.35">
      <c r="A710" s="291"/>
      <c r="D710" s="54"/>
    </row>
    <row r="711" spans="1:4" ht="21" customHeight="1" x14ac:dyDescent="0.35">
      <c r="A711" s="291"/>
      <c r="D711" s="54"/>
    </row>
    <row r="712" spans="1:4" ht="21" customHeight="1" x14ac:dyDescent="0.35">
      <c r="A712" s="291"/>
      <c r="D712" s="54"/>
    </row>
    <row r="713" spans="1:4" ht="21" customHeight="1" x14ac:dyDescent="0.35">
      <c r="D713" s="54"/>
    </row>
    <row r="720" spans="1:4" ht="21" customHeight="1" x14ac:dyDescent="0.35">
      <c r="A720" s="291"/>
    </row>
    <row r="721" spans="1:4" ht="21" customHeight="1" x14ac:dyDescent="0.35">
      <c r="A721" s="291"/>
      <c r="D721" s="54"/>
    </row>
    <row r="722" spans="1:4" ht="21" customHeight="1" x14ac:dyDescent="0.35">
      <c r="A722" s="291"/>
      <c r="D722" s="54"/>
    </row>
    <row r="723" spans="1:4" ht="21" customHeight="1" x14ac:dyDescent="0.35">
      <c r="A723" s="291"/>
      <c r="D723" s="54"/>
    </row>
    <row r="724" spans="1:4" ht="21" customHeight="1" x14ac:dyDescent="0.35">
      <c r="A724" s="291"/>
      <c r="D724" s="54"/>
    </row>
    <row r="725" spans="1:4" ht="21" customHeight="1" x14ac:dyDescent="0.35">
      <c r="A725" s="291"/>
      <c r="D725" s="54"/>
    </row>
    <row r="726" spans="1:4" ht="21" customHeight="1" x14ac:dyDescent="0.35">
      <c r="A726" s="291"/>
      <c r="D726" s="54"/>
    </row>
    <row r="727" spans="1:4" ht="21" customHeight="1" x14ac:dyDescent="0.35">
      <c r="A727" s="291"/>
      <c r="D727" s="54"/>
    </row>
    <row r="728" spans="1:4" ht="21" customHeight="1" x14ac:dyDescent="0.35">
      <c r="D728" s="54"/>
    </row>
    <row r="739" spans="1:4" ht="21" customHeight="1" x14ac:dyDescent="0.35">
      <c r="A739" s="291"/>
    </row>
    <row r="740" spans="1:4" ht="21" customHeight="1" x14ac:dyDescent="0.35">
      <c r="A740" s="291"/>
      <c r="D740" s="54"/>
    </row>
    <row r="741" spans="1:4" ht="21" customHeight="1" x14ac:dyDescent="0.35">
      <c r="A741" s="291"/>
      <c r="D741" s="54"/>
    </row>
    <row r="742" spans="1:4" ht="21" customHeight="1" x14ac:dyDescent="0.35">
      <c r="A742" s="291"/>
      <c r="D742" s="54"/>
    </row>
    <row r="743" spans="1:4" ht="21" customHeight="1" x14ac:dyDescent="0.35">
      <c r="A743" s="291"/>
      <c r="D743" s="54"/>
    </row>
    <row r="744" spans="1:4" ht="21" customHeight="1" x14ac:dyDescent="0.35">
      <c r="A744" s="291"/>
      <c r="D744" s="54"/>
    </row>
    <row r="745" spans="1:4" ht="21" customHeight="1" x14ac:dyDescent="0.35">
      <c r="A745" s="291"/>
      <c r="D745" s="54"/>
    </row>
    <row r="746" spans="1:4" ht="21" customHeight="1" x14ac:dyDescent="0.35">
      <c r="A746" s="291"/>
      <c r="D746" s="54"/>
    </row>
    <row r="747" spans="1:4" ht="21" customHeight="1" x14ac:dyDescent="0.35">
      <c r="D747" s="54"/>
    </row>
    <row r="758" spans="1:4" ht="21" customHeight="1" x14ac:dyDescent="0.35">
      <c r="A758" s="291"/>
    </row>
    <row r="759" spans="1:4" ht="21" customHeight="1" x14ac:dyDescent="0.35">
      <c r="A759" s="291"/>
      <c r="D759" s="54"/>
    </row>
    <row r="760" spans="1:4" ht="21" customHeight="1" x14ac:dyDescent="0.35">
      <c r="A760" s="291"/>
      <c r="D760" s="54"/>
    </row>
    <row r="761" spans="1:4" ht="21" customHeight="1" x14ac:dyDescent="0.35">
      <c r="A761" s="291"/>
      <c r="D761" s="54"/>
    </row>
    <row r="762" spans="1:4" ht="21" customHeight="1" x14ac:dyDescent="0.35">
      <c r="A762" s="291"/>
      <c r="D762" s="54"/>
    </row>
    <row r="763" spans="1:4" ht="21" customHeight="1" x14ac:dyDescent="0.35">
      <c r="A763" s="291"/>
      <c r="D763" s="54"/>
    </row>
    <row r="764" spans="1:4" ht="21" customHeight="1" x14ac:dyDescent="0.35">
      <c r="A764" s="291"/>
      <c r="D764" s="54"/>
    </row>
    <row r="765" spans="1:4" ht="21" customHeight="1" x14ac:dyDescent="0.35">
      <c r="A765" s="291"/>
      <c r="D765" s="54"/>
    </row>
    <row r="766" spans="1:4" ht="21" customHeight="1" x14ac:dyDescent="0.35">
      <c r="D766" s="54"/>
    </row>
    <row r="775" spans="1:4" ht="21" customHeight="1" x14ac:dyDescent="0.35">
      <c r="A775" s="291"/>
    </row>
    <row r="776" spans="1:4" ht="21" customHeight="1" x14ac:dyDescent="0.35">
      <c r="A776" s="291"/>
      <c r="D776" s="54"/>
    </row>
    <row r="777" spans="1:4" ht="21" customHeight="1" x14ac:dyDescent="0.35">
      <c r="A777" s="291"/>
      <c r="D777" s="54"/>
    </row>
    <row r="778" spans="1:4" ht="21" customHeight="1" x14ac:dyDescent="0.35">
      <c r="A778" s="291"/>
      <c r="D778" s="54"/>
    </row>
    <row r="779" spans="1:4" ht="21" customHeight="1" x14ac:dyDescent="0.35">
      <c r="A779" s="291"/>
      <c r="D779" s="54"/>
    </row>
    <row r="780" spans="1:4" ht="21" customHeight="1" x14ac:dyDescent="0.35">
      <c r="A780" s="291"/>
      <c r="D780" s="54"/>
    </row>
    <row r="781" spans="1:4" ht="21" customHeight="1" x14ac:dyDescent="0.35">
      <c r="A781" s="291"/>
      <c r="D781" s="54"/>
    </row>
    <row r="782" spans="1:4" ht="21" customHeight="1" x14ac:dyDescent="0.35">
      <c r="A782" s="291"/>
      <c r="D782" s="54"/>
    </row>
    <row r="783" spans="1:4" ht="21" customHeight="1" x14ac:dyDescent="0.35">
      <c r="D783" s="54"/>
    </row>
    <row r="792" spans="1:4" ht="21" customHeight="1" x14ac:dyDescent="0.35">
      <c r="A792" s="291"/>
    </row>
    <row r="793" spans="1:4" ht="21" customHeight="1" x14ac:dyDescent="0.35">
      <c r="A793" s="291"/>
      <c r="D793" s="54"/>
    </row>
    <row r="794" spans="1:4" ht="21" customHeight="1" x14ac:dyDescent="0.35">
      <c r="A794" s="291"/>
      <c r="D794" s="54"/>
    </row>
    <row r="795" spans="1:4" ht="21" customHeight="1" x14ac:dyDescent="0.35">
      <c r="A795" s="291"/>
      <c r="D795" s="54"/>
    </row>
    <row r="796" spans="1:4" ht="21" customHeight="1" x14ac:dyDescent="0.35">
      <c r="A796" s="291"/>
      <c r="D796" s="54"/>
    </row>
    <row r="797" spans="1:4" ht="21" customHeight="1" x14ac:dyDescent="0.35">
      <c r="A797" s="291"/>
      <c r="D797" s="54"/>
    </row>
    <row r="798" spans="1:4" ht="21" customHeight="1" x14ac:dyDescent="0.35">
      <c r="A798" s="291"/>
      <c r="D798" s="54"/>
    </row>
    <row r="799" spans="1:4" ht="21" customHeight="1" x14ac:dyDescent="0.35">
      <c r="A799" s="291"/>
      <c r="D799" s="54"/>
    </row>
    <row r="800" spans="1:4" ht="21" customHeight="1" x14ac:dyDescent="0.35">
      <c r="D800" s="54"/>
    </row>
    <row r="809" spans="1:4" ht="21" customHeight="1" x14ac:dyDescent="0.35">
      <c r="A809" s="291"/>
    </row>
    <row r="810" spans="1:4" ht="21" customHeight="1" x14ac:dyDescent="0.35">
      <c r="A810" s="291"/>
      <c r="D810" s="54"/>
    </row>
    <row r="811" spans="1:4" ht="21" customHeight="1" x14ac:dyDescent="0.35">
      <c r="A811" s="291"/>
      <c r="D811" s="54"/>
    </row>
    <row r="812" spans="1:4" ht="21" customHeight="1" x14ac:dyDescent="0.35">
      <c r="A812" s="291"/>
      <c r="D812" s="54"/>
    </row>
    <row r="813" spans="1:4" ht="21" customHeight="1" x14ac:dyDescent="0.35">
      <c r="A813" s="291"/>
      <c r="D813" s="54"/>
    </row>
    <row r="814" spans="1:4" ht="21" customHeight="1" x14ac:dyDescent="0.35">
      <c r="A814" s="291"/>
      <c r="D814" s="54"/>
    </row>
    <row r="815" spans="1:4" ht="21" customHeight="1" x14ac:dyDescent="0.35">
      <c r="A815" s="291"/>
      <c r="D815" s="54"/>
    </row>
    <row r="816" spans="1:4" ht="21" customHeight="1" x14ac:dyDescent="0.35">
      <c r="A816" s="291"/>
      <c r="D816" s="54"/>
    </row>
    <row r="817" spans="4:4" ht="21" customHeight="1" x14ac:dyDescent="0.35">
      <c r="D817" s="54"/>
    </row>
  </sheetData>
  <mergeCells count="2">
    <mergeCell ref="B1:D1"/>
    <mergeCell ref="B27:D27"/>
  </mergeCells>
  <pageMargins left="0.25" right="0.25" top="0.75" bottom="0.75" header="0.3" footer="0.3"/>
  <pageSetup paperSize="9" scale="79" orientation="landscape" r:id="rId1"/>
  <headerFooter>
    <oddHeader>&amp;L&amp;"Arial"&amp;8&amp;K000000INTERNAL&amp;1#</oddHeader>
  </headerFooter>
  <rowBreaks count="1" manualBreakCount="1">
    <brk id="26" max="16383" man="1"/>
  </rowBreaks>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outlinePr summaryRight="0"/>
  </sheetPr>
  <dimension ref="A1:AR332"/>
  <sheetViews>
    <sheetView topLeftCell="C1" zoomScaleNormal="100" workbookViewId="0">
      <selection activeCell="C1" sqref="C1"/>
    </sheetView>
  </sheetViews>
  <sheetFormatPr baseColWidth="10" defaultColWidth="11.33203125" defaultRowHeight="13.8" outlineLevelCol="1" x14ac:dyDescent="0.3"/>
  <cols>
    <col min="1" max="1" width="8.6640625" style="1" hidden="1" customWidth="1"/>
    <col min="2" max="2" width="2.5546875" style="1" hidden="1" customWidth="1"/>
    <col min="3" max="3" width="6.6640625" style="42" customWidth="1"/>
    <col min="4" max="4" width="6.5546875" style="42" customWidth="1"/>
    <col min="5" max="5" width="9.6640625" style="42" bestFit="1" customWidth="1" collapsed="1"/>
    <col min="6" max="8" width="35.33203125" style="42" hidden="1" customWidth="1" outlineLevel="1"/>
    <col min="9" max="9" width="27.5546875" style="1" customWidth="1"/>
    <col min="10" max="14" width="45.6640625" style="1" customWidth="1" outlineLevel="1"/>
    <col min="15" max="15" width="22.88671875" style="1" customWidth="1" outlineLevel="1"/>
    <col min="16" max="16" width="22.5546875" style="1" customWidth="1" outlineLevel="1"/>
    <col min="17" max="17" width="38.5546875" style="4" customWidth="1" collapsed="1"/>
    <col min="18" max="18" width="15.5546875" style="5" hidden="1" customWidth="1" outlineLevel="1"/>
    <col min="19" max="19" width="22.5546875" style="17" hidden="1" customWidth="1" outlineLevel="1"/>
    <col min="20" max="20" width="14.6640625" style="17" hidden="1" customWidth="1" outlineLevel="1"/>
    <col min="21" max="21" width="42.5546875" style="4" hidden="1" customWidth="1" outlineLevel="1"/>
    <col min="22" max="22" width="70.6640625" style="4" customWidth="1"/>
    <col min="23" max="24" width="70.6640625" style="4" customWidth="1" outlineLevel="1"/>
    <col min="25" max="25" width="70.6640625" style="198" customWidth="1" outlineLevel="1"/>
    <col min="26" max="26" width="51.109375" style="199" customWidth="1" outlineLevel="1"/>
    <col min="27" max="27" width="56.33203125" style="199" customWidth="1" outlineLevel="1"/>
    <col min="28" max="16384" width="11.33203125" style="1"/>
  </cols>
  <sheetData>
    <row r="1" spans="1:27" ht="48.75" customHeight="1" x14ac:dyDescent="0.3">
      <c r="C1" s="47"/>
      <c r="D1" s="460" t="s">
        <v>161</v>
      </c>
      <c r="E1" s="461"/>
      <c r="F1" s="461"/>
      <c r="G1" s="462"/>
      <c r="H1" s="462"/>
      <c r="I1" s="462"/>
      <c r="J1" s="462"/>
      <c r="K1" s="462"/>
      <c r="L1" s="462"/>
      <c r="M1" s="462"/>
      <c r="N1" s="462"/>
      <c r="O1" s="462"/>
      <c r="P1" s="462"/>
      <c r="Q1" s="462"/>
      <c r="R1" s="462"/>
      <c r="S1" s="462"/>
      <c r="T1" s="462"/>
      <c r="U1" s="462"/>
      <c r="V1" s="462"/>
      <c r="W1" s="462"/>
      <c r="X1" s="462"/>
    </row>
    <row r="2" spans="1:27" ht="44.25" customHeight="1" x14ac:dyDescent="0.3">
      <c r="A2" s="146" t="s">
        <v>1437</v>
      </c>
      <c r="B2" s="146" t="s">
        <v>1438</v>
      </c>
      <c r="C2" s="39" t="s">
        <v>162</v>
      </c>
      <c r="D2" s="40" t="s">
        <v>163</v>
      </c>
      <c r="E2" s="40" t="s">
        <v>150</v>
      </c>
      <c r="F2" s="40" t="s">
        <v>1439</v>
      </c>
      <c r="G2" s="40" t="s">
        <v>1440</v>
      </c>
      <c r="H2" s="40" t="s">
        <v>1441</v>
      </c>
      <c r="I2" s="19" t="s">
        <v>164</v>
      </c>
      <c r="J2" s="19" t="s">
        <v>165</v>
      </c>
      <c r="K2" s="19" t="s">
        <v>166</v>
      </c>
      <c r="L2" s="19" t="s">
        <v>167</v>
      </c>
      <c r="M2" s="19" t="s">
        <v>168</v>
      </c>
      <c r="N2" s="19" t="s">
        <v>169</v>
      </c>
      <c r="O2" s="19" t="s">
        <v>170</v>
      </c>
      <c r="P2" s="19" t="s">
        <v>171</v>
      </c>
      <c r="Q2" s="181" t="s">
        <v>172</v>
      </c>
      <c r="R2" s="181" t="s">
        <v>1442</v>
      </c>
      <c r="S2" s="182" t="s">
        <v>1443</v>
      </c>
      <c r="T2" s="183" t="s">
        <v>1444</v>
      </c>
      <c r="U2" s="183" t="s">
        <v>1445</v>
      </c>
      <c r="V2" s="21" t="s">
        <v>173</v>
      </c>
      <c r="W2" s="209" t="s">
        <v>174</v>
      </c>
      <c r="X2" s="209" t="s">
        <v>175</v>
      </c>
      <c r="Y2" s="209" t="s">
        <v>176</v>
      </c>
      <c r="Z2" s="20" t="s">
        <v>177</v>
      </c>
      <c r="AA2" s="20" t="s">
        <v>178</v>
      </c>
    </row>
    <row r="3" spans="1:27" s="24" customFormat="1" x14ac:dyDescent="0.3">
      <c r="A3" s="22" t="str">
        <f t="shared" ref="A3:A23" si="0">IF(AND($B3&lt;&gt;"",$D$3="1",NOT(ISBLANK($D3))),"header",IF(AND($B3&lt;&gt;"",$D$3&lt;&gt;"1",NOT(ISBLANK($D3))),"blank",IF(AND($B3&lt;&gt;"",$C$3="01",NOT(ISBLANK($C3))),"header",IF(AND($B3&lt;&gt;"",$C$3&lt;&gt;"01",NOT(ISBLANK($C3))),"blank",IF(AND($B3&lt;&gt;"",$C$3&lt;&gt;"01",NOT(ISBLANK($C3))),"blank",IF(AND($D$3="1",ISBLANK($D3),ISBLANK($B3)),"blank",""))))))</f>
        <v>header</v>
      </c>
      <c r="B3" s="22">
        <v>1</v>
      </c>
      <c r="C3" s="22"/>
      <c r="D3" s="367" t="s">
        <v>179</v>
      </c>
      <c r="E3" s="22"/>
      <c r="F3" s="375"/>
      <c r="G3" s="375"/>
      <c r="H3" s="375"/>
      <c r="I3" s="387" t="s">
        <v>180</v>
      </c>
      <c r="J3" s="375"/>
      <c r="K3" s="416" t="s">
        <v>181</v>
      </c>
      <c r="L3" s="274" t="s">
        <v>181</v>
      </c>
      <c r="M3" s="274" t="s">
        <v>181</v>
      </c>
      <c r="N3" s="274" t="s">
        <v>181</v>
      </c>
      <c r="O3" s="375"/>
      <c r="P3" s="25"/>
      <c r="Q3" s="375"/>
      <c r="R3" s="375"/>
      <c r="S3" s="375"/>
      <c r="T3" s="375"/>
      <c r="U3" s="375"/>
      <c r="V3" s="375"/>
      <c r="W3" s="375"/>
      <c r="X3" s="375"/>
      <c r="Y3" s="375"/>
      <c r="Z3" s="375"/>
      <c r="AA3" s="404"/>
    </row>
    <row r="4" spans="1:27" s="24" customFormat="1" x14ac:dyDescent="0.3">
      <c r="A4" s="22" t="str">
        <f t="shared" si="0"/>
        <v>header</v>
      </c>
      <c r="B4" s="367">
        <v>2</v>
      </c>
      <c r="C4" s="367"/>
      <c r="D4" s="367" t="s">
        <v>182</v>
      </c>
      <c r="E4" s="367"/>
      <c r="F4" s="375"/>
      <c r="G4" s="375"/>
      <c r="H4" s="375"/>
      <c r="I4" s="387" t="s">
        <v>183</v>
      </c>
      <c r="J4" s="375"/>
      <c r="K4" s="375"/>
      <c r="L4" s="375"/>
      <c r="M4" s="375"/>
      <c r="N4" s="375"/>
      <c r="O4" s="375"/>
      <c r="P4" s="370"/>
      <c r="Q4" s="375"/>
      <c r="R4" s="375"/>
      <c r="S4" s="375"/>
      <c r="T4" s="375"/>
      <c r="U4" s="375"/>
      <c r="V4" s="375"/>
      <c r="W4" s="375"/>
      <c r="X4" s="375"/>
      <c r="Y4" s="375"/>
      <c r="Z4" s="375"/>
      <c r="AA4" s="404"/>
    </row>
    <row r="5" spans="1:27" s="24" customFormat="1" ht="220.8" x14ac:dyDescent="0.3">
      <c r="A5" s="22" t="str">
        <f t="shared" si="0"/>
        <v/>
      </c>
      <c r="B5" s="23"/>
      <c r="C5" s="367" t="s">
        <v>184</v>
      </c>
      <c r="D5" s="367" t="s">
        <v>185</v>
      </c>
      <c r="E5" s="367"/>
      <c r="F5" s="375"/>
      <c r="G5" s="375"/>
      <c r="H5" s="375"/>
      <c r="I5" s="384" t="s">
        <v>186</v>
      </c>
      <c r="J5" s="371" t="s">
        <v>187</v>
      </c>
      <c r="K5" s="411" t="s">
        <v>188</v>
      </c>
      <c r="L5" s="411" t="s">
        <v>189</v>
      </c>
      <c r="M5" s="371" t="s">
        <v>190</v>
      </c>
      <c r="N5" s="371" t="s">
        <v>190</v>
      </c>
      <c r="O5" s="372"/>
      <c r="P5" s="372" t="s">
        <v>191</v>
      </c>
      <c r="Q5" s="443"/>
      <c r="R5" s="444"/>
      <c r="S5" s="443"/>
      <c r="T5" s="443"/>
      <c r="U5" s="445"/>
      <c r="V5" s="403"/>
      <c r="W5" s="403"/>
      <c r="X5" s="403"/>
      <c r="Y5" s="445"/>
      <c r="Z5" s="404"/>
      <c r="AA5" s="404"/>
    </row>
    <row r="6" spans="1:27" s="24" customFormat="1" x14ac:dyDescent="0.3">
      <c r="A6" s="22" t="str">
        <f t="shared" si="0"/>
        <v>header</v>
      </c>
      <c r="B6" s="367">
        <v>2</v>
      </c>
      <c r="C6" s="367"/>
      <c r="D6" s="367" t="s">
        <v>192</v>
      </c>
      <c r="E6" s="367"/>
      <c r="F6" s="375"/>
      <c r="G6" s="375"/>
      <c r="H6" s="375"/>
      <c r="I6" s="390" t="s">
        <v>193</v>
      </c>
      <c r="J6" s="375"/>
      <c r="K6" s="375"/>
      <c r="L6" s="375"/>
      <c r="M6" s="375"/>
      <c r="N6" s="375"/>
      <c r="O6" s="375"/>
      <c r="P6" s="375"/>
      <c r="Q6" s="375"/>
      <c r="R6" s="375"/>
      <c r="S6" s="375"/>
      <c r="T6" s="375"/>
      <c r="U6" s="375"/>
      <c r="V6" s="375"/>
      <c r="W6" s="375"/>
      <c r="X6" s="375"/>
      <c r="Y6" s="375"/>
      <c r="Z6" s="375"/>
      <c r="AA6" s="404"/>
    </row>
    <row r="7" spans="1:27" s="24" customFormat="1" ht="193.2" x14ac:dyDescent="0.3">
      <c r="A7" s="22" t="str">
        <f t="shared" si="0"/>
        <v/>
      </c>
      <c r="B7" s="23"/>
      <c r="C7" s="367" t="s">
        <v>194</v>
      </c>
      <c r="D7" s="367" t="s">
        <v>195</v>
      </c>
      <c r="E7" s="367"/>
      <c r="F7" s="375"/>
      <c r="G7" s="375"/>
      <c r="H7" s="375"/>
      <c r="I7" s="384" t="s">
        <v>196</v>
      </c>
      <c r="J7" s="371" t="s">
        <v>197</v>
      </c>
      <c r="K7" s="411" t="s">
        <v>198</v>
      </c>
      <c r="L7" s="371" t="s">
        <v>190</v>
      </c>
      <c r="M7" s="371" t="s">
        <v>190</v>
      </c>
      <c r="N7" s="371" t="s">
        <v>190</v>
      </c>
      <c r="O7" s="372"/>
      <c r="P7" s="372" t="s">
        <v>199</v>
      </c>
      <c r="Q7" s="443" t="s">
        <v>200</v>
      </c>
      <c r="R7" s="444"/>
      <c r="S7" s="443"/>
      <c r="T7" s="443"/>
      <c r="U7" s="445"/>
      <c r="V7" s="403"/>
      <c r="W7" s="403"/>
      <c r="X7" s="403"/>
      <c r="Y7" s="445"/>
      <c r="Z7" s="404"/>
      <c r="AA7" s="404"/>
    </row>
    <row r="8" spans="1:27" s="24" customFormat="1" ht="96.6" x14ac:dyDescent="0.3">
      <c r="A8" s="22" t="str">
        <f t="shared" si="0"/>
        <v/>
      </c>
      <c r="B8" s="368"/>
      <c r="C8" s="367" t="s">
        <v>201</v>
      </c>
      <c r="D8" s="367" t="s">
        <v>202</v>
      </c>
      <c r="E8" s="367"/>
      <c r="F8" s="375"/>
      <c r="G8" s="375"/>
      <c r="H8" s="375"/>
      <c r="I8" s="384" t="s">
        <v>203</v>
      </c>
      <c r="J8" s="371" t="s">
        <v>204</v>
      </c>
      <c r="K8" s="375" t="s">
        <v>205</v>
      </c>
      <c r="L8" s="375" t="s">
        <v>206</v>
      </c>
      <c r="M8" s="375" t="s">
        <v>207</v>
      </c>
      <c r="N8" s="371" t="s">
        <v>190</v>
      </c>
      <c r="O8" s="372"/>
      <c r="P8" s="372" t="s">
        <v>208</v>
      </c>
      <c r="Q8" s="443"/>
      <c r="R8" s="444"/>
      <c r="S8" s="443"/>
      <c r="T8" s="443"/>
      <c r="U8" s="445"/>
      <c r="V8" s="403"/>
      <c r="W8" s="403"/>
      <c r="X8" s="403"/>
      <c r="Y8" s="445"/>
      <c r="Z8" s="404"/>
      <c r="AA8" s="404"/>
    </row>
    <row r="9" spans="1:27" s="24" customFormat="1" ht="96.6" x14ac:dyDescent="0.3">
      <c r="A9" s="22" t="str">
        <f t="shared" si="0"/>
        <v/>
      </c>
      <c r="B9" s="23"/>
      <c r="C9" s="367" t="s">
        <v>209</v>
      </c>
      <c r="D9" s="367" t="s">
        <v>210</v>
      </c>
      <c r="E9" s="367"/>
      <c r="F9" s="375"/>
      <c r="G9" s="375"/>
      <c r="H9" s="375"/>
      <c r="I9" s="384" t="s">
        <v>211</v>
      </c>
      <c r="J9" s="371" t="s">
        <v>212</v>
      </c>
      <c r="K9" s="411" t="s">
        <v>213</v>
      </c>
      <c r="L9" s="411" t="s">
        <v>214</v>
      </c>
      <c r="M9" s="375" t="s">
        <v>215</v>
      </c>
      <c r="N9" s="371" t="s">
        <v>190</v>
      </c>
      <c r="O9" s="372"/>
      <c r="P9" s="372" t="s">
        <v>216</v>
      </c>
      <c r="Q9" s="443"/>
      <c r="R9" s="444"/>
      <c r="S9" s="443"/>
      <c r="T9" s="443"/>
      <c r="U9" s="445"/>
      <c r="V9" s="403"/>
      <c r="W9" s="403" t="s">
        <v>217</v>
      </c>
      <c r="X9" s="403"/>
      <c r="Y9" s="445"/>
      <c r="Z9" s="404"/>
      <c r="AA9" s="404"/>
    </row>
    <row r="10" spans="1:27" s="24" customFormat="1" ht="151.80000000000001" x14ac:dyDescent="0.3">
      <c r="A10" s="22" t="str">
        <f t="shared" si="0"/>
        <v/>
      </c>
      <c r="B10" s="368"/>
      <c r="C10" s="367" t="s">
        <v>218</v>
      </c>
      <c r="D10" s="367" t="s">
        <v>219</v>
      </c>
      <c r="E10" s="367"/>
      <c r="F10" s="375"/>
      <c r="G10" s="375"/>
      <c r="H10" s="375"/>
      <c r="I10" s="384" t="s">
        <v>220</v>
      </c>
      <c r="J10" s="371" t="s">
        <v>221</v>
      </c>
      <c r="K10" s="375" t="s">
        <v>222</v>
      </c>
      <c r="L10" s="411" t="s">
        <v>223</v>
      </c>
      <c r="M10" s="375" t="s">
        <v>224</v>
      </c>
      <c r="N10" s="371" t="s">
        <v>190</v>
      </c>
      <c r="O10" s="372"/>
      <c r="P10" s="372" t="s">
        <v>225</v>
      </c>
      <c r="Q10" s="443"/>
      <c r="R10" s="444"/>
      <c r="S10" s="443"/>
      <c r="T10" s="443"/>
      <c r="U10" s="445"/>
      <c r="V10" s="403"/>
      <c r="W10" s="403"/>
      <c r="X10" s="413"/>
      <c r="Y10" s="446"/>
      <c r="Z10" s="404"/>
      <c r="AA10" s="404"/>
    </row>
    <row r="11" spans="1:27" s="24" customFormat="1" x14ac:dyDescent="0.3">
      <c r="A11" s="22" t="str">
        <f t="shared" si="0"/>
        <v>header</v>
      </c>
      <c r="B11" s="367">
        <v>2</v>
      </c>
      <c r="C11" s="367"/>
      <c r="D11" s="367" t="s">
        <v>226</v>
      </c>
      <c r="E11" s="367"/>
      <c r="F11" s="375"/>
      <c r="G11" s="375"/>
      <c r="H11" s="375"/>
      <c r="I11" s="387" t="s">
        <v>227</v>
      </c>
      <c r="J11" s="375"/>
      <c r="K11" s="375"/>
      <c r="L11" s="375"/>
      <c r="M11" s="375"/>
      <c r="N11" s="375"/>
      <c r="O11" s="375"/>
      <c r="P11" s="375"/>
      <c r="Q11" s="375"/>
      <c r="R11" s="375"/>
      <c r="S11" s="375"/>
      <c r="T11" s="375"/>
      <c r="U11" s="375"/>
      <c r="V11" s="375"/>
      <c r="W11" s="375"/>
      <c r="X11" s="375"/>
      <c r="Y11" s="375"/>
      <c r="Z11" s="375"/>
      <c r="AA11" s="404"/>
    </row>
    <row r="12" spans="1:27" s="24" customFormat="1" ht="138" x14ac:dyDescent="0.3">
      <c r="A12" s="22" t="str">
        <f t="shared" si="0"/>
        <v/>
      </c>
      <c r="B12" s="23"/>
      <c r="C12" s="367" t="s">
        <v>228</v>
      </c>
      <c r="D12" s="367" t="s">
        <v>229</v>
      </c>
      <c r="E12" s="367"/>
      <c r="F12" s="375"/>
      <c r="G12" s="375"/>
      <c r="H12" s="375"/>
      <c r="I12" s="384" t="s">
        <v>230</v>
      </c>
      <c r="J12" s="371" t="s">
        <v>231</v>
      </c>
      <c r="K12" s="411" t="s">
        <v>232</v>
      </c>
      <c r="L12" s="411" t="s">
        <v>233</v>
      </c>
      <c r="M12" s="371" t="s">
        <v>190</v>
      </c>
      <c r="N12" s="371" t="s">
        <v>190</v>
      </c>
      <c r="O12" s="372"/>
      <c r="P12" s="372" t="s">
        <v>234</v>
      </c>
      <c r="Q12" s="443"/>
      <c r="R12" s="444"/>
      <c r="S12" s="443"/>
      <c r="T12" s="443"/>
      <c r="U12" s="445"/>
      <c r="V12" s="445"/>
      <c r="W12" s="403" t="s">
        <v>235</v>
      </c>
      <c r="X12" s="403"/>
      <c r="Y12" s="445"/>
      <c r="Z12" s="404"/>
      <c r="AA12" s="404"/>
    </row>
    <row r="13" spans="1:27" s="24" customFormat="1" ht="151.80000000000001" x14ac:dyDescent="0.3">
      <c r="A13" s="22" t="str">
        <f t="shared" si="0"/>
        <v/>
      </c>
      <c r="B13" s="368"/>
      <c r="C13" s="367" t="s">
        <v>236</v>
      </c>
      <c r="D13" s="367" t="s">
        <v>237</v>
      </c>
      <c r="E13" s="367"/>
      <c r="F13" s="375"/>
      <c r="G13" s="375"/>
      <c r="H13" s="375"/>
      <c r="I13" s="384" t="s">
        <v>238</v>
      </c>
      <c r="J13" s="371" t="s">
        <v>239</v>
      </c>
      <c r="K13" s="375" t="s">
        <v>240</v>
      </c>
      <c r="L13" s="376" t="s">
        <v>241</v>
      </c>
      <c r="M13" s="371" t="s">
        <v>190</v>
      </c>
      <c r="N13" s="371" t="s">
        <v>190</v>
      </c>
      <c r="O13" s="372"/>
      <c r="P13" s="372" t="s">
        <v>242</v>
      </c>
      <c r="Q13" s="443"/>
      <c r="R13" s="444"/>
      <c r="S13" s="443"/>
      <c r="T13" s="443"/>
      <c r="U13" s="445"/>
      <c r="V13" s="403"/>
      <c r="W13" s="403"/>
      <c r="X13" s="403"/>
      <c r="Y13" s="445"/>
      <c r="Z13" s="404"/>
      <c r="AA13" s="404"/>
    </row>
    <row r="14" spans="1:27" s="24" customFormat="1" ht="138" x14ac:dyDescent="0.3">
      <c r="A14" s="22" t="str">
        <f t="shared" si="0"/>
        <v/>
      </c>
      <c r="B14" s="368"/>
      <c r="C14" s="367" t="s">
        <v>243</v>
      </c>
      <c r="D14" s="367" t="s">
        <v>244</v>
      </c>
      <c r="E14" s="367"/>
      <c r="F14" s="375"/>
      <c r="G14" s="375"/>
      <c r="H14" s="375"/>
      <c r="I14" s="384" t="s">
        <v>245</v>
      </c>
      <c r="J14" s="371" t="s">
        <v>246</v>
      </c>
      <c r="K14" s="375" t="s">
        <v>247</v>
      </c>
      <c r="L14" s="375" t="s">
        <v>248</v>
      </c>
      <c r="M14" s="371" t="s">
        <v>190</v>
      </c>
      <c r="N14" s="371" t="s">
        <v>190</v>
      </c>
      <c r="O14" s="372"/>
      <c r="P14" s="372" t="s">
        <v>249</v>
      </c>
      <c r="Q14" s="443"/>
      <c r="R14" s="444"/>
      <c r="S14" s="443"/>
      <c r="T14" s="443"/>
      <c r="U14" s="445"/>
      <c r="V14" s="445"/>
      <c r="W14" s="403"/>
      <c r="X14" s="403"/>
      <c r="Y14" s="445"/>
      <c r="Z14" s="404"/>
      <c r="AA14" s="404"/>
    </row>
    <row r="15" spans="1:27" s="24" customFormat="1" x14ac:dyDescent="0.3">
      <c r="A15" s="22" t="str">
        <f t="shared" si="0"/>
        <v>header</v>
      </c>
      <c r="B15" s="367">
        <v>2</v>
      </c>
      <c r="C15" s="367"/>
      <c r="D15" s="367" t="s">
        <v>250</v>
      </c>
      <c r="E15" s="367"/>
      <c r="F15" s="375"/>
      <c r="G15" s="375"/>
      <c r="H15" s="375"/>
      <c r="I15" s="387" t="s">
        <v>251</v>
      </c>
      <c r="J15" s="375"/>
      <c r="K15" s="375"/>
      <c r="L15" s="375"/>
      <c r="M15" s="375"/>
      <c r="N15" s="375"/>
      <c r="O15" s="375"/>
      <c r="P15" s="375"/>
      <c r="Q15" s="375"/>
      <c r="R15" s="375"/>
      <c r="S15" s="375"/>
      <c r="T15" s="375"/>
      <c r="U15" s="375"/>
      <c r="V15" s="375"/>
      <c r="W15" s="375"/>
      <c r="X15" s="375"/>
      <c r="Y15" s="375"/>
      <c r="Z15" s="375"/>
      <c r="AA15" s="404"/>
    </row>
    <row r="16" spans="1:27" s="24" customFormat="1" ht="193.2" x14ac:dyDescent="0.3">
      <c r="A16" s="22" t="str">
        <f t="shared" si="0"/>
        <v/>
      </c>
      <c r="B16" s="368"/>
      <c r="C16" s="367" t="s">
        <v>252</v>
      </c>
      <c r="D16" s="367" t="s">
        <v>253</v>
      </c>
      <c r="E16" s="367"/>
      <c r="F16" s="375"/>
      <c r="G16" s="375"/>
      <c r="H16" s="375"/>
      <c r="I16" s="384" t="s">
        <v>254</v>
      </c>
      <c r="J16" s="371" t="s">
        <v>255</v>
      </c>
      <c r="K16" s="411" t="s">
        <v>256</v>
      </c>
      <c r="L16" s="411" t="s">
        <v>257</v>
      </c>
      <c r="M16" s="371" t="s">
        <v>190</v>
      </c>
      <c r="N16" s="371" t="s">
        <v>190</v>
      </c>
      <c r="O16" s="372"/>
      <c r="P16" s="372" t="s">
        <v>258</v>
      </c>
      <c r="Q16" s="443"/>
      <c r="R16" s="444"/>
      <c r="S16" s="443"/>
      <c r="T16" s="443"/>
      <c r="U16" s="445"/>
      <c r="V16" s="403"/>
      <c r="W16" s="403"/>
      <c r="X16" s="403"/>
      <c r="Y16" s="445"/>
      <c r="Z16" s="404"/>
      <c r="AA16" s="404"/>
    </row>
    <row r="17" spans="1:44" s="24" customFormat="1" x14ac:dyDescent="0.3">
      <c r="A17" s="22" t="str">
        <f t="shared" si="0"/>
        <v>header</v>
      </c>
      <c r="B17" s="367">
        <v>2</v>
      </c>
      <c r="C17" s="367"/>
      <c r="D17" s="367" t="s">
        <v>259</v>
      </c>
      <c r="E17" s="367"/>
      <c r="F17" s="375"/>
      <c r="G17" s="375"/>
      <c r="H17" s="375"/>
      <c r="I17" s="387" t="s">
        <v>260</v>
      </c>
      <c r="J17" s="375"/>
      <c r="K17" s="375"/>
      <c r="L17" s="375"/>
      <c r="M17" s="375"/>
      <c r="N17" s="375"/>
      <c r="O17" s="375"/>
      <c r="P17" s="375"/>
      <c r="Q17" s="375"/>
      <c r="R17" s="375"/>
      <c r="S17" s="375"/>
      <c r="T17" s="375"/>
      <c r="U17" s="375"/>
      <c r="V17" s="375"/>
      <c r="W17" s="375"/>
      <c r="X17" s="375"/>
      <c r="Y17" s="375"/>
      <c r="Z17" s="375"/>
      <c r="AA17" s="404"/>
    </row>
    <row r="18" spans="1:44" s="24" customFormat="1" ht="151.80000000000001" x14ac:dyDescent="0.3">
      <c r="A18" s="22" t="str">
        <f t="shared" si="0"/>
        <v/>
      </c>
      <c r="B18" s="368"/>
      <c r="C18" s="367" t="s">
        <v>261</v>
      </c>
      <c r="D18" s="367" t="s">
        <v>262</v>
      </c>
      <c r="E18" s="367"/>
      <c r="F18" s="375"/>
      <c r="G18" s="375"/>
      <c r="H18" s="375"/>
      <c r="I18" s="384" t="s">
        <v>263</v>
      </c>
      <c r="J18" s="371" t="s">
        <v>264</v>
      </c>
      <c r="K18" s="375" t="s">
        <v>265</v>
      </c>
      <c r="L18" s="371" t="s">
        <v>266</v>
      </c>
      <c r="M18" s="371" t="s">
        <v>190</v>
      </c>
      <c r="N18" s="371" t="s">
        <v>190</v>
      </c>
      <c r="O18" s="372"/>
      <c r="P18" s="372" t="s">
        <v>267</v>
      </c>
      <c r="Q18" s="443"/>
      <c r="R18" s="444"/>
      <c r="S18" s="443"/>
      <c r="T18" s="443"/>
      <c r="U18" s="445"/>
      <c r="V18" s="403"/>
      <c r="W18" s="403"/>
      <c r="X18" s="403"/>
      <c r="Y18" s="445"/>
      <c r="Z18" s="404"/>
      <c r="AA18" s="404"/>
    </row>
    <row r="19" spans="1:44" s="24" customFormat="1" ht="69" x14ac:dyDescent="0.3">
      <c r="A19" s="22" t="str">
        <f t="shared" si="0"/>
        <v/>
      </c>
      <c r="B19" s="23"/>
      <c r="C19" s="367" t="s">
        <v>268</v>
      </c>
      <c r="D19" s="367" t="s">
        <v>269</v>
      </c>
      <c r="E19" s="367"/>
      <c r="F19" s="375"/>
      <c r="G19" s="375"/>
      <c r="H19" s="375"/>
      <c r="I19" s="384" t="s">
        <v>270</v>
      </c>
      <c r="J19" s="371" t="s">
        <v>271</v>
      </c>
      <c r="K19" s="375" t="s">
        <v>272</v>
      </c>
      <c r="L19" s="375" t="s">
        <v>273</v>
      </c>
      <c r="M19" s="371" t="s">
        <v>190</v>
      </c>
      <c r="N19" s="371" t="s">
        <v>190</v>
      </c>
      <c r="O19" s="372"/>
      <c r="P19" s="372" t="s">
        <v>274</v>
      </c>
      <c r="Q19" s="443"/>
      <c r="R19" s="444"/>
      <c r="S19" s="443"/>
      <c r="T19" s="443"/>
      <c r="U19" s="445"/>
      <c r="V19" s="403"/>
      <c r="W19" s="403"/>
      <c r="X19" s="403"/>
      <c r="Y19" s="445"/>
      <c r="Z19" s="404"/>
      <c r="AA19" s="404"/>
    </row>
    <row r="20" spans="1:44" s="24" customFormat="1" x14ac:dyDescent="0.3">
      <c r="A20" s="22" t="str">
        <f t="shared" si="0"/>
        <v>header</v>
      </c>
      <c r="B20" s="367">
        <v>2</v>
      </c>
      <c r="C20" s="367"/>
      <c r="D20" s="367" t="s">
        <v>275</v>
      </c>
      <c r="E20" s="367"/>
      <c r="F20" s="375"/>
      <c r="G20" s="375"/>
      <c r="H20" s="375"/>
      <c r="I20" s="387" t="s">
        <v>276</v>
      </c>
      <c r="J20" s="375"/>
      <c r="K20" s="375"/>
      <c r="L20" s="375"/>
      <c r="M20" s="375"/>
      <c r="N20" s="375"/>
      <c r="O20" s="375"/>
      <c r="P20" s="375"/>
      <c r="Q20" s="375"/>
      <c r="R20" s="375"/>
      <c r="S20" s="375"/>
      <c r="T20" s="375"/>
      <c r="U20" s="375"/>
      <c r="V20" s="375"/>
      <c r="W20" s="375"/>
      <c r="X20" s="375"/>
      <c r="Y20" s="375"/>
      <c r="Z20" s="375"/>
      <c r="AA20" s="404"/>
    </row>
    <row r="21" spans="1:44" s="24" customFormat="1" ht="372.6" x14ac:dyDescent="0.3">
      <c r="A21" s="22" t="str">
        <f t="shared" si="0"/>
        <v/>
      </c>
      <c r="B21" s="368"/>
      <c r="C21" s="367" t="s">
        <v>277</v>
      </c>
      <c r="D21" s="367" t="s">
        <v>278</v>
      </c>
      <c r="E21" s="367"/>
      <c r="F21" s="375"/>
      <c r="G21" s="375"/>
      <c r="H21" s="375"/>
      <c r="I21" s="384" t="s">
        <v>279</v>
      </c>
      <c r="J21" s="371" t="s">
        <v>280</v>
      </c>
      <c r="K21" s="375" t="s">
        <v>281</v>
      </c>
      <c r="L21" s="376" t="s">
        <v>282</v>
      </c>
      <c r="M21" s="375" t="s">
        <v>283</v>
      </c>
      <c r="N21" s="371" t="s">
        <v>190</v>
      </c>
      <c r="O21" s="372"/>
      <c r="P21" s="372" t="s">
        <v>284</v>
      </c>
      <c r="Q21" s="443"/>
      <c r="R21" s="444"/>
      <c r="S21" s="443"/>
      <c r="T21" s="443"/>
      <c r="U21" s="445"/>
      <c r="V21" s="403"/>
      <c r="W21" s="403"/>
      <c r="X21" s="403"/>
      <c r="Y21" s="445"/>
      <c r="Z21" s="404"/>
      <c r="AA21" s="404"/>
    </row>
    <row r="22" spans="1:44" s="24" customFormat="1" x14ac:dyDescent="0.3">
      <c r="A22" s="22" t="str">
        <f t="shared" si="0"/>
        <v>header</v>
      </c>
      <c r="B22" s="367">
        <v>1</v>
      </c>
      <c r="C22" s="367"/>
      <c r="D22" s="367" t="s">
        <v>285</v>
      </c>
      <c r="E22" s="367"/>
      <c r="F22" s="375"/>
      <c r="G22" s="375"/>
      <c r="H22" s="375"/>
      <c r="I22" s="387" t="s">
        <v>286</v>
      </c>
      <c r="J22" s="375"/>
      <c r="K22" s="375"/>
      <c r="L22" s="375"/>
      <c r="M22" s="375"/>
      <c r="N22" s="375"/>
      <c r="O22" s="375"/>
      <c r="P22" s="375"/>
      <c r="Q22" s="375"/>
      <c r="R22" s="375"/>
      <c r="S22" s="375"/>
      <c r="T22" s="375"/>
      <c r="U22" s="375"/>
      <c r="V22" s="375"/>
      <c r="W22" s="375"/>
      <c r="X22" s="375"/>
      <c r="Y22" s="375"/>
      <c r="Z22" s="375"/>
      <c r="AA22" s="404"/>
    </row>
    <row r="23" spans="1:44" s="24" customFormat="1" ht="110.4" x14ac:dyDescent="0.3">
      <c r="A23" s="22" t="str">
        <f t="shared" si="0"/>
        <v/>
      </c>
      <c r="B23" s="368"/>
      <c r="C23" s="367" t="s">
        <v>287</v>
      </c>
      <c r="D23" s="367" t="s">
        <v>288</v>
      </c>
      <c r="E23" s="367"/>
      <c r="F23" s="375"/>
      <c r="G23" s="375"/>
      <c r="H23" s="375"/>
      <c r="I23" s="384" t="s">
        <v>289</v>
      </c>
      <c r="J23" s="371" t="s">
        <v>290</v>
      </c>
      <c r="K23" s="375" t="s">
        <v>291</v>
      </c>
      <c r="L23" s="375" t="s">
        <v>292</v>
      </c>
      <c r="M23" s="371" t="s">
        <v>190</v>
      </c>
      <c r="N23" s="371" t="s">
        <v>190</v>
      </c>
      <c r="O23" s="372"/>
      <c r="P23" s="372" t="s">
        <v>293</v>
      </c>
      <c r="Q23" s="443"/>
      <c r="R23" s="443"/>
      <c r="S23" s="443"/>
      <c r="T23" s="443"/>
      <c r="U23" s="443"/>
      <c r="V23" s="443"/>
      <c r="W23" s="443"/>
      <c r="X23" s="443"/>
      <c r="Y23" s="443"/>
      <c r="Z23" s="443"/>
      <c r="AA23" s="443"/>
      <c r="AB23" s="26"/>
      <c r="AC23" s="26"/>
      <c r="AD23" s="26"/>
      <c r="AE23" s="26"/>
      <c r="AF23" s="26"/>
      <c r="AG23" s="26"/>
      <c r="AH23" s="26"/>
      <c r="AI23" s="26"/>
      <c r="AJ23" s="26"/>
      <c r="AK23" s="26"/>
      <c r="AL23" s="26"/>
      <c r="AM23" s="26"/>
      <c r="AN23" s="26"/>
      <c r="AO23" s="26"/>
      <c r="AP23" s="26"/>
      <c r="AQ23" s="26"/>
      <c r="AR23" s="26"/>
    </row>
    <row r="24" spans="1:44" s="24" customFormat="1" ht="82.8" x14ac:dyDescent="0.3">
      <c r="A24" s="327" t="str">
        <f>IF(AND($B24&lt;&gt;"",$D$3="1",NOT(ISBLANK($D24))),"header",IF(AND($B24&lt;&gt;"",$D$3&lt;&gt;"1",NOT(ISBLANK($D24))),"blank",IF(AND($B24&lt;&gt;"",$C$3="01",NOT(ISBLANK($C24))),"header",IF(AND($B24&lt;&gt;"",$C$3&lt;&gt;"01",NOT(ISBLANK($C24))),"blank",IF(AND($B24&lt;&gt;"",$C$3&lt;&gt;"01",NOT(ISBLANK($C24))),"blank",IF(AND($D$3="1",ISBLANK($D24),ISBLANK($B24)),"blank","control"))))))</f>
        <v>control</v>
      </c>
      <c r="B24" s="328"/>
      <c r="C24" s="367" t="s">
        <v>294</v>
      </c>
      <c r="D24" s="367" t="s">
        <v>295</v>
      </c>
      <c r="E24" s="367"/>
      <c r="F24" s="375"/>
      <c r="G24" s="375"/>
      <c r="H24" s="375"/>
      <c r="I24" s="384" t="s">
        <v>296</v>
      </c>
      <c r="J24" s="371" t="s">
        <v>297</v>
      </c>
      <c r="K24" s="411" t="s">
        <v>298</v>
      </c>
      <c r="L24" s="375" t="s">
        <v>299</v>
      </c>
      <c r="M24" s="371" t="s">
        <v>190</v>
      </c>
      <c r="N24" s="371" t="s">
        <v>190</v>
      </c>
      <c r="O24" s="372"/>
      <c r="P24" s="372" t="s">
        <v>300</v>
      </c>
      <c r="Q24" s="443"/>
      <c r="R24" s="443"/>
      <c r="S24" s="443"/>
      <c r="T24" s="443"/>
      <c r="U24" s="443"/>
      <c r="V24" s="443"/>
      <c r="W24" s="443"/>
      <c r="X24" s="443"/>
      <c r="Y24" s="443"/>
      <c r="Z24" s="443"/>
      <c r="AA24" s="443"/>
      <c r="AB24" s="26"/>
      <c r="AC24" s="26"/>
      <c r="AD24" s="26"/>
      <c r="AE24" s="26"/>
      <c r="AF24" s="26"/>
      <c r="AG24" s="26"/>
      <c r="AH24" s="26"/>
      <c r="AI24" s="26"/>
      <c r="AJ24" s="26"/>
      <c r="AK24" s="26"/>
      <c r="AL24" s="26"/>
      <c r="AM24" s="26"/>
      <c r="AN24" s="26"/>
      <c r="AO24" s="26"/>
      <c r="AP24" s="26"/>
      <c r="AQ24" s="26"/>
      <c r="AR24" s="26"/>
    </row>
    <row r="25" spans="1:44" s="24" customFormat="1" ht="345" x14ac:dyDescent="0.3">
      <c r="A25" s="367" t="str">
        <f t="shared" ref="A25:A35" si="1">IF(AND($B25&lt;&gt;"",$D$3="1",NOT(ISBLANK($D25))),"header",IF(AND($B25&lt;&gt;"",$D$3&lt;&gt;"1",NOT(ISBLANK($D25))),"blank",IF(AND($B25&lt;&gt;"",$C$3="01",NOT(ISBLANK($C25))),"header",IF(AND($B25&lt;&gt;"",$C$3&lt;&gt;"01",NOT(ISBLANK($C25))),"blank",IF(AND($B25&lt;&gt;"",$C$3&lt;&gt;"01",NOT(ISBLANK($C25))),"blank",IF(AND($D$3="1",ISBLANK($D25),ISBLANK($B25)),"blank",""))))))</f>
        <v/>
      </c>
      <c r="B25" s="368"/>
      <c r="C25" s="367" t="s">
        <v>301</v>
      </c>
      <c r="D25" s="367" t="s">
        <v>302</v>
      </c>
      <c r="E25" s="367"/>
      <c r="F25" s="375"/>
      <c r="G25" s="375"/>
      <c r="H25" s="375"/>
      <c r="I25" s="384" t="s">
        <v>303</v>
      </c>
      <c r="J25" s="371" t="s">
        <v>304</v>
      </c>
      <c r="K25" s="375" t="s">
        <v>305</v>
      </c>
      <c r="L25" s="411" t="s">
        <v>306</v>
      </c>
      <c r="M25" s="371" t="s">
        <v>190</v>
      </c>
      <c r="N25" s="371" t="s">
        <v>190</v>
      </c>
      <c r="O25" s="372"/>
      <c r="P25" s="372" t="s">
        <v>307</v>
      </c>
      <c r="Q25" s="443"/>
      <c r="R25" s="444"/>
      <c r="S25" s="443"/>
      <c r="T25" s="443"/>
      <c r="U25" s="445"/>
      <c r="V25" s="403"/>
      <c r="W25" s="403"/>
      <c r="X25" s="403"/>
      <c r="Y25" s="445"/>
      <c r="Z25" s="404"/>
      <c r="AA25" s="404"/>
    </row>
    <row r="26" spans="1:44" s="24" customFormat="1" ht="179.4" x14ac:dyDescent="0.3">
      <c r="A26" s="22" t="str">
        <f t="shared" si="1"/>
        <v/>
      </c>
      <c r="B26" s="23"/>
      <c r="C26" s="367" t="s">
        <v>308</v>
      </c>
      <c r="D26" s="367" t="s">
        <v>309</v>
      </c>
      <c r="E26" s="367"/>
      <c r="F26" s="375"/>
      <c r="G26" s="375"/>
      <c r="H26" s="375"/>
      <c r="I26" s="384" t="s">
        <v>310</v>
      </c>
      <c r="J26" s="371" t="s">
        <v>311</v>
      </c>
      <c r="K26" s="375" t="s">
        <v>312</v>
      </c>
      <c r="L26" s="411" t="s">
        <v>313</v>
      </c>
      <c r="M26" s="411" t="s">
        <v>314</v>
      </c>
      <c r="N26" s="371" t="s">
        <v>190</v>
      </c>
      <c r="O26" s="372"/>
      <c r="P26" s="372" t="s">
        <v>315</v>
      </c>
      <c r="Q26" s="443"/>
      <c r="R26" s="444"/>
      <c r="S26" s="443"/>
      <c r="T26" s="443"/>
      <c r="U26" s="445"/>
      <c r="V26" s="403" t="s">
        <v>316</v>
      </c>
      <c r="W26" s="403"/>
      <c r="X26" s="403"/>
      <c r="Y26" s="445"/>
      <c r="Z26" s="404"/>
      <c r="AA26" s="404"/>
    </row>
    <row r="27" spans="1:44" s="24" customFormat="1" ht="27.6" x14ac:dyDescent="0.3">
      <c r="A27" s="22" t="str">
        <f t="shared" si="1"/>
        <v>header</v>
      </c>
      <c r="B27" s="367">
        <v>1</v>
      </c>
      <c r="C27" s="367"/>
      <c r="D27" s="367" t="s">
        <v>317</v>
      </c>
      <c r="E27" s="367"/>
      <c r="F27" s="375"/>
      <c r="G27" s="375"/>
      <c r="H27" s="375"/>
      <c r="I27" s="387" t="s">
        <v>318</v>
      </c>
      <c r="J27" s="375"/>
      <c r="K27" s="375"/>
      <c r="L27" s="375"/>
      <c r="M27" s="375"/>
      <c r="N27" s="375"/>
      <c r="O27" s="375"/>
      <c r="P27" s="375"/>
      <c r="Q27" s="375"/>
      <c r="R27" s="375"/>
      <c r="S27" s="375"/>
      <c r="T27" s="375"/>
      <c r="U27" s="375"/>
      <c r="V27" s="375"/>
      <c r="W27" s="375"/>
      <c r="X27" s="375"/>
      <c r="Y27" s="375"/>
      <c r="Z27" s="375"/>
      <c r="AA27" s="404"/>
    </row>
    <row r="28" spans="1:44" s="24" customFormat="1" ht="409.6" x14ac:dyDescent="0.3">
      <c r="A28" s="22" t="str">
        <f t="shared" si="1"/>
        <v/>
      </c>
      <c r="B28" s="23"/>
      <c r="C28" s="367" t="s">
        <v>319</v>
      </c>
      <c r="D28" s="367" t="s">
        <v>320</v>
      </c>
      <c r="E28" s="367"/>
      <c r="F28" s="375"/>
      <c r="G28" s="375"/>
      <c r="H28" s="375"/>
      <c r="I28" s="384" t="s">
        <v>321</v>
      </c>
      <c r="J28" s="371" t="s">
        <v>322</v>
      </c>
      <c r="K28" s="375" t="s">
        <v>323</v>
      </c>
      <c r="L28" s="375" t="s">
        <v>324</v>
      </c>
      <c r="M28" s="375" t="s">
        <v>325</v>
      </c>
      <c r="N28" s="371" t="s">
        <v>190</v>
      </c>
      <c r="O28" s="372"/>
      <c r="P28" s="372" t="s">
        <v>326</v>
      </c>
      <c r="Q28" s="443"/>
      <c r="R28" s="444"/>
      <c r="S28" s="443"/>
      <c r="T28" s="443"/>
      <c r="U28" s="445"/>
      <c r="V28" s="445" t="s">
        <v>327</v>
      </c>
      <c r="W28" s="404" t="s">
        <v>328</v>
      </c>
      <c r="X28" s="404" t="s">
        <v>329</v>
      </c>
      <c r="Y28" s="410" t="s">
        <v>330</v>
      </c>
      <c r="Z28" s="404"/>
      <c r="AA28" s="404"/>
    </row>
    <row r="29" spans="1:44" s="24" customFormat="1" ht="248.4" x14ac:dyDescent="0.3">
      <c r="A29" s="22" t="str">
        <f t="shared" si="1"/>
        <v/>
      </c>
      <c r="B29" s="368"/>
      <c r="C29" s="367" t="s">
        <v>331</v>
      </c>
      <c r="D29" s="367" t="s">
        <v>332</v>
      </c>
      <c r="E29" s="367"/>
      <c r="F29" s="375"/>
      <c r="G29" s="375"/>
      <c r="H29" s="375"/>
      <c r="I29" s="384" t="s">
        <v>333</v>
      </c>
      <c r="J29" s="371" t="s">
        <v>334</v>
      </c>
      <c r="K29" s="375" t="s">
        <v>335</v>
      </c>
      <c r="L29" s="375" t="s">
        <v>336</v>
      </c>
      <c r="M29" s="371" t="s">
        <v>190</v>
      </c>
      <c r="N29" s="371" t="s">
        <v>190</v>
      </c>
      <c r="O29" s="372"/>
      <c r="P29" s="372" t="s">
        <v>337</v>
      </c>
      <c r="Q29" s="443"/>
      <c r="R29" s="444"/>
      <c r="S29" s="443"/>
      <c r="T29" s="443"/>
      <c r="U29" s="445"/>
      <c r="V29" s="445"/>
      <c r="W29" s="404"/>
      <c r="X29" s="404"/>
      <c r="Y29" s="404"/>
      <c r="Z29" s="404"/>
      <c r="AA29" s="404"/>
    </row>
    <row r="30" spans="1:44" s="24" customFormat="1" ht="55.2" x14ac:dyDescent="0.3">
      <c r="A30" s="22" t="str">
        <f t="shared" si="1"/>
        <v/>
      </c>
      <c r="B30" s="368"/>
      <c r="C30" s="367" t="s">
        <v>338</v>
      </c>
      <c r="D30" s="367" t="s">
        <v>339</v>
      </c>
      <c r="E30" s="367"/>
      <c r="F30" s="375"/>
      <c r="G30" s="375"/>
      <c r="H30" s="375"/>
      <c r="I30" s="384" t="s">
        <v>340</v>
      </c>
      <c r="J30" s="371" t="s">
        <v>341</v>
      </c>
      <c r="K30" s="375" t="s">
        <v>342</v>
      </c>
      <c r="L30" s="371" t="s">
        <v>190</v>
      </c>
      <c r="M30" s="375" t="s">
        <v>343</v>
      </c>
      <c r="N30" s="375" t="s">
        <v>190</v>
      </c>
      <c r="O30" s="372"/>
      <c r="P30" s="372" t="s">
        <v>344</v>
      </c>
      <c r="Q30" s="443"/>
      <c r="R30" s="444"/>
      <c r="S30" s="443"/>
      <c r="T30" s="443"/>
      <c r="U30" s="445"/>
      <c r="V30" s="403"/>
      <c r="W30" s="403"/>
      <c r="X30" s="403"/>
      <c r="Y30" s="445"/>
      <c r="Z30" s="404"/>
      <c r="AA30" s="404"/>
    </row>
    <row r="31" spans="1:44" s="24" customFormat="1" ht="96.6" x14ac:dyDescent="0.3">
      <c r="A31" s="22" t="str">
        <f t="shared" si="1"/>
        <v/>
      </c>
      <c r="B31" s="23"/>
      <c r="C31" s="367" t="s">
        <v>345</v>
      </c>
      <c r="D31" s="367" t="s">
        <v>346</v>
      </c>
      <c r="E31" s="367"/>
      <c r="F31" s="375"/>
      <c r="G31" s="375"/>
      <c r="H31" s="375"/>
      <c r="I31" s="384" t="s">
        <v>347</v>
      </c>
      <c r="J31" s="382" t="s">
        <v>348</v>
      </c>
      <c r="K31" s="412" t="s">
        <v>349</v>
      </c>
      <c r="L31" s="411" t="s">
        <v>350</v>
      </c>
      <c r="M31" s="412" t="s">
        <v>351</v>
      </c>
      <c r="N31" s="371" t="s">
        <v>190</v>
      </c>
      <c r="O31" s="372"/>
      <c r="P31" s="372" t="s">
        <v>352</v>
      </c>
      <c r="Q31" s="443"/>
      <c r="R31" s="444"/>
      <c r="S31" s="443"/>
      <c r="T31" s="443"/>
      <c r="U31" s="445"/>
      <c r="V31" s="403"/>
      <c r="W31" s="403"/>
      <c r="X31" s="403"/>
      <c r="Y31" s="445"/>
      <c r="Z31" s="404"/>
      <c r="AA31" s="404"/>
    </row>
    <row r="32" spans="1:44" s="24" customFormat="1" x14ac:dyDescent="0.3">
      <c r="A32" s="22" t="str">
        <f t="shared" si="1"/>
        <v>header</v>
      </c>
      <c r="B32" s="367">
        <v>1</v>
      </c>
      <c r="C32" s="367"/>
      <c r="D32" s="367" t="s">
        <v>353</v>
      </c>
      <c r="E32" s="367"/>
      <c r="F32" s="375"/>
      <c r="G32" s="375"/>
      <c r="H32" s="375"/>
      <c r="I32" s="390" t="s">
        <v>354</v>
      </c>
      <c r="J32" s="375"/>
      <c r="K32" s="375"/>
      <c r="L32" s="375"/>
      <c r="M32" s="375"/>
      <c r="N32" s="375"/>
      <c r="O32" s="375"/>
      <c r="P32" s="375"/>
      <c r="Q32" s="375"/>
      <c r="R32" s="375"/>
      <c r="S32" s="375"/>
      <c r="T32" s="375"/>
      <c r="U32" s="375"/>
      <c r="V32" s="375"/>
      <c r="W32" s="375"/>
      <c r="X32" s="375"/>
      <c r="Y32" s="375"/>
      <c r="Z32" s="375"/>
      <c r="AA32" s="375"/>
    </row>
    <row r="33" spans="1:27" s="24" customFormat="1" x14ac:dyDescent="0.3">
      <c r="A33" s="22" t="str">
        <f t="shared" si="1"/>
        <v>header</v>
      </c>
      <c r="B33" s="367">
        <v>2</v>
      </c>
      <c r="C33" s="367"/>
      <c r="D33" s="367" t="s">
        <v>355</v>
      </c>
      <c r="E33" s="367"/>
      <c r="F33" s="375"/>
      <c r="G33" s="375"/>
      <c r="H33" s="375"/>
      <c r="I33" s="387" t="s">
        <v>356</v>
      </c>
      <c r="J33" s="375"/>
      <c r="K33" s="375"/>
      <c r="L33" s="375"/>
      <c r="M33" s="375"/>
      <c r="N33" s="375"/>
      <c r="O33" s="375"/>
      <c r="P33" s="375"/>
      <c r="Q33" s="375"/>
      <c r="R33" s="375"/>
      <c r="S33" s="375"/>
      <c r="T33" s="375"/>
      <c r="U33" s="375"/>
      <c r="V33" s="375"/>
      <c r="W33" s="375"/>
      <c r="X33" s="375"/>
      <c r="Y33" s="375"/>
      <c r="Z33" s="375"/>
      <c r="AA33" s="375"/>
    </row>
    <row r="34" spans="1:27" s="24" customFormat="1" ht="96.6" x14ac:dyDescent="0.3">
      <c r="A34" s="22" t="str">
        <f t="shared" si="1"/>
        <v/>
      </c>
      <c r="B34" s="368"/>
      <c r="C34" s="367" t="s">
        <v>357</v>
      </c>
      <c r="D34" s="367" t="s">
        <v>358</v>
      </c>
      <c r="E34" s="367"/>
      <c r="F34" s="375"/>
      <c r="G34" s="375"/>
      <c r="H34" s="375"/>
      <c r="I34" s="384" t="s">
        <v>359</v>
      </c>
      <c r="J34" s="371" t="s">
        <v>360</v>
      </c>
      <c r="K34" s="375" t="s">
        <v>361</v>
      </c>
      <c r="L34" s="375" t="s">
        <v>362</v>
      </c>
      <c r="M34" s="375" t="s">
        <v>363</v>
      </c>
      <c r="N34" s="371" t="s">
        <v>190</v>
      </c>
      <c r="O34" s="372"/>
      <c r="P34" s="372" t="s">
        <v>364</v>
      </c>
      <c r="Q34" s="443"/>
      <c r="R34" s="444"/>
      <c r="S34" s="443"/>
      <c r="T34" s="443"/>
      <c r="U34" s="445"/>
      <c r="V34" s="403"/>
      <c r="W34" s="403"/>
      <c r="X34" s="403"/>
      <c r="Y34" s="445"/>
      <c r="Z34" s="404"/>
      <c r="AA34" s="404"/>
    </row>
    <row r="35" spans="1:27" s="369" customFormat="1" ht="110.4" x14ac:dyDescent="0.3">
      <c r="A35" s="367" t="str">
        <f t="shared" si="1"/>
        <v/>
      </c>
      <c r="B35" s="368"/>
      <c r="C35" s="367" t="s">
        <v>365</v>
      </c>
      <c r="D35" s="367" t="s">
        <v>366</v>
      </c>
      <c r="E35" s="367"/>
      <c r="F35" s="375"/>
      <c r="G35" s="375"/>
      <c r="H35" s="375"/>
      <c r="I35" s="384" t="s">
        <v>367</v>
      </c>
      <c r="J35" s="371" t="s">
        <v>368</v>
      </c>
      <c r="K35" s="375" t="s">
        <v>369</v>
      </c>
      <c r="L35" s="375" t="s">
        <v>370</v>
      </c>
      <c r="M35" s="375" t="s">
        <v>371</v>
      </c>
      <c r="N35" s="371" t="s">
        <v>372</v>
      </c>
      <c r="O35" s="372"/>
      <c r="P35" s="372" t="s">
        <v>373</v>
      </c>
      <c r="Q35" s="443"/>
      <c r="R35" s="444"/>
      <c r="S35" s="443"/>
      <c r="T35" s="443"/>
      <c r="U35" s="445"/>
      <c r="V35" s="403"/>
      <c r="W35" s="403"/>
      <c r="X35" s="403"/>
      <c r="Y35" s="445"/>
      <c r="Z35" s="404"/>
      <c r="AA35" s="404"/>
    </row>
    <row r="36" spans="1:27" s="24" customFormat="1" ht="409.6" x14ac:dyDescent="0.3">
      <c r="A36" s="415" t="str">
        <f>IF(AND($B36&lt;&gt;"",$D$3="1",NOT(ISBLANK($D36))),"header",IF(AND($B36&lt;&gt;"",$D$3&lt;&gt;"1",NOT(ISBLANK($D36))),"blank",IF(AND($B36&lt;&gt;"",$C$3="01",NOT(ISBLANK($C36))),"header",IF(AND($B36&lt;&gt;"",$C$3&lt;&gt;"01",NOT(ISBLANK($C36))),"blank",IF(AND($B36&lt;&gt;"",$C$3&lt;&gt;"01",NOT(ISBLANK($C36))),"blank",IF(AND($D$3="1",ISBLANK($D36),ISBLANK($B36)),"blank","control"))))))</f>
        <v>control</v>
      </c>
      <c r="B36" s="368"/>
      <c r="C36" s="367" t="s">
        <v>374</v>
      </c>
      <c r="D36" s="367" t="s">
        <v>375</v>
      </c>
      <c r="E36" s="423"/>
      <c r="F36" s="414"/>
      <c r="G36" s="375"/>
      <c r="H36" s="375"/>
      <c r="I36" s="384" t="s">
        <v>376</v>
      </c>
      <c r="J36" s="371" t="s">
        <v>377</v>
      </c>
      <c r="K36" s="375" t="s">
        <v>378</v>
      </c>
      <c r="L36" s="375" t="s">
        <v>379</v>
      </c>
      <c r="M36" s="371" t="s">
        <v>190</v>
      </c>
      <c r="N36" s="371" t="s">
        <v>190</v>
      </c>
      <c r="O36" s="372"/>
      <c r="P36" s="372" t="s">
        <v>380</v>
      </c>
      <c r="Q36" s="443"/>
      <c r="R36" s="444"/>
      <c r="S36" s="443"/>
      <c r="T36" s="443"/>
      <c r="U36" s="445"/>
      <c r="V36" s="403"/>
      <c r="W36" s="403"/>
      <c r="X36" s="403"/>
      <c r="Y36" s="445"/>
      <c r="Z36" s="404"/>
      <c r="AA36" s="404"/>
    </row>
    <row r="37" spans="1:27" s="24" customFormat="1" x14ac:dyDescent="0.3">
      <c r="A37" s="22" t="str">
        <f t="shared" ref="A37:A68" si="2">IF(AND($B37&lt;&gt;"",$D$3="1",NOT(ISBLANK($D37))),"header",IF(AND($B37&lt;&gt;"",$D$3&lt;&gt;"1",NOT(ISBLANK($D37))),"blank",IF(AND($B37&lt;&gt;"",$C$3="01",NOT(ISBLANK($C37))),"header",IF(AND($B37&lt;&gt;"",$C$3&lt;&gt;"01",NOT(ISBLANK($C37))),"blank",IF(AND($B37&lt;&gt;"",$C$3&lt;&gt;"01",NOT(ISBLANK($C37))),"blank",IF(AND($D$3="1",ISBLANK($D37),ISBLANK($B37)),"blank",""))))))</f>
        <v>header</v>
      </c>
      <c r="B37" s="367">
        <v>2</v>
      </c>
      <c r="C37" s="367"/>
      <c r="D37" s="367" t="s">
        <v>381</v>
      </c>
      <c r="E37" s="367"/>
      <c r="F37" s="375"/>
      <c r="G37" s="375"/>
      <c r="H37" s="375"/>
      <c r="I37" s="387" t="s">
        <v>382</v>
      </c>
      <c r="J37" s="375"/>
      <c r="K37" s="375"/>
      <c r="L37" s="375"/>
      <c r="M37" s="375"/>
      <c r="N37" s="375"/>
      <c r="O37" s="375"/>
      <c r="P37" s="375"/>
      <c r="Q37" s="375"/>
      <c r="R37" s="375"/>
      <c r="S37" s="375"/>
      <c r="T37" s="375"/>
      <c r="U37" s="375"/>
      <c r="V37" s="375"/>
      <c r="W37" s="375"/>
      <c r="X37" s="375"/>
      <c r="Y37" s="375"/>
      <c r="Z37" s="375"/>
      <c r="AA37" s="375"/>
    </row>
    <row r="38" spans="1:27" s="24" customFormat="1" ht="131.25" customHeight="1" x14ac:dyDescent="0.3">
      <c r="A38" s="22" t="str">
        <f t="shared" si="2"/>
        <v/>
      </c>
      <c r="B38" s="368"/>
      <c r="C38" s="367" t="s">
        <v>383</v>
      </c>
      <c r="D38" s="367" t="s">
        <v>384</v>
      </c>
      <c r="E38" s="367"/>
      <c r="F38" s="375"/>
      <c r="G38" s="375"/>
      <c r="H38" s="375"/>
      <c r="I38" s="384" t="s">
        <v>385</v>
      </c>
      <c r="J38" s="371" t="s">
        <v>386</v>
      </c>
      <c r="K38" s="375" t="s">
        <v>387</v>
      </c>
      <c r="L38" s="377" t="s">
        <v>388</v>
      </c>
      <c r="M38" s="375" t="s">
        <v>389</v>
      </c>
      <c r="N38" s="375" t="s">
        <v>390</v>
      </c>
      <c r="O38" s="372"/>
      <c r="P38" s="372" t="s">
        <v>391</v>
      </c>
      <c r="Q38" s="443"/>
      <c r="R38" s="444"/>
      <c r="S38" s="443"/>
      <c r="T38" s="443"/>
      <c r="U38" s="445"/>
      <c r="V38" s="447" t="s">
        <v>392</v>
      </c>
      <c r="W38" s="403"/>
      <c r="X38" s="403"/>
      <c r="Y38" s="445"/>
      <c r="Z38" s="404"/>
      <c r="AA38" s="404"/>
    </row>
    <row r="39" spans="1:27" s="24" customFormat="1" x14ac:dyDescent="0.3">
      <c r="A39" s="22" t="str">
        <f t="shared" si="2"/>
        <v>header</v>
      </c>
      <c r="B39" s="367">
        <v>1</v>
      </c>
      <c r="C39" s="367"/>
      <c r="D39" s="367" t="s">
        <v>393</v>
      </c>
      <c r="E39" s="367"/>
      <c r="F39" s="375"/>
      <c r="G39" s="375"/>
      <c r="H39" s="375"/>
      <c r="I39" s="387" t="s">
        <v>394</v>
      </c>
      <c r="J39" s="375"/>
      <c r="K39" s="375"/>
      <c r="L39" s="375"/>
      <c r="M39" s="375"/>
      <c r="N39" s="375"/>
      <c r="O39" s="375"/>
      <c r="P39" s="375"/>
      <c r="Q39" s="375"/>
      <c r="R39" s="375"/>
      <c r="S39" s="375"/>
      <c r="T39" s="375"/>
      <c r="U39" s="375"/>
      <c r="V39" s="375"/>
      <c r="W39" s="375"/>
      <c r="X39" s="375"/>
      <c r="Y39" s="375"/>
      <c r="Z39" s="375"/>
      <c r="AA39" s="375"/>
    </row>
    <row r="40" spans="1:27" s="24" customFormat="1" x14ac:dyDescent="0.3">
      <c r="A40" s="367" t="str">
        <f t="shared" si="2"/>
        <v>header</v>
      </c>
      <c r="B40" s="367">
        <v>2</v>
      </c>
      <c r="C40" s="367"/>
      <c r="D40" s="367" t="s">
        <v>395</v>
      </c>
      <c r="E40" s="367"/>
      <c r="F40" s="375"/>
      <c r="G40" s="375"/>
      <c r="H40" s="375"/>
      <c r="I40" s="387" t="s">
        <v>396</v>
      </c>
      <c r="J40" s="375"/>
      <c r="K40" s="375"/>
      <c r="L40" s="375"/>
      <c r="M40" s="375"/>
      <c r="N40" s="375"/>
      <c r="O40" s="375"/>
      <c r="P40" s="375"/>
      <c r="Q40" s="375"/>
      <c r="R40" s="375"/>
      <c r="S40" s="375"/>
      <c r="T40" s="375"/>
      <c r="U40" s="375"/>
      <c r="V40" s="375"/>
      <c r="W40" s="375"/>
      <c r="X40" s="375"/>
      <c r="Y40" s="375"/>
      <c r="Z40" s="375"/>
      <c r="AA40" s="375"/>
    </row>
    <row r="41" spans="1:27" s="24" customFormat="1" ht="179.4" x14ac:dyDescent="0.3">
      <c r="A41" s="22" t="str">
        <f t="shared" si="2"/>
        <v/>
      </c>
      <c r="B41" s="368"/>
      <c r="C41" s="367" t="s">
        <v>397</v>
      </c>
      <c r="D41" s="367" t="s">
        <v>398</v>
      </c>
      <c r="E41" s="367"/>
      <c r="F41" s="375"/>
      <c r="G41" s="375"/>
      <c r="H41" s="375"/>
      <c r="I41" s="384" t="s">
        <v>399</v>
      </c>
      <c r="J41" s="371" t="s">
        <v>400</v>
      </c>
      <c r="K41" s="411" t="s">
        <v>401</v>
      </c>
      <c r="L41" s="411" t="s">
        <v>402</v>
      </c>
      <c r="M41" s="375" t="s">
        <v>403</v>
      </c>
      <c r="N41" s="371" t="s">
        <v>190</v>
      </c>
      <c r="O41" s="372"/>
      <c r="P41" s="372" t="s">
        <v>404</v>
      </c>
      <c r="Q41" s="443"/>
      <c r="R41" s="444"/>
      <c r="S41" s="443"/>
      <c r="T41" s="443"/>
      <c r="U41" s="445"/>
      <c r="V41" s="403"/>
      <c r="W41" s="403"/>
      <c r="X41" s="403"/>
      <c r="Y41" s="445"/>
      <c r="Z41" s="404"/>
      <c r="AA41" s="404"/>
    </row>
    <row r="42" spans="1:27" s="24" customFormat="1" ht="96.6" x14ac:dyDescent="0.3">
      <c r="A42" s="367" t="str">
        <f t="shared" si="2"/>
        <v/>
      </c>
      <c r="B42" s="23"/>
      <c r="C42" s="367" t="s">
        <v>405</v>
      </c>
      <c r="D42" s="367" t="s">
        <v>406</v>
      </c>
      <c r="E42" s="367"/>
      <c r="F42" s="375"/>
      <c r="G42" s="375"/>
      <c r="H42" s="375"/>
      <c r="I42" s="384" t="s">
        <v>407</v>
      </c>
      <c r="J42" s="371" t="s">
        <v>408</v>
      </c>
      <c r="K42" s="375" t="s">
        <v>409</v>
      </c>
      <c r="L42" s="375" t="s">
        <v>410</v>
      </c>
      <c r="M42" s="375" t="s">
        <v>411</v>
      </c>
      <c r="N42" s="375" t="s">
        <v>412</v>
      </c>
      <c r="O42" s="372"/>
      <c r="P42" s="372" t="s">
        <v>413</v>
      </c>
      <c r="Q42" s="443"/>
      <c r="R42" s="444"/>
      <c r="S42" s="443"/>
      <c r="T42" s="443"/>
      <c r="U42" s="445"/>
      <c r="V42" s="403"/>
      <c r="W42" s="403"/>
      <c r="X42" s="448" t="s">
        <v>414</v>
      </c>
      <c r="Y42" s="448" t="s">
        <v>415</v>
      </c>
      <c r="Z42" s="404"/>
      <c r="AA42" s="404"/>
    </row>
    <row r="43" spans="1:27" s="24" customFormat="1" x14ac:dyDescent="0.3">
      <c r="A43" s="22" t="str">
        <f t="shared" si="2"/>
        <v>header</v>
      </c>
      <c r="B43" s="367">
        <v>2</v>
      </c>
      <c r="C43" s="367"/>
      <c r="D43" s="367" t="s">
        <v>416</v>
      </c>
      <c r="E43" s="367"/>
      <c r="F43" s="375"/>
      <c r="G43" s="375"/>
      <c r="H43" s="375"/>
      <c r="I43" s="387" t="s">
        <v>417</v>
      </c>
      <c r="J43" s="375"/>
      <c r="K43" s="375"/>
      <c r="L43" s="375"/>
      <c r="M43" s="375"/>
      <c r="N43" s="375"/>
      <c r="O43" s="375"/>
      <c r="P43" s="375"/>
      <c r="Q43" s="375"/>
      <c r="R43" s="375"/>
      <c r="S43" s="375"/>
      <c r="T43" s="375"/>
      <c r="U43" s="375"/>
      <c r="V43" s="375"/>
      <c r="W43" s="375"/>
      <c r="X43" s="375"/>
      <c r="Y43" s="375"/>
      <c r="Z43" s="375"/>
      <c r="AA43" s="375"/>
    </row>
    <row r="44" spans="1:27" s="24" customFormat="1" ht="96.6" x14ac:dyDescent="0.3">
      <c r="A44" s="22" t="str">
        <f t="shared" si="2"/>
        <v/>
      </c>
      <c r="B44" s="368"/>
      <c r="C44" s="367" t="s">
        <v>418</v>
      </c>
      <c r="D44" s="367" t="s">
        <v>419</v>
      </c>
      <c r="E44" s="367"/>
      <c r="F44" s="375"/>
      <c r="G44" s="375"/>
      <c r="H44" s="375"/>
      <c r="I44" s="384" t="s">
        <v>420</v>
      </c>
      <c r="J44" s="371" t="s">
        <v>421</v>
      </c>
      <c r="K44" s="375" t="s">
        <v>422</v>
      </c>
      <c r="L44" s="411" t="s">
        <v>423</v>
      </c>
      <c r="M44" s="375" t="s">
        <v>424</v>
      </c>
      <c r="N44" s="371" t="s">
        <v>190</v>
      </c>
      <c r="O44" s="372"/>
      <c r="P44" s="372" t="s">
        <v>425</v>
      </c>
      <c r="Q44" s="443"/>
      <c r="R44" s="444"/>
      <c r="S44" s="443"/>
      <c r="T44" s="443"/>
      <c r="U44" s="445"/>
      <c r="V44" s="403"/>
      <c r="W44" s="403"/>
      <c r="X44" s="403"/>
      <c r="Y44" s="445"/>
      <c r="Z44" s="404"/>
      <c r="AA44" s="404"/>
    </row>
    <row r="45" spans="1:27" s="24" customFormat="1" ht="124.2" x14ac:dyDescent="0.3">
      <c r="A45" s="22" t="str">
        <f t="shared" si="2"/>
        <v/>
      </c>
      <c r="B45" s="23"/>
      <c r="C45" s="367" t="s">
        <v>426</v>
      </c>
      <c r="D45" s="367" t="s">
        <v>427</v>
      </c>
      <c r="E45" s="367"/>
      <c r="F45" s="375"/>
      <c r="G45" s="375"/>
      <c r="H45" s="375"/>
      <c r="I45" s="384" t="s">
        <v>428</v>
      </c>
      <c r="J45" s="371" t="s">
        <v>429</v>
      </c>
      <c r="K45" s="375" t="s">
        <v>430</v>
      </c>
      <c r="L45" s="375" t="s">
        <v>431</v>
      </c>
      <c r="M45" s="375" t="s">
        <v>190</v>
      </c>
      <c r="N45" s="371" t="s">
        <v>190</v>
      </c>
      <c r="O45" s="372"/>
      <c r="P45" s="372" t="s">
        <v>432</v>
      </c>
      <c r="Q45" s="443"/>
      <c r="R45" s="444"/>
      <c r="S45" s="443"/>
      <c r="T45" s="443"/>
      <c r="U45" s="445"/>
      <c r="V45" s="403"/>
      <c r="W45" s="403"/>
      <c r="X45" s="403"/>
      <c r="Y45" s="445"/>
      <c r="Z45" s="404"/>
      <c r="AA45" s="404"/>
    </row>
    <row r="46" spans="1:27" s="24" customFormat="1" ht="317.39999999999998" x14ac:dyDescent="0.3">
      <c r="A46" s="22" t="str">
        <f t="shared" si="2"/>
        <v/>
      </c>
      <c r="B46" s="368"/>
      <c r="C46" s="367" t="s">
        <v>433</v>
      </c>
      <c r="D46" s="367" t="s">
        <v>434</v>
      </c>
      <c r="E46" s="367"/>
      <c r="F46" s="375"/>
      <c r="G46" s="375"/>
      <c r="H46" s="375"/>
      <c r="I46" s="384" t="s">
        <v>435</v>
      </c>
      <c r="J46" s="371" t="s">
        <v>436</v>
      </c>
      <c r="K46" s="375" t="s">
        <v>437</v>
      </c>
      <c r="L46" s="375" t="s">
        <v>438</v>
      </c>
      <c r="M46" s="371" t="s">
        <v>190</v>
      </c>
      <c r="N46" s="371" t="s">
        <v>190</v>
      </c>
      <c r="O46" s="372"/>
      <c r="P46" s="372" t="s">
        <v>439</v>
      </c>
      <c r="Q46" s="443"/>
      <c r="R46" s="444"/>
      <c r="S46" s="443"/>
      <c r="T46" s="443"/>
      <c r="U46" s="445"/>
      <c r="V46" s="403"/>
      <c r="W46" s="403" t="s">
        <v>440</v>
      </c>
      <c r="X46" s="403"/>
      <c r="Y46" s="445"/>
      <c r="Z46" s="404"/>
      <c r="AA46" s="404"/>
    </row>
    <row r="47" spans="1:27" s="24" customFormat="1" ht="249" customHeight="1" x14ac:dyDescent="0.3">
      <c r="A47" s="22" t="str">
        <f t="shared" si="2"/>
        <v/>
      </c>
      <c r="B47" s="23"/>
      <c r="C47" s="367" t="s">
        <v>441</v>
      </c>
      <c r="D47" s="367" t="s">
        <v>442</v>
      </c>
      <c r="E47" s="367"/>
      <c r="F47" s="375"/>
      <c r="G47" s="375"/>
      <c r="H47" s="375"/>
      <c r="I47" s="384" t="s">
        <v>443</v>
      </c>
      <c r="J47" s="371" t="s">
        <v>444</v>
      </c>
      <c r="K47" s="375" t="s">
        <v>445</v>
      </c>
      <c r="L47" s="375" t="s">
        <v>446</v>
      </c>
      <c r="M47" s="375" t="s">
        <v>447</v>
      </c>
      <c r="N47" s="375" t="s">
        <v>448</v>
      </c>
      <c r="O47" s="372"/>
      <c r="P47" s="372" t="s">
        <v>449</v>
      </c>
      <c r="Q47" s="443"/>
      <c r="R47" s="444"/>
      <c r="S47" s="443"/>
      <c r="T47" s="443"/>
      <c r="U47" s="445"/>
      <c r="V47" s="403"/>
      <c r="W47" s="403"/>
      <c r="X47" s="403"/>
      <c r="Y47" s="445"/>
      <c r="Z47" s="404"/>
      <c r="AA47" s="404"/>
    </row>
    <row r="48" spans="1:27" s="24" customFormat="1" ht="110.4" x14ac:dyDescent="0.3">
      <c r="A48" s="22" t="str">
        <f t="shared" si="2"/>
        <v/>
      </c>
      <c r="B48" s="368"/>
      <c r="C48" s="367" t="s">
        <v>450</v>
      </c>
      <c r="D48" s="367" t="s">
        <v>451</v>
      </c>
      <c r="E48" s="367"/>
      <c r="F48" s="375"/>
      <c r="G48" s="375"/>
      <c r="H48" s="375"/>
      <c r="I48" s="384" t="s">
        <v>452</v>
      </c>
      <c r="J48" s="371" t="s">
        <v>453</v>
      </c>
      <c r="K48" s="375" t="s">
        <v>454</v>
      </c>
      <c r="L48" s="375" t="s">
        <v>455</v>
      </c>
      <c r="M48" s="371" t="s">
        <v>190</v>
      </c>
      <c r="N48" s="371" t="s">
        <v>190</v>
      </c>
      <c r="O48" s="372"/>
      <c r="P48" s="372" t="s">
        <v>456</v>
      </c>
      <c r="Q48" s="443"/>
      <c r="R48" s="444"/>
      <c r="S48" s="443"/>
      <c r="T48" s="443"/>
      <c r="U48" s="445"/>
      <c r="V48" s="403"/>
      <c r="W48" s="403"/>
      <c r="X48" s="403"/>
      <c r="Y48" s="445"/>
      <c r="Z48" s="404"/>
      <c r="AA48" s="404"/>
    </row>
    <row r="49" spans="1:27" s="24" customFormat="1" ht="110.4" x14ac:dyDescent="0.3">
      <c r="A49" s="22" t="str">
        <f t="shared" si="2"/>
        <v/>
      </c>
      <c r="B49" s="23"/>
      <c r="C49" s="367" t="s">
        <v>457</v>
      </c>
      <c r="D49" s="367" t="s">
        <v>458</v>
      </c>
      <c r="E49" s="367"/>
      <c r="F49" s="375"/>
      <c r="G49" s="375"/>
      <c r="H49" s="375"/>
      <c r="I49" s="384" t="s">
        <v>459</v>
      </c>
      <c r="J49" s="371" t="s">
        <v>460</v>
      </c>
      <c r="K49" s="375" t="s">
        <v>461</v>
      </c>
      <c r="L49" s="376" t="s">
        <v>462</v>
      </c>
      <c r="M49" s="371" t="s">
        <v>190</v>
      </c>
      <c r="N49" s="371" t="s">
        <v>190</v>
      </c>
      <c r="O49" s="372"/>
      <c r="P49" s="372" t="s">
        <v>463</v>
      </c>
      <c r="Q49" s="443"/>
      <c r="R49" s="444"/>
      <c r="S49" s="443"/>
      <c r="T49" s="443"/>
      <c r="U49" s="445"/>
      <c r="V49" s="403"/>
      <c r="W49" s="403"/>
      <c r="X49" s="403"/>
      <c r="Y49" s="445"/>
      <c r="Z49" s="404"/>
      <c r="AA49" s="404"/>
    </row>
    <row r="50" spans="1:27" s="24" customFormat="1" ht="181.5" customHeight="1" x14ac:dyDescent="0.3">
      <c r="A50" s="22" t="str">
        <f t="shared" si="2"/>
        <v/>
      </c>
      <c r="B50" s="368"/>
      <c r="C50" s="367" t="s">
        <v>464</v>
      </c>
      <c r="D50" s="367" t="s">
        <v>465</v>
      </c>
      <c r="E50" s="367"/>
      <c r="F50" s="375"/>
      <c r="G50" s="375"/>
      <c r="H50" s="375"/>
      <c r="I50" s="384" t="s">
        <v>466</v>
      </c>
      <c r="J50" s="371" t="s">
        <v>467</v>
      </c>
      <c r="K50" s="375" t="s">
        <v>468</v>
      </c>
      <c r="L50" s="375" t="s">
        <v>469</v>
      </c>
      <c r="M50" s="375" t="s">
        <v>470</v>
      </c>
      <c r="N50" s="371" t="s">
        <v>190</v>
      </c>
      <c r="O50" s="372"/>
      <c r="P50" s="372" t="s">
        <v>471</v>
      </c>
      <c r="Q50" s="443"/>
      <c r="R50" s="444"/>
      <c r="S50" s="443"/>
      <c r="T50" s="443"/>
      <c r="U50" s="445"/>
      <c r="V50" s="403"/>
      <c r="W50" s="403" t="s">
        <v>472</v>
      </c>
      <c r="X50" s="403"/>
      <c r="Y50" s="445"/>
      <c r="Z50" s="404"/>
      <c r="AA50" s="404"/>
    </row>
    <row r="51" spans="1:27" s="24" customFormat="1" x14ac:dyDescent="0.3">
      <c r="A51" s="22" t="str">
        <f t="shared" si="2"/>
        <v>header</v>
      </c>
      <c r="B51" s="367">
        <v>2</v>
      </c>
      <c r="C51" s="367"/>
      <c r="D51" s="367" t="s">
        <v>473</v>
      </c>
      <c r="E51" s="367"/>
      <c r="F51" s="375"/>
      <c r="G51" s="375"/>
      <c r="H51" s="375"/>
      <c r="I51" s="390" t="s">
        <v>474</v>
      </c>
      <c r="J51" s="375"/>
      <c r="K51" s="375"/>
      <c r="L51" s="375"/>
      <c r="M51" s="375"/>
      <c r="N51" s="375"/>
      <c r="O51" s="375"/>
      <c r="P51" s="375"/>
      <c r="Q51" s="375"/>
      <c r="R51" s="375"/>
      <c r="S51" s="375"/>
      <c r="T51" s="375"/>
      <c r="U51" s="375"/>
      <c r="V51" s="375"/>
      <c r="W51" s="375"/>
      <c r="X51" s="375"/>
      <c r="Y51" s="375"/>
      <c r="Z51" s="375"/>
      <c r="AA51" s="375"/>
    </row>
    <row r="52" spans="1:27" s="24" customFormat="1" ht="234.6" x14ac:dyDescent="0.3">
      <c r="A52" s="22" t="str">
        <f t="shared" si="2"/>
        <v/>
      </c>
      <c r="B52" s="368"/>
      <c r="C52" s="367" t="s">
        <v>475</v>
      </c>
      <c r="D52" s="367" t="s">
        <v>476</v>
      </c>
      <c r="E52" s="367"/>
      <c r="F52" s="375"/>
      <c r="G52" s="375"/>
      <c r="H52" s="375"/>
      <c r="I52" s="384" t="s">
        <v>477</v>
      </c>
      <c r="J52" s="371" t="s">
        <v>478</v>
      </c>
      <c r="K52" s="375" t="s">
        <v>479</v>
      </c>
      <c r="L52" s="375" t="s">
        <v>480</v>
      </c>
      <c r="M52" s="371" t="s">
        <v>190</v>
      </c>
      <c r="N52" s="371" t="s">
        <v>190</v>
      </c>
      <c r="O52" s="372"/>
      <c r="P52" s="372" t="s">
        <v>481</v>
      </c>
      <c r="Q52" s="443"/>
      <c r="R52" s="444"/>
      <c r="S52" s="443"/>
      <c r="T52" s="443"/>
      <c r="U52" s="445"/>
      <c r="V52" s="403"/>
      <c r="W52" s="403"/>
      <c r="X52" s="403"/>
      <c r="Y52" s="445"/>
      <c r="Z52" s="404"/>
      <c r="AA52" s="404"/>
    </row>
    <row r="53" spans="1:27" s="24" customFormat="1" ht="55.2" x14ac:dyDescent="0.3">
      <c r="A53" s="22" t="str">
        <f t="shared" si="2"/>
        <v/>
      </c>
      <c r="B53" s="368"/>
      <c r="C53" s="367" t="s">
        <v>482</v>
      </c>
      <c r="D53" s="367" t="s">
        <v>483</v>
      </c>
      <c r="E53" s="367"/>
      <c r="F53" s="375"/>
      <c r="G53" s="375"/>
      <c r="H53" s="375"/>
      <c r="I53" s="384" t="s">
        <v>484</v>
      </c>
      <c r="J53" s="371" t="s">
        <v>485</v>
      </c>
      <c r="K53" s="375" t="s">
        <v>486</v>
      </c>
      <c r="L53" s="375" t="s">
        <v>487</v>
      </c>
      <c r="M53" s="375" t="s">
        <v>488</v>
      </c>
      <c r="N53" s="371" t="s">
        <v>190</v>
      </c>
      <c r="O53" s="372"/>
      <c r="P53" s="372" t="s">
        <v>489</v>
      </c>
      <c r="Q53" s="443"/>
      <c r="R53" s="444"/>
      <c r="S53" s="443"/>
      <c r="T53" s="443"/>
      <c r="U53" s="445"/>
      <c r="V53" s="403"/>
      <c r="W53" s="403"/>
      <c r="X53" s="403"/>
      <c r="Y53" s="445"/>
      <c r="Z53" s="404"/>
      <c r="AA53" s="404"/>
    </row>
    <row r="54" spans="1:27" s="24" customFormat="1" ht="86.25" customHeight="1" x14ac:dyDescent="0.3">
      <c r="A54" s="22" t="str">
        <f t="shared" si="2"/>
        <v/>
      </c>
      <c r="B54" s="23"/>
      <c r="C54" s="367" t="s">
        <v>490</v>
      </c>
      <c r="D54" s="367" t="s">
        <v>491</v>
      </c>
      <c r="E54" s="367"/>
      <c r="F54" s="375"/>
      <c r="G54" s="375"/>
      <c r="H54" s="375"/>
      <c r="I54" s="384" t="s">
        <v>492</v>
      </c>
      <c r="J54" s="371" t="s">
        <v>493</v>
      </c>
      <c r="K54" s="375" t="s">
        <v>494</v>
      </c>
      <c r="L54" s="376" t="s">
        <v>495</v>
      </c>
      <c r="M54" s="371" t="s">
        <v>190</v>
      </c>
      <c r="N54" s="371" t="s">
        <v>190</v>
      </c>
      <c r="O54" s="372"/>
      <c r="P54" s="372" t="s">
        <v>496</v>
      </c>
      <c r="Q54" s="443"/>
      <c r="R54" s="444"/>
      <c r="S54" s="443"/>
      <c r="T54" s="443"/>
      <c r="U54" s="445"/>
      <c r="V54" s="403"/>
      <c r="W54" s="403"/>
      <c r="X54" s="403"/>
      <c r="Y54" s="445"/>
      <c r="Z54" s="404"/>
      <c r="AA54" s="404"/>
    </row>
    <row r="55" spans="1:27" s="24" customFormat="1" ht="96.6" x14ac:dyDescent="0.3">
      <c r="A55" s="22" t="str">
        <f t="shared" si="2"/>
        <v/>
      </c>
      <c r="B55" s="368"/>
      <c r="C55" s="367" t="s">
        <v>497</v>
      </c>
      <c r="D55" s="367" t="s">
        <v>498</v>
      </c>
      <c r="E55" s="367"/>
      <c r="F55" s="375"/>
      <c r="G55" s="375"/>
      <c r="H55" s="375"/>
      <c r="I55" s="384" t="s">
        <v>499</v>
      </c>
      <c r="J55" s="371" t="s">
        <v>500</v>
      </c>
      <c r="K55" s="371" t="s">
        <v>501</v>
      </c>
      <c r="L55" s="375" t="s">
        <v>502</v>
      </c>
      <c r="M55" s="371" t="s">
        <v>190</v>
      </c>
      <c r="N55" s="371" t="s">
        <v>190</v>
      </c>
      <c r="O55" s="372"/>
      <c r="P55" s="372" t="s">
        <v>503</v>
      </c>
      <c r="Q55" s="443"/>
      <c r="R55" s="444"/>
      <c r="S55" s="443"/>
      <c r="T55" s="443"/>
      <c r="U55" s="445"/>
      <c r="V55" s="403"/>
      <c r="W55" s="403"/>
      <c r="X55" s="403"/>
      <c r="Y55" s="445"/>
      <c r="Z55" s="404"/>
      <c r="AA55" s="404"/>
    </row>
    <row r="56" spans="1:27" s="24" customFormat="1" x14ac:dyDescent="0.3">
      <c r="A56" s="22" t="str">
        <f t="shared" si="2"/>
        <v>header</v>
      </c>
      <c r="B56" s="367">
        <v>1</v>
      </c>
      <c r="C56" s="367"/>
      <c r="D56" s="367" t="s">
        <v>504</v>
      </c>
      <c r="E56" s="367"/>
      <c r="F56" s="375"/>
      <c r="G56" s="375"/>
      <c r="H56" s="375"/>
      <c r="I56" s="387" t="s">
        <v>505</v>
      </c>
      <c r="J56" s="375"/>
      <c r="K56" s="375"/>
      <c r="L56" s="375"/>
      <c r="M56" s="375"/>
      <c r="N56" s="375"/>
      <c r="O56" s="375"/>
      <c r="P56" s="375"/>
      <c r="Q56" s="375"/>
      <c r="R56" s="375"/>
      <c r="S56" s="375"/>
      <c r="T56" s="375"/>
      <c r="U56" s="375"/>
      <c r="V56" s="375"/>
      <c r="W56" s="375"/>
      <c r="X56" s="375"/>
      <c r="Y56" s="375"/>
      <c r="Z56" s="375"/>
      <c r="AA56" s="375"/>
    </row>
    <row r="57" spans="1:27" s="24" customFormat="1" ht="409.6" x14ac:dyDescent="0.3">
      <c r="A57" s="22" t="str">
        <f t="shared" si="2"/>
        <v/>
      </c>
      <c r="B57" s="23"/>
      <c r="C57" s="367" t="s">
        <v>506</v>
      </c>
      <c r="D57" s="367" t="s">
        <v>507</v>
      </c>
      <c r="E57" s="367"/>
      <c r="F57" s="375"/>
      <c r="G57" s="375"/>
      <c r="H57" s="375"/>
      <c r="I57" s="384" t="s">
        <v>508</v>
      </c>
      <c r="J57" s="371" t="s">
        <v>509</v>
      </c>
      <c r="K57" s="375" t="s">
        <v>510</v>
      </c>
      <c r="L57" s="375" t="s">
        <v>511</v>
      </c>
      <c r="M57" s="375" t="s">
        <v>512</v>
      </c>
      <c r="N57" s="371" t="s">
        <v>190</v>
      </c>
      <c r="O57" s="372"/>
      <c r="P57" s="372" t="s">
        <v>513</v>
      </c>
      <c r="Q57" s="443"/>
      <c r="R57" s="444"/>
      <c r="S57" s="443"/>
      <c r="T57" s="443"/>
      <c r="U57" s="445"/>
      <c r="V57" s="449" t="s">
        <v>514</v>
      </c>
      <c r="W57" s="420" t="s">
        <v>515</v>
      </c>
      <c r="X57" s="420" t="s">
        <v>516</v>
      </c>
      <c r="Y57" s="420" t="s">
        <v>517</v>
      </c>
      <c r="Z57" s="421" t="s">
        <v>518</v>
      </c>
      <c r="AA57" s="421" t="s">
        <v>519</v>
      </c>
    </row>
    <row r="58" spans="1:27" s="24" customFormat="1" ht="248.4" x14ac:dyDescent="0.3">
      <c r="A58" s="22" t="str">
        <f t="shared" si="2"/>
        <v/>
      </c>
      <c r="B58" s="368"/>
      <c r="C58" s="367" t="s">
        <v>520</v>
      </c>
      <c r="D58" s="367" t="s">
        <v>521</v>
      </c>
      <c r="E58" s="367"/>
      <c r="F58" s="375"/>
      <c r="G58" s="375"/>
      <c r="H58" s="375"/>
      <c r="I58" s="384" t="s">
        <v>522</v>
      </c>
      <c r="J58" s="371" t="s">
        <v>115</v>
      </c>
      <c r="K58" s="375" t="s">
        <v>523</v>
      </c>
      <c r="L58" s="375" t="s">
        <v>524</v>
      </c>
      <c r="M58" s="371" t="s">
        <v>190</v>
      </c>
      <c r="N58" s="371" t="s">
        <v>190</v>
      </c>
      <c r="O58" s="372"/>
      <c r="P58" s="372" t="s">
        <v>525</v>
      </c>
      <c r="Q58" s="443"/>
      <c r="R58" s="444"/>
      <c r="S58" s="443"/>
      <c r="T58" s="443"/>
      <c r="U58" s="445"/>
      <c r="V58" s="403"/>
      <c r="W58" s="403"/>
      <c r="X58" s="403"/>
      <c r="Y58" s="445"/>
      <c r="Z58" s="404"/>
      <c r="AA58" s="404"/>
    </row>
    <row r="59" spans="1:27" s="24" customFormat="1" x14ac:dyDescent="0.3">
      <c r="A59" s="22" t="str">
        <f t="shared" si="2"/>
        <v>header</v>
      </c>
      <c r="B59" s="367">
        <v>1</v>
      </c>
      <c r="C59" s="367"/>
      <c r="D59" s="367" t="s">
        <v>526</v>
      </c>
      <c r="E59" s="367"/>
      <c r="F59" s="375"/>
      <c r="G59" s="375"/>
      <c r="H59" s="375"/>
      <c r="I59" s="387" t="s">
        <v>527</v>
      </c>
      <c r="J59" s="375"/>
      <c r="K59" s="375"/>
      <c r="L59" s="375"/>
      <c r="M59" s="375"/>
      <c r="N59" s="375"/>
      <c r="O59" s="375"/>
      <c r="P59" s="375"/>
      <c r="Q59" s="375"/>
      <c r="R59" s="375"/>
      <c r="S59" s="375"/>
      <c r="T59" s="375"/>
      <c r="U59" s="375"/>
      <c r="V59" s="375"/>
      <c r="W59" s="375"/>
      <c r="X59" s="375"/>
      <c r="Y59" s="375"/>
      <c r="Z59" s="375"/>
      <c r="AA59" s="375"/>
    </row>
    <row r="60" spans="1:27" s="24" customFormat="1" ht="165.6" x14ac:dyDescent="0.3">
      <c r="A60" s="22" t="str">
        <f t="shared" si="2"/>
        <v/>
      </c>
      <c r="B60" s="368"/>
      <c r="C60" s="367" t="s">
        <v>528</v>
      </c>
      <c r="D60" s="367" t="s">
        <v>529</v>
      </c>
      <c r="E60" s="367"/>
      <c r="F60" s="375"/>
      <c r="G60" s="375"/>
      <c r="H60" s="375"/>
      <c r="I60" s="384" t="s">
        <v>530</v>
      </c>
      <c r="J60" s="371" t="s">
        <v>531</v>
      </c>
      <c r="K60" s="375" t="s">
        <v>532</v>
      </c>
      <c r="L60" s="375" t="s">
        <v>533</v>
      </c>
      <c r="M60" s="371" t="s">
        <v>190</v>
      </c>
      <c r="N60" s="371" t="s">
        <v>190</v>
      </c>
      <c r="O60" s="372"/>
      <c r="P60" s="372" t="s">
        <v>534</v>
      </c>
      <c r="Q60" s="369"/>
      <c r="R60" s="444"/>
      <c r="S60" s="443"/>
      <c r="T60" s="443"/>
      <c r="U60" s="445"/>
      <c r="V60" s="403"/>
      <c r="W60" s="403" t="s">
        <v>535</v>
      </c>
      <c r="X60" s="403"/>
      <c r="Y60" s="445"/>
      <c r="Z60" s="404"/>
      <c r="AA60" s="404"/>
    </row>
    <row r="61" spans="1:27" s="24" customFormat="1" ht="162.75" customHeight="1" x14ac:dyDescent="0.3">
      <c r="A61" s="22" t="str">
        <f t="shared" si="2"/>
        <v/>
      </c>
      <c r="B61" s="23"/>
      <c r="C61" s="367" t="s">
        <v>536</v>
      </c>
      <c r="D61" s="367" t="s">
        <v>537</v>
      </c>
      <c r="E61" s="367"/>
      <c r="F61" s="375"/>
      <c r="G61" s="375"/>
      <c r="H61" s="375"/>
      <c r="I61" s="384" t="s">
        <v>538</v>
      </c>
      <c r="J61" s="371" t="s">
        <v>539</v>
      </c>
      <c r="K61" s="375" t="s">
        <v>540</v>
      </c>
      <c r="L61" s="371" t="s">
        <v>190</v>
      </c>
      <c r="M61" s="371" t="s">
        <v>190</v>
      </c>
      <c r="N61" s="371" t="s">
        <v>190</v>
      </c>
      <c r="O61" s="372"/>
      <c r="P61" s="372" t="s">
        <v>541</v>
      </c>
      <c r="Q61" s="369"/>
      <c r="R61" s="444"/>
      <c r="S61" s="443"/>
      <c r="T61" s="443"/>
      <c r="U61" s="445"/>
      <c r="V61" s="403"/>
      <c r="W61" s="403"/>
      <c r="X61" s="403"/>
      <c r="Y61" s="445"/>
      <c r="Z61" s="404"/>
      <c r="AA61" s="404"/>
    </row>
    <row r="62" spans="1:27" s="132" customFormat="1" x14ac:dyDescent="0.3">
      <c r="A62" s="22" t="str">
        <f t="shared" si="2"/>
        <v>blank</v>
      </c>
      <c r="B62" s="367">
        <v>1</v>
      </c>
      <c r="C62" s="367" t="s">
        <v>542</v>
      </c>
      <c r="D62" s="391"/>
      <c r="E62" s="367"/>
      <c r="F62" s="380"/>
      <c r="G62" s="380"/>
      <c r="H62" s="380"/>
      <c r="I62" s="380" t="s">
        <v>543</v>
      </c>
      <c r="J62" s="380"/>
      <c r="K62" s="416" t="s">
        <v>544</v>
      </c>
      <c r="L62" s="416" t="s">
        <v>544</v>
      </c>
      <c r="M62" s="416" t="s">
        <v>544</v>
      </c>
      <c r="N62" s="416" t="s">
        <v>544</v>
      </c>
      <c r="O62" s="380"/>
      <c r="P62" s="370"/>
      <c r="Q62" s="380"/>
      <c r="R62" s="380"/>
      <c r="S62" s="380"/>
      <c r="T62" s="380"/>
      <c r="U62" s="380"/>
      <c r="V62" s="380"/>
      <c r="W62" s="380"/>
      <c r="X62" s="380"/>
      <c r="Y62" s="380"/>
      <c r="Z62" s="380"/>
      <c r="AA62" s="380"/>
    </row>
    <row r="63" spans="1:27" s="132" customFormat="1" x14ac:dyDescent="0.3">
      <c r="A63" s="22" t="str">
        <f t="shared" si="2"/>
        <v>blank</v>
      </c>
      <c r="B63" s="366">
        <v>2</v>
      </c>
      <c r="C63" s="400" t="s">
        <v>545</v>
      </c>
      <c r="D63" s="392"/>
      <c r="E63" s="400"/>
      <c r="F63" s="393"/>
      <c r="G63" s="393"/>
      <c r="H63" s="393"/>
      <c r="I63" s="381" t="s">
        <v>546</v>
      </c>
      <c r="J63" s="381"/>
      <c r="K63" s="381"/>
      <c r="L63" s="381"/>
      <c r="M63" s="381"/>
      <c r="N63" s="381"/>
      <c r="O63" s="381"/>
      <c r="P63" s="378"/>
      <c r="Q63" s="381"/>
      <c r="R63" s="381"/>
      <c r="S63" s="381"/>
      <c r="T63" s="381"/>
      <c r="U63" s="381"/>
      <c r="V63" s="381"/>
      <c r="W63" s="381"/>
      <c r="X63" s="381"/>
      <c r="Y63" s="405"/>
      <c r="Z63" s="405"/>
      <c r="AA63" s="405"/>
    </row>
    <row r="64" spans="1:27" s="132" customFormat="1" x14ac:dyDescent="0.3">
      <c r="A64" s="22" t="str">
        <f t="shared" si="2"/>
        <v>blank</v>
      </c>
      <c r="B64" s="366">
        <v>2</v>
      </c>
      <c r="C64" s="400" t="s">
        <v>547</v>
      </c>
      <c r="D64" s="392"/>
      <c r="E64" s="400"/>
      <c r="F64" s="393"/>
      <c r="G64" s="393"/>
      <c r="H64" s="393"/>
      <c r="I64" s="383" t="s">
        <v>251</v>
      </c>
      <c r="J64" s="381"/>
      <c r="K64" s="381"/>
      <c r="L64" s="381"/>
      <c r="M64" s="381"/>
      <c r="N64" s="381"/>
      <c r="O64" s="381"/>
      <c r="P64" s="378"/>
      <c r="Q64" s="381"/>
      <c r="R64" s="381"/>
      <c r="S64" s="381"/>
      <c r="T64" s="381"/>
      <c r="U64" s="405"/>
      <c r="V64" s="405"/>
      <c r="W64" s="405"/>
      <c r="X64" s="405"/>
      <c r="Y64" s="405"/>
      <c r="Z64" s="405"/>
      <c r="AA64" s="405"/>
    </row>
    <row r="65" spans="1:27" s="132" customFormat="1" x14ac:dyDescent="0.3">
      <c r="A65" s="22" t="str">
        <f t="shared" si="2"/>
        <v>blank</v>
      </c>
      <c r="B65" s="18">
        <v>2</v>
      </c>
      <c r="C65" s="147" t="s">
        <v>548</v>
      </c>
      <c r="D65" s="134"/>
      <c r="E65" s="147"/>
      <c r="F65" s="135"/>
      <c r="G65" s="135"/>
      <c r="H65" s="135"/>
      <c r="I65" s="125" t="s">
        <v>549</v>
      </c>
      <c r="J65" s="37"/>
      <c r="K65" s="37"/>
      <c r="L65" s="37"/>
      <c r="M65" s="37"/>
      <c r="N65" s="37"/>
      <c r="O65" s="37"/>
      <c r="P65" s="34"/>
      <c r="Q65" s="37"/>
      <c r="R65" s="37"/>
      <c r="S65" s="37"/>
      <c r="T65" s="37"/>
      <c r="U65" s="189"/>
      <c r="V65" s="189"/>
      <c r="W65" s="189"/>
      <c r="X65" s="189"/>
      <c r="Y65" s="189"/>
      <c r="Z65" s="189"/>
      <c r="AA65" s="189"/>
    </row>
    <row r="66" spans="1:27" s="132" customFormat="1" ht="41.4" x14ac:dyDescent="0.3">
      <c r="A66" s="22" t="str">
        <f t="shared" si="2"/>
        <v>blank</v>
      </c>
      <c r="B66" s="23"/>
      <c r="C66" s="22" t="s">
        <v>550</v>
      </c>
      <c r="D66" s="391"/>
      <c r="E66" s="22" t="s">
        <v>1446</v>
      </c>
      <c r="F66" s="380"/>
      <c r="G66" s="380"/>
      <c r="H66" s="380"/>
      <c r="I66" s="385" t="s">
        <v>551</v>
      </c>
      <c r="J66" s="379"/>
      <c r="K66" s="394"/>
      <c r="L66" s="395"/>
      <c r="M66" s="395"/>
      <c r="N66" s="395"/>
      <c r="O66" s="396" t="s">
        <v>552</v>
      </c>
      <c r="P66" s="409" t="s">
        <v>553</v>
      </c>
      <c r="Q66" s="397"/>
      <c r="R66" s="398"/>
      <c r="S66" s="397"/>
      <c r="T66" s="397"/>
      <c r="U66" s="406"/>
      <c r="V66" s="407"/>
      <c r="W66" s="407"/>
      <c r="X66" s="407"/>
      <c r="Y66" s="406"/>
      <c r="Z66" s="408"/>
      <c r="AA66" s="408"/>
    </row>
    <row r="67" spans="1:27" s="132" customFormat="1" x14ac:dyDescent="0.3">
      <c r="A67" s="22" t="str">
        <f t="shared" si="2"/>
        <v>blank</v>
      </c>
      <c r="B67" s="367">
        <v>1</v>
      </c>
      <c r="C67" s="367" t="s">
        <v>554</v>
      </c>
      <c r="D67" s="391"/>
      <c r="E67" s="367"/>
      <c r="F67" s="380"/>
      <c r="G67" s="380"/>
      <c r="H67" s="380"/>
      <c r="I67" s="386" t="s">
        <v>183</v>
      </c>
      <c r="J67" s="380"/>
      <c r="K67" s="380"/>
      <c r="L67" s="380"/>
      <c r="M67" s="380"/>
      <c r="N67" s="380"/>
      <c r="O67" s="380"/>
      <c r="P67" s="370"/>
      <c r="Q67" s="380"/>
      <c r="R67" s="380"/>
      <c r="S67" s="380"/>
      <c r="T67" s="380"/>
      <c r="U67" s="380"/>
      <c r="V67" s="380"/>
      <c r="W67" s="380"/>
      <c r="X67" s="380"/>
      <c r="Y67" s="380"/>
      <c r="Z67" s="380"/>
      <c r="AA67" s="380"/>
    </row>
    <row r="68" spans="1:27" s="132" customFormat="1" x14ac:dyDescent="0.3">
      <c r="A68" s="22" t="str">
        <f t="shared" si="2"/>
        <v>blank</v>
      </c>
      <c r="B68" s="366">
        <v>2</v>
      </c>
      <c r="C68" s="400" t="s">
        <v>555</v>
      </c>
      <c r="D68" s="392"/>
      <c r="E68" s="400"/>
      <c r="F68" s="393"/>
      <c r="G68" s="393"/>
      <c r="H68" s="393"/>
      <c r="I68" s="383" t="s">
        <v>556</v>
      </c>
      <c r="J68" s="381"/>
      <c r="K68" s="381"/>
      <c r="L68" s="381"/>
      <c r="M68" s="381"/>
      <c r="N68" s="381"/>
      <c r="O68" s="381"/>
      <c r="P68" s="378"/>
      <c r="Q68" s="381"/>
      <c r="R68" s="381"/>
      <c r="S68" s="381"/>
      <c r="T68" s="381"/>
      <c r="U68" s="405"/>
      <c r="V68" s="405"/>
      <c r="W68" s="405"/>
      <c r="X68" s="405"/>
      <c r="Y68" s="405"/>
      <c r="Z68" s="405"/>
      <c r="AA68" s="405"/>
    </row>
    <row r="69" spans="1:27" s="132" customFormat="1" x14ac:dyDescent="0.3">
      <c r="A69" s="22" t="str">
        <f t="shared" ref="A69:A100" si="3">IF(AND($B69&lt;&gt;"",$D$3="1",NOT(ISBLANK($D69))),"header",IF(AND($B69&lt;&gt;"",$D$3&lt;&gt;"1",NOT(ISBLANK($D69))),"blank",IF(AND($B69&lt;&gt;"",$C$3="01",NOT(ISBLANK($C69))),"header",IF(AND($B69&lt;&gt;"",$C$3&lt;&gt;"01",NOT(ISBLANK($C69))),"blank",IF(AND($B69&lt;&gt;"",$C$3&lt;&gt;"01",NOT(ISBLANK($C69))),"blank",IF(AND($D$3="1",ISBLANK($D69),ISBLANK($B69)),"blank",""))))))</f>
        <v>blank</v>
      </c>
      <c r="B69" s="367">
        <v>1</v>
      </c>
      <c r="C69" s="367" t="s">
        <v>557</v>
      </c>
      <c r="D69" s="391"/>
      <c r="E69" s="367"/>
      <c r="F69" s="380"/>
      <c r="G69" s="380"/>
      <c r="H69" s="380"/>
      <c r="I69" s="389" t="s">
        <v>193</v>
      </c>
      <c r="J69" s="380"/>
      <c r="K69" s="380"/>
      <c r="L69" s="380"/>
      <c r="M69" s="380"/>
      <c r="N69" s="380"/>
      <c r="O69" s="380"/>
      <c r="P69" s="370"/>
      <c r="Q69" s="380"/>
      <c r="R69" s="380"/>
      <c r="S69" s="380"/>
      <c r="T69" s="380"/>
      <c r="U69" s="380"/>
      <c r="V69" s="380"/>
      <c r="W69" s="380"/>
      <c r="X69" s="380"/>
      <c r="Y69" s="380"/>
      <c r="Z69" s="380"/>
      <c r="AA69" s="380"/>
    </row>
    <row r="70" spans="1:27" s="132" customFormat="1" x14ac:dyDescent="0.3">
      <c r="A70" s="22" t="str">
        <f t="shared" si="3"/>
        <v>blank</v>
      </c>
      <c r="B70" s="366">
        <v>2</v>
      </c>
      <c r="C70" s="400" t="s">
        <v>558</v>
      </c>
      <c r="D70" s="392"/>
      <c r="E70" s="400"/>
      <c r="F70" s="393"/>
      <c r="G70" s="393"/>
      <c r="H70" s="393"/>
      <c r="I70" s="383" t="s">
        <v>559</v>
      </c>
      <c r="J70" s="381"/>
      <c r="K70" s="381"/>
      <c r="L70" s="381"/>
      <c r="M70" s="381"/>
      <c r="N70" s="381"/>
      <c r="O70" s="381"/>
      <c r="P70" s="378"/>
      <c r="Q70" s="381"/>
      <c r="R70" s="381"/>
      <c r="S70" s="381"/>
      <c r="T70" s="381"/>
      <c r="U70" s="405"/>
      <c r="V70" s="405"/>
      <c r="W70" s="405"/>
      <c r="X70" s="405"/>
      <c r="Y70" s="405"/>
      <c r="Z70" s="405"/>
      <c r="AA70" s="405"/>
    </row>
    <row r="71" spans="1:27" s="132" customFormat="1" x14ac:dyDescent="0.3">
      <c r="A71" s="22" t="str">
        <f t="shared" si="3"/>
        <v>blank</v>
      </c>
      <c r="B71" s="18">
        <v>2</v>
      </c>
      <c r="C71" s="147" t="s">
        <v>560</v>
      </c>
      <c r="D71" s="134"/>
      <c r="E71" s="147"/>
      <c r="F71" s="135"/>
      <c r="G71" s="135"/>
      <c r="H71" s="135"/>
      <c r="I71" s="125" t="s">
        <v>561</v>
      </c>
      <c r="J71" s="37"/>
      <c r="K71" s="37"/>
      <c r="L71" s="37"/>
      <c r="M71" s="37"/>
      <c r="N71" s="37"/>
      <c r="O71" s="37"/>
      <c r="P71" s="34"/>
      <c r="Q71" s="37"/>
      <c r="R71" s="37"/>
      <c r="S71" s="37"/>
      <c r="T71" s="37"/>
      <c r="U71" s="189"/>
      <c r="V71" s="189"/>
      <c r="W71" s="189"/>
      <c r="X71" s="189"/>
      <c r="Y71" s="189"/>
      <c r="Z71" s="189"/>
      <c r="AA71" s="189"/>
    </row>
    <row r="72" spans="1:27" s="132" customFormat="1" x14ac:dyDescent="0.3">
      <c r="A72" s="22" t="str">
        <f t="shared" si="3"/>
        <v>blank</v>
      </c>
      <c r="B72" s="366">
        <v>2</v>
      </c>
      <c r="C72" s="400" t="s">
        <v>562</v>
      </c>
      <c r="D72" s="392"/>
      <c r="E72" s="400"/>
      <c r="F72" s="393"/>
      <c r="G72" s="393"/>
      <c r="H72" s="393"/>
      <c r="I72" s="383" t="s">
        <v>563</v>
      </c>
      <c r="J72" s="381"/>
      <c r="K72" s="381"/>
      <c r="L72" s="381"/>
      <c r="M72" s="381"/>
      <c r="N72" s="381"/>
      <c r="O72" s="381"/>
      <c r="P72" s="378"/>
      <c r="Q72" s="381"/>
      <c r="R72" s="381"/>
      <c r="S72" s="381"/>
      <c r="T72" s="381"/>
      <c r="U72" s="405"/>
      <c r="V72" s="405"/>
      <c r="W72" s="405"/>
      <c r="X72" s="405"/>
      <c r="Y72" s="405"/>
      <c r="Z72" s="405"/>
      <c r="AA72" s="405"/>
    </row>
    <row r="73" spans="1:27" s="132" customFormat="1" x14ac:dyDescent="0.3">
      <c r="A73" s="22" t="str">
        <f t="shared" si="3"/>
        <v>blank</v>
      </c>
      <c r="B73" s="18">
        <v>2</v>
      </c>
      <c r="C73" s="147" t="s">
        <v>564</v>
      </c>
      <c r="D73" s="134"/>
      <c r="E73" s="147"/>
      <c r="F73" s="135"/>
      <c r="G73" s="135"/>
      <c r="H73" s="135"/>
      <c r="I73" s="125" t="s">
        <v>565</v>
      </c>
      <c r="J73" s="37"/>
      <c r="K73" s="37"/>
      <c r="L73" s="37"/>
      <c r="M73" s="37"/>
      <c r="N73" s="37"/>
      <c r="O73" s="37"/>
      <c r="P73" s="34"/>
      <c r="Q73" s="37"/>
      <c r="R73" s="37"/>
      <c r="S73" s="37"/>
      <c r="T73" s="37"/>
      <c r="U73" s="189"/>
      <c r="V73" s="189"/>
      <c r="W73" s="189"/>
      <c r="X73" s="189"/>
      <c r="Y73" s="189"/>
      <c r="Z73" s="189"/>
      <c r="AA73" s="189"/>
    </row>
    <row r="74" spans="1:27" s="132" customFormat="1" x14ac:dyDescent="0.3">
      <c r="A74" s="22" t="str">
        <f t="shared" si="3"/>
        <v>blank</v>
      </c>
      <c r="B74" s="367">
        <v>1</v>
      </c>
      <c r="C74" s="22" t="s">
        <v>566</v>
      </c>
      <c r="D74" s="391"/>
      <c r="E74" s="22"/>
      <c r="F74" s="380"/>
      <c r="G74" s="380"/>
      <c r="H74" s="380"/>
      <c r="I74" s="386" t="s">
        <v>567</v>
      </c>
      <c r="J74" s="380"/>
      <c r="K74" s="380"/>
      <c r="L74" s="380"/>
      <c r="M74" s="380"/>
      <c r="N74" s="380"/>
      <c r="O74" s="380"/>
      <c r="P74" s="370"/>
      <c r="Q74" s="380"/>
      <c r="R74" s="380"/>
      <c r="S74" s="380"/>
      <c r="T74" s="380"/>
      <c r="U74" s="380"/>
      <c r="V74" s="380"/>
      <c r="W74" s="380"/>
      <c r="X74" s="380"/>
      <c r="Y74" s="380"/>
      <c r="Z74" s="380"/>
      <c r="AA74" s="380"/>
    </row>
    <row r="75" spans="1:27" s="132" customFormat="1" x14ac:dyDescent="0.3">
      <c r="A75" s="367" t="str">
        <f t="shared" si="3"/>
        <v>blank</v>
      </c>
      <c r="B75" s="366">
        <v>2</v>
      </c>
      <c r="C75" s="147" t="s">
        <v>568</v>
      </c>
      <c r="D75" s="134"/>
      <c r="E75" s="147"/>
      <c r="F75" s="135"/>
      <c r="G75" s="135"/>
      <c r="H75" s="135"/>
      <c r="I75" s="125" t="s">
        <v>569</v>
      </c>
      <c r="J75" s="37"/>
      <c r="K75" s="37"/>
      <c r="L75" s="37"/>
      <c r="M75" s="37"/>
      <c r="N75" s="37"/>
      <c r="O75" s="37"/>
      <c r="P75" s="34"/>
      <c r="Q75" s="37"/>
      <c r="R75" s="37"/>
      <c r="S75" s="37"/>
      <c r="T75" s="37"/>
      <c r="U75" s="189"/>
      <c r="V75" s="189"/>
      <c r="W75" s="189"/>
      <c r="X75" s="189"/>
      <c r="Y75" s="189"/>
      <c r="Z75" s="189"/>
      <c r="AA75" s="189"/>
    </row>
    <row r="76" spans="1:27" s="132" customFormat="1" x14ac:dyDescent="0.3">
      <c r="A76" s="22" t="str">
        <f t="shared" si="3"/>
        <v>blank</v>
      </c>
      <c r="B76" s="366">
        <v>2</v>
      </c>
      <c r="C76" s="400" t="s">
        <v>570</v>
      </c>
      <c r="D76" s="392"/>
      <c r="E76" s="400"/>
      <c r="F76" s="393"/>
      <c r="G76" s="393"/>
      <c r="H76" s="393"/>
      <c r="I76" s="383" t="s">
        <v>571</v>
      </c>
      <c r="J76" s="381"/>
      <c r="K76" s="381"/>
      <c r="L76" s="381"/>
      <c r="M76" s="381"/>
      <c r="N76" s="381"/>
      <c r="O76" s="381"/>
      <c r="P76" s="378"/>
      <c r="Q76" s="381"/>
      <c r="R76" s="381"/>
      <c r="S76" s="381"/>
      <c r="T76" s="381"/>
      <c r="U76" s="405"/>
      <c r="V76" s="405"/>
      <c r="W76" s="405"/>
      <c r="X76" s="405"/>
      <c r="Y76" s="405"/>
      <c r="Z76" s="405"/>
      <c r="AA76" s="405"/>
    </row>
    <row r="77" spans="1:27" s="132" customFormat="1" x14ac:dyDescent="0.3">
      <c r="A77" s="22" t="str">
        <f t="shared" si="3"/>
        <v>blank</v>
      </c>
      <c r="B77" s="367">
        <v>1</v>
      </c>
      <c r="C77" s="367" t="s">
        <v>572</v>
      </c>
      <c r="D77" s="391"/>
      <c r="E77" s="367"/>
      <c r="F77" s="380"/>
      <c r="G77" s="380"/>
      <c r="H77" s="380"/>
      <c r="I77" s="386" t="s">
        <v>227</v>
      </c>
      <c r="J77" s="380"/>
      <c r="K77" s="380"/>
      <c r="L77" s="380"/>
      <c r="M77" s="380"/>
      <c r="N77" s="380"/>
      <c r="O77" s="380"/>
      <c r="P77" s="370"/>
      <c r="Q77" s="380"/>
      <c r="R77" s="380"/>
      <c r="S77" s="380"/>
      <c r="T77" s="380"/>
      <c r="U77" s="380"/>
      <c r="V77" s="380"/>
      <c r="W77" s="380"/>
      <c r="X77" s="380"/>
      <c r="Y77" s="380"/>
      <c r="Z77" s="380"/>
      <c r="AA77" s="380"/>
    </row>
    <row r="78" spans="1:27" s="132" customFormat="1" x14ac:dyDescent="0.3">
      <c r="A78" s="22" t="str">
        <f t="shared" si="3"/>
        <v>blank</v>
      </c>
      <c r="B78" s="366">
        <v>2</v>
      </c>
      <c r="C78" s="400" t="s">
        <v>573</v>
      </c>
      <c r="D78" s="392"/>
      <c r="E78" s="400"/>
      <c r="F78" s="393"/>
      <c r="G78" s="393"/>
      <c r="H78" s="393"/>
      <c r="I78" s="383" t="s">
        <v>574</v>
      </c>
      <c r="J78" s="381"/>
      <c r="K78" s="381"/>
      <c r="L78" s="381"/>
      <c r="M78" s="381"/>
      <c r="N78" s="381"/>
      <c r="O78" s="381"/>
      <c r="P78" s="378"/>
      <c r="Q78" s="381"/>
      <c r="R78" s="381"/>
      <c r="S78" s="381"/>
      <c r="T78" s="381"/>
      <c r="U78" s="405"/>
      <c r="V78" s="405"/>
      <c r="W78" s="405"/>
      <c r="X78" s="405"/>
      <c r="Y78" s="405"/>
      <c r="Z78" s="405"/>
      <c r="AA78" s="405"/>
    </row>
    <row r="79" spans="1:27" s="132" customFormat="1" x14ac:dyDescent="0.3">
      <c r="A79" s="22" t="str">
        <f t="shared" si="3"/>
        <v>blank</v>
      </c>
      <c r="B79" s="18">
        <v>2</v>
      </c>
      <c r="C79" s="147" t="s">
        <v>575</v>
      </c>
      <c r="D79" s="134"/>
      <c r="E79" s="147"/>
      <c r="F79" s="135"/>
      <c r="G79" s="135"/>
      <c r="H79" s="135"/>
      <c r="I79" s="125" t="s">
        <v>137</v>
      </c>
      <c r="J79" s="37"/>
      <c r="K79" s="37"/>
      <c r="L79" s="37"/>
      <c r="M79" s="37"/>
      <c r="N79" s="37"/>
      <c r="O79" s="37"/>
      <c r="P79" s="34"/>
      <c r="Q79" s="37"/>
      <c r="R79" s="37"/>
      <c r="S79" s="37"/>
      <c r="T79" s="37"/>
      <c r="U79" s="189"/>
      <c r="V79" s="189"/>
      <c r="W79" s="189"/>
      <c r="X79" s="189"/>
      <c r="Y79" s="189"/>
      <c r="Z79" s="189"/>
      <c r="AA79" s="189"/>
    </row>
    <row r="80" spans="1:27" s="132" customFormat="1" x14ac:dyDescent="0.3">
      <c r="A80" s="22" t="str">
        <f t="shared" si="3"/>
        <v>blank</v>
      </c>
      <c r="B80" s="366">
        <v>2</v>
      </c>
      <c r="C80" s="400" t="s">
        <v>576</v>
      </c>
      <c r="D80" s="392"/>
      <c r="E80" s="400"/>
      <c r="F80" s="393"/>
      <c r="G80" s="393"/>
      <c r="H80" s="393"/>
      <c r="I80" s="383" t="s">
        <v>577</v>
      </c>
      <c r="J80" s="381"/>
      <c r="K80" s="381"/>
      <c r="L80" s="381"/>
      <c r="M80" s="381"/>
      <c r="N80" s="381"/>
      <c r="O80" s="381"/>
      <c r="P80" s="378"/>
      <c r="Q80" s="381"/>
      <c r="R80" s="381"/>
      <c r="S80" s="381"/>
      <c r="T80" s="381"/>
      <c r="U80" s="405"/>
      <c r="V80" s="405"/>
      <c r="W80" s="405"/>
      <c r="X80" s="405"/>
      <c r="Y80" s="405"/>
      <c r="Z80" s="405"/>
      <c r="AA80" s="405"/>
    </row>
    <row r="81" spans="1:27" s="132" customFormat="1" ht="27.6" x14ac:dyDescent="0.3">
      <c r="A81" s="367" t="str">
        <f t="shared" si="3"/>
        <v>blank</v>
      </c>
      <c r="B81" s="368"/>
      <c r="C81" s="367" t="s">
        <v>578</v>
      </c>
      <c r="D81" s="367"/>
      <c r="E81" s="367" t="s">
        <v>1446</v>
      </c>
      <c r="F81" s="380"/>
      <c r="G81" s="380"/>
      <c r="H81" s="380"/>
      <c r="I81" s="385" t="s">
        <v>579</v>
      </c>
      <c r="J81" s="379"/>
      <c r="K81" s="394"/>
      <c r="L81" s="395"/>
      <c r="M81" s="395"/>
      <c r="N81" s="395"/>
      <c r="O81" s="396"/>
      <c r="P81" s="409" t="s">
        <v>580</v>
      </c>
      <c r="Q81" s="373"/>
      <c r="R81" s="374"/>
      <c r="S81" s="373"/>
      <c r="T81" s="373"/>
      <c r="U81" s="402"/>
      <c r="V81" s="403"/>
      <c r="W81" s="403"/>
      <c r="X81" s="403"/>
      <c r="Y81" s="402"/>
      <c r="Z81" s="404"/>
      <c r="AA81" s="404"/>
    </row>
    <row r="82" spans="1:27" s="132" customFormat="1" x14ac:dyDescent="0.3">
      <c r="A82" s="22" t="str">
        <f t="shared" si="3"/>
        <v>blank</v>
      </c>
      <c r="B82" s="366">
        <v>2</v>
      </c>
      <c r="C82" s="400" t="s">
        <v>581</v>
      </c>
      <c r="D82" s="392"/>
      <c r="E82" s="400"/>
      <c r="F82" s="393"/>
      <c r="G82" s="393"/>
      <c r="H82" s="393"/>
      <c r="I82" s="383" t="s">
        <v>582</v>
      </c>
      <c r="J82" s="381"/>
      <c r="K82" s="381"/>
      <c r="L82" s="381"/>
      <c r="M82" s="381"/>
      <c r="N82" s="381"/>
      <c r="O82" s="381"/>
      <c r="P82" s="378"/>
      <c r="Q82" s="381"/>
      <c r="R82" s="381"/>
      <c r="S82" s="381"/>
      <c r="T82" s="381"/>
      <c r="U82" s="405"/>
      <c r="V82" s="405"/>
      <c r="W82" s="405"/>
      <c r="X82" s="405"/>
      <c r="Y82" s="405"/>
      <c r="Z82" s="405"/>
      <c r="AA82" s="405"/>
    </row>
    <row r="83" spans="1:27" s="132" customFormat="1" x14ac:dyDescent="0.3">
      <c r="A83" s="22" t="str">
        <f t="shared" si="3"/>
        <v>blank</v>
      </c>
      <c r="B83" s="22">
        <v>1</v>
      </c>
      <c r="C83" s="22" t="s">
        <v>583</v>
      </c>
      <c r="D83" s="131"/>
      <c r="E83" s="22"/>
      <c r="F83" s="36"/>
      <c r="G83" s="36"/>
      <c r="H83" s="36"/>
      <c r="I83" s="386" t="s">
        <v>584</v>
      </c>
      <c r="J83" s="380"/>
      <c r="K83" s="36"/>
      <c r="L83" s="380"/>
      <c r="M83" s="380"/>
      <c r="N83" s="380"/>
      <c r="O83" s="380"/>
      <c r="P83" s="370"/>
      <c r="Q83" s="380"/>
      <c r="R83" s="380"/>
      <c r="S83" s="380"/>
      <c r="T83" s="380"/>
      <c r="U83" s="380"/>
      <c r="V83" s="380"/>
      <c r="W83" s="380"/>
      <c r="X83" s="380"/>
      <c r="Y83" s="380"/>
      <c r="Z83" s="380"/>
      <c r="AA83" s="380"/>
    </row>
    <row r="84" spans="1:27" s="132" customFormat="1" x14ac:dyDescent="0.3">
      <c r="A84" s="22" t="str">
        <f t="shared" si="3"/>
        <v>blank</v>
      </c>
      <c r="B84" s="18">
        <v>2</v>
      </c>
      <c r="C84" s="147" t="s">
        <v>585</v>
      </c>
      <c r="D84" s="134"/>
      <c r="E84" s="147"/>
      <c r="F84" s="135"/>
      <c r="G84" s="135"/>
      <c r="H84" s="135"/>
      <c r="I84" s="125" t="s">
        <v>586</v>
      </c>
      <c r="J84" s="37"/>
      <c r="K84" s="37"/>
      <c r="L84" s="37"/>
      <c r="M84" s="37"/>
      <c r="N84" s="37"/>
      <c r="O84" s="37"/>
      <c r="P84" s="34"/>
      <c r="Q84" s="37"/>
      <c r="R84" s="37"/>
      <c r="S84" s="37"/>
      <c r="T84" s="37"/>
      <c r="U84" s="189"/>
      <c r="V84" s="189"/>
      <c r="W84" s="189"/>
      <c r="X84" s="189"/>
      <c r="Y84" s="189"/>
      <c r="Z84" s="189"/>
      <c r="AA84" s="189"/>
    </row>
    <row r="85" spans="1:27" s="132" customFormat="1" x14ac:dyDescent="0.3">
      <c r="A85" s="22" t="str">
        <f t="shared" si="3"/>
        <v>blank</v>
      </c>
      <c r="B85" s="366">
        <v>2</v>
      </c>
      <c r="C85" s="400" t="s">
        <v>587</v>
      </c>
      <c r="D85" s="392"/>
      <c r="E85" s="400"/>
      <c r="F85" s="393"/>
      <c r="G85" s="393"/>
      <c r="H85" s="393"/>
      <c r="I85" s="383" t="s">
        <v>588</v>
      </c>
      <c r="J85" s="381"/>
      <c r="K85" s="381"/>
      <c r="L85" s="381"/>
      <c r="M85" s="381"/>
      <c r="N85" s="381"/>
      <c r="O85" s="381"/>
      <c r="P85" s="378"/>
      <c r="Q85" s="381"/>
      <c r="R85" s="381"/>
      <c r="S85" s="381"/>
      <c r="T85" s="381"/>
      <c r="U85" s="405"/>
      <c r="V85" s="405"/>
      <c r="W85" s="405"/>
      <c r="X85" s="405"/>
      <c r="Y85" s="405"/>
      <c r="Z85" s="405"/>
      <c r="AA85" s="405"/>
    </row>
    <row r="86" spans="1:27" s="132" customFormat="1" x14ac:dyDescent="0.3">
      <c r="A86" s="22" t="str">
        <f t="shared" si="3"/>
        <v>blank</v>
      </c>
      <c r="B86" s="18">
        <v>2</v>
      </c>
      <c r="C86" s="147" t="s">
        <v>589</v>
      </c>
      <c r="D86" s="134"/>
      <c r="E86" s="147"/>
      <c r="F86" s="135"/>
      <c r="G86" s="135"/>
      <c r="H86" s="135"/>
      <c r="I86" s="125" t="s">
        <v>590</v>
      </c>
      <c r="J86" s="37"/>
      <c r="K86" s="37"/>
      <c r="L86" s="37"/>
      <c r="M86" s="37"/>
      <c r="N86" s="37"/>
      <c r="O86" s="37"/>
      <c r="P86" s="34"/>
      <c r="Q86" s="37"/>
      <c r="R86" s="37"/>
      <c r="S86" s="37"/>
      <c r="T86" s="37"/>
      <c r="U86" s="189"/>
      <c r="V86" s="189"/>
      <c r="W86" s="189"/>
      <c r="X86" s="189"/>
      <c r="Y86" s="189"/>
      <c r="Z86" s="189"/>
      <c r="AA86" s="189"/>
    </row>
    <row r="87" spans="1:27" s="133" customFormat="1" ht="27.6" x14ac:dyDescent="0.3">
      <c r="A87" s="22" t="str">
        <f t="shared" si="3"/>
        <v>blank</v>
      </c>
      <c r="B87" s="23"/>
      <c r="C87" s="22" t="s">
        <v>591</v>
      </c>
      <c r="D87" s="399"/>
      <c r="E87" s="22" t="s">
        <v>1446</v>
      </c>
      <c r="F87" s="380"/>
      <c r="G87" s="380"/>
      <c r="H87" s="380"/>
      <c r="I87" s="385" t="s">
        <v>592</v>
      </c>
      <c r="J87" s="379"/>
      <c r="K87" s="394"/>
      <c r="L87" s="395"/>
      <c r="M87" s="395"/>
      <c r="N87" s="395"/>
      <c r="O87" s="396" t="s">
        <v>552</v>
      </c>
      <c r="P87" s="409" t="s">
        <v>593</v>
      </c>
      <c r="Q87" s="397"/>
      <c r="R87" s="398"/>
      <c r="S87" s="397"/>
      <c r="T87" s="397"/>
      <c r="U87" s="406"/>
      <c r="V87" s="407"/>
      <c r="W87" s="407"/>
      <c r="X87" s="407"/>
      <c r="Y87" s="406"/>
      <c r="Z87" s="408"/>
      <c r="AA87" s="408"/>
    </row>
    <row r="88" spans="1:27" s="132" customFormat="1" x14ac:dyDescent="0.3">
      <c r="A88" s="22" t="str">
        <f t="shared" si="3"/>
        <v>blank</v>
      </c>
      <c r="B88" s="18">
        <v>2</v>
      </c>
      <c r="C88" s="147" t="s">
        <v>594</v>
      </c>
      <c r="D88" s="134"/>
      <c r="E88" s="147"/>
      <c r="F88" s="135"/>
      <c r="G88" s="135"/>
      <c r="H88" s="135"/>
      <c r="I88" s="125" t="s">
        <v>595</v>
      </c>
      <c r="J88" s="37"/>
      <c r="K88" s="37"/>
      <c r="L88" s="37"/>
      <c r="M88" s="37"/>
      <c r="N88" s="37"/>
      <c r="O88" s="37"/>
      <c r="P88" s="34"/>
      <c r="Q88" s="37"/>
      <c r="R88" s="37"/>
      <c r="S88" s="37"/>
      <c r="T88" s="37"/>
      <c r="U88" s="189"/>
      <c r="V88" s="189"/>
      <c r="W88" s="189"/>
      <c r="X88" s="189"/>
      <c r="Y88" s="189"/>
      <c r="Z88" s="189"/>
      <c r="AA88" s="189"/>
    </row>
    <row r="89" spans="1:27" s="133" customFormat="1" ht="27.6" x14ac:dyDescent="0.3">
      <c r="A89" s="22" t="str">
        <f t="shared" si="3"/>
        <v>blank</v>
      </c>
      <c r="B89" s="23"/>
      <c r="C89" s="22" t="s">
        <v>596</v>
      </c>
      <c r="D89" s="131"/>
      <c r="E89" s="367" t="s">
        <v>1446</v>
      </c>
      <c r="F89" s="36"/>
      <c r="G89" s="36"/>
      <c r="H89" s="36"/>
      <c r="I89" s="126" t="s">
        <v>597</v>
      </c>
      <c r="J89" s="35"/>
      <c r="K89" s="136"/>
      <c r="L89" s="137"/>
      <c r="M89" s="137"/>
      <c r="N89" s="137"/>
      <c r="O89" s="138" t="s">
        <v>598</v>
      </c>
      <c r="P89" s="210" t="s">
        <v>599</v>
      </c>
      <c r="Q89" s="139"/>
      <c r="R89" s="140"/>
      <c r="S89" s="139"/>
      <c r="T89" s="139"/>
      <c r="U89" s="190"/>
      <c r="V89" s="191"/>
      <c r="W89" s="191"/>
      <c r="X89" s="191"/>
      <c r="Y89" s="190"/>
      <c r="Z89" s="192"/>
      <c r="AA89" s="192"/>
    </row>
    <row r="90" spans="1:27" s="132" customFormat="1" x14ac:dyDescent="0.3">
      <c r="A90" s="22" t="str">
        <f t="shared" si="3"/>
        <v>blank</v>
      </c>
      <c r="B90" s="18">
        <v>2</v>
      </c>
      <c r="C90" s="147" t="s">
        <v>600</v>
      </c>
      <c r="D90" s="134"/>
      <c r="E90" s="147"/>
      <c r="F90" s="135"/>
      <c r="G90" s="135"/>
      <c r="H90" s="135"/>
      <c r="I90" s="125" t="s">
        <v>601</v>
      </c>
      <c r="J90" s="37"/>
      <c r="K90" s="37"/>
      <c r="L90" s="37"/>
      <c r="M90" s="37"/>
      <c r="N90" s="37"/>
      <c r="O90" s="37"/>
      <c r="P90" s="34"/>
      <c r="Q90" s="37"/>
      <c r="R90" s="37"/>
      <c r="S90" s="37"/>
      <c r="T90" s="37"/>
      <c r="U90" s="189"/>
      <c r="V90" s="189"/>
      <c r="W90" s="189"/>
      <c r="X90" s="189"/>
      <c r="Y90" s="189"/>
      <c r="Z90" s="189"/>
      <c r="AA90" s="189"/>
    </row>
    <row r="91" spans="1:27" s="133" customFormat="1" x14ac:dyDescent="0.3">
      <c r="A91" s="22" t="str">
        <f t="shared" si="3"/>
        <v>blank</v>
      </c>
      <c r="B91" s="366">
        <v>2</v>
      </c>
      <c r="C91" s="400" t="s">
        <v>602</v>
      </c>
      <c r="D91" s="392"/>
      <c r="E91" s="400"/>
      <c r="F91" s="393"/>
      <c r="G91" s="393"/>
      <c r="H91" s="393"/>
      <c r="I91" s="383" t="s">
        <v>603</v>
      </c>
      <c r="J91" s="381"/>
      <c r="K91" s="381"/>
      <c r="L91" s="381"/>
      <c r="M91" s="381"/>
      <c r="N91" s="381"/>
      <c r="O91" s="381"/>
      <c r="P91" s="378"/>
      <c r="Q91" s="381"/>
      <c r="R91" s="381"/>
      <c r="S91" s="381"/>
      <c r="T91" s="381"/>
      <c r="U91" s="405"/>
      <c r="V91" s="405"/>
      <c r="W91" s="405"/>
      <c r="X91" s="405"/>
      <c r="Y91" s="405"/>
      <c r="Z91" s="405"/>
      <c r="AA91" s="405"/>
    </row>
    <row r="92" spans="1:27" s="132" customFormat="1" x14ac:dyDescent="0.3">
      <c r="A92" s="22" t="str">
        <f t="shared" si="3"/>
        <v>blank</v>
      </c>
      <c r="B92" s="367">
        <v>1</v>
      </c>
      <c r="C92" s="367" t="s">
        <v>604</v>
      </c>
      <c r="D92" s="391"/>
      <c r="E92" s="367"/>
      <c r="F92" s="380"/>
      <c r="G92" s="380"/>
      <c r="H92" s="380"/>
      <c r="I92" s="386" t="s">
        <v>396</v>
      </c>
      <c r="J92" s="380"/>
      <c r="K92" s="380"/>
      <c r="L92" s="380"/>
      <c r="M92" s="380"/>
      <c r="N92" s="380"/>
      <c r="O92" s="380"/>
      <c r="P92" s="370"/>
      <c r="Q92" s="380"/>
      <c r="R92" s="380"/>
      <c r="S92" s="380"/>
      <c r="T92" s="380"/>
      <c r="U92" s="380"/>
      <c r="V92" s="380"/>
      <c r="W92" s="380"/>
      <c r="X92" s="380"/>
      <c r="Y92" s="380"/>
      <c r="Z92" s="380"/>
      <c r="AA92" s="380"/>
    </row>
    <row r="93" spans="1:27" s="133" customFormat="1" x14ac:dyDescent="0.3">
      <c r="A93" s="22" t="str">
        <f t="shared" si="3"/>
        <v>blank</v>
      </c>
      <c r="B93" s="366">
        <v>2</v>
      </c>
      <c r="C93" s="400" t="s">
        <v>605</v>
      </c>
      <c r="D93" s="392"/>
      <c r="E93" s="400"/>
      <c r="F93" s="393"/>
      <c r="G93" s="393"/>
      <c r="H93" s="393"/>
      <c r="I93" s="383" t="s">
        <v>606</v>
      </c>
      <c r="J93" s="381"/>
      <c r="K93" s="381"/>
      <c r="L93" s="381"/>
      <c r="M93" s="381"/>
      <c r="N93" s="381"/>
      <c r="O93" s="381"/>
      <c r="P93" s="378"/>
      <c r="Q93" s="381"/>
      <c r="R93" s="381"/>
      <c r="S93" s="381"/>
      <c r="T93" s="381"/>
      <c r="U93" s="405"/>
      <c r="V93" s="405"/>
      <c r="W93" s="405"/>
      <c r="X93" s="405"/>
      <c r="Y93" s="405"/>
      <c r="Z93" s="405"/>
      <c r="AA93" s="405"/>
    </row>
    <row r="94" spans="1:27" s="132" customFormat="1" x14ac:dyDescent="0.3">
      <c r="A94" s="22" t="str">
        <f t="shared" si="3"/>
        <v>blank</v>
      </c>
      <c r="B94" s="22">
        <v>1</v>
      </c>
      <c r="C94" s="22" t="s">
        <v>607</v>
      </c>
      <c r="D94" s="131"/>
      <c r="E94" s="22"/>
      <c r="F94" s="36"/>
      <c r="G94" s="36"/>
      <c r="H94" s="36"/>
      <c r="I94" s="389" t="s">
        <v>608</v>
      </c>
      <c r="J94" s="380"/>
      <c r="K94" s="36"/>
      <c r="L94" s="380"/>
      <c r="M94" s="380"/>
      <c r="N94" s="380"/>
      <c r="O94" s="380"/>
      <c r="P94" s="370"/>
      <c r="Q94" s="380"/>
      <c r="R94" s="380"/>
      <c r="S94" s="380"/>
      <c r="T94" s="380"/>
      <c r="U94" s="380"/>
      <c r="V94" s="380"/>
      <c r="W94" s="380"/>
      <c r="X94" s="380"/>
      <c r="Y94" s="380"/>
      <c r="Z94" s="380"/>
      <c r="AA94" s="380"/>
    </row>
    <row r="95" spans="1:27" s="133" customFormat="1" x14ac:dyDescent="0.3">
      <c r="A95" s="22" t="str">
        <f t="shared" si="3"/>
        <v>blank</v>
      </c>
      <c r="B95" s="18">
        <v>2</v>
      </c>
      <c r="C95" s="147" t="s">
        <v>609</v>
      </c>
      <c r="D95" s="134"/>
      <c r="E95" s="147"/>
      <c r="F95" s="135"/>
      <c r="G95" s="135"/>
      <c r="H95" s="135"/>
      <c r="I95" s="125" t="s">
        <v>158</v>
      </c>
      <c r="J95" s="37"/>
      <c r="K95" s="37"/>
      <c r="L95" s="37"/>
      <c r="M95" s="37"/>
      <c r="N95" s="37"/>
      <c r="O95" s="37"/>
      <c r="P95" s="34"/>
      <c r="Q95" s="37"/>
      <c r="R95" s="37"/>
      <c r="S95" s="37"/>
      <c r="T95" s="37"/>
      <c r="U95" s="189"/>
      <c r="V95" s="189"/>
      <c r="W95" s="189"/>
      <c r="X95" s="189"/>
      <c r="Y95" s="189"/>
      <c r="Z95" s="189"/>
      <c r="AA95" s="189"/>
    </row>
    <row r="96" spans="1:27" s="132" customFormat="1" x14ac:dyDescent="0.3">
      <c r="A96" s="22" t="str">
        <f t="shared" si="3"/>
        <v>blank</v>
      </c>
      <c r="B96" s="366">
        <v>2</v>
      </c>
      <c r="C96" s="400" t="s">
        <v>610</v>
      </c>
      <c r="D96" s="392"/>
      <c r="E96" s="400"/>
      <c r="F96" s="393"/>
      <c r="G96" s="393"/>
      <c r="H96" s="393"/>
      <c r="I96" s="383" t="s">
        <v>611</v>
      </c>
      <c r="J96" s="381"/>
      <c r="K96" s="381"/>
      <c r="L96" s="381"/>
      <c r="M96" s="381"/>
      <c r="N96" s="381"/>
      <c r="O96" s="381"/>
      <c r="P96" s="378"/>
      <c r="Q96" s="381"/>
      <c r="R96" s="381"/>
      <c r="S96" s="381"/>
      <c r="T96" s="381"/>
      <c r="U96" s="405"/>
      <c r="V96" s="405"/>
      <c r="W96" s="405"/>
      <c r="X96" s="405"/>
      <c r="Y96" s="405"/>
      <c r="Z96" s="405"/>
      <c r="AA96" s="405"/>
    </row>
    <row r="97" spans="1:27" s="133" customFormat="1" ht="27.6" x14ac:dyDescent="0.3">
      <c r="A97" s="22" t="str">
        <f t="shared" si="3"/>
        <v>blank</v>
      </c>
      <c r="B97" s="368"/>
      <c r="C97" s="367" t="s">
        <v>612</v>
      </c>
      <c r="D97" s="391"/>
      <c r="E97" s="367" t="s">
        <v>1446</v>
      </c>
      <c r="F97" s="380"/>
      <c r="G97" s="380"/>
      <c r="H97" s="380"/>
      <c r="I97" s="385" t="s">
        <v>613</v>
      </c>
      <c r="J97" s="379"/>
      <c r="K97" s="380"/>
      <c r="L97" s="395"/>
      <c r="M97" s="395"/>
      <c r="N97" s="395"/>
      <c r="O97" s="396" t="s">
        <v>552</v>
      </c>
      <c r="P97" s="409" t="s">
        <v>614</v>
      </c>
      <c r="Q97" s="397"/>
      <c r="R97" s="398"/>
      <c r="S97" s="397"/>
      <c r="T97" s="397"/>
      <c r="U97" s="406"/>
      <c r="V97" s="407"/>
      <c r="W97" s="407"/>
      <c r="X97" s="407"/>
      <c r="Y97" s="406"/>
      <c r="Z97" s="408"/>
      <c r="AA97" s="408"/>
    </row>
    <row r="98" spans="1:27" s="132" customFormat="1" x14ac:dyDescent="0.3">
      <c r="A98" s="22" t="str">
        <f t="shared" si="3"/>
        <v>blank</v>
      </c>
      <c r="B98" s="366">
        <v>2</v>
      </c>
      <c r="C98" s="400" t="s">
        <v>615</v>
      </c>
      <c r="D98" s="392"/>
      <c r="E98" s="400"/>
      <c r="F98" s="393"/>
      <c r="G98" s="393"/>
      <c r="H98" s="393"/>
      <c r="I98" s="383" t="s">
        <v>616</v>
      </c>
      <c r="J98" s="381"/>
      <c r="K98" s="381"/>
      <c r="L98" s="381"/>
      <c r="M98" s="381"/>
      <c r="N98" s="381"/>
      <c r="O98" s="381"/>
      <c r="P98" s="378"/>
      <c r="Q98" s="381"/>
      <c r="R98" s="381"/>
      <c r="S98" s="381"/>
      <c r="T98" s="381"/>
      <c r="U98" s="405"/>
      <c r="V98" s="405"/>
      <c r="W98" s="405"/>
      <c r="X98" s="405"/>
      <c r="Y98" s="405"/>
      <c r="Z98" s="405"/>
      <c r="AA98" s="405"/>
    </row>
    <row r="99" spans="1:27" s="133" customFormat="1" ht="27.6" x14ac:dyDescent="0.3">
      <c r="A99" s="22" t="str">
        <f t="shared" si="3"/>
        <v>blank</v>
      </c>
      <c r="B99" s="368"/>
      <c r="C99" s="367" t="s">
        <v>617</v>
      </c>
      <c r="D99" s="391"/>
      <c r="E99" s="367" t="s">
        <v>1446</v>
      </c>
      <c r="F99" s="380"/>
      <c r="G99" s="380"/>
      <c r="H99" s="380"/>
      <c r="I99" s="385" t="s">
        <v>618</v>
      </c>
      <c r="J99" s="379"/>
      <c r="K99" s="380"/>
      <c r="L99" s="395"/>
      <c r="M99" s="395"/>
      <c r="N99" s="395"/>
      <c r="O99" s="396" t="s">
        <v>552</v>
      </c>
      <c r="P99" s="409" t="s">
        <v>619</v>
      </c>
      <c r="Q99" s="397"/>
      <c r="R99" s="398"/>
      <c r="S99" s="397"/>
      <c r="T99" s="397"/>
      <c r="U99" s="406"/>
      <c r="V99" s="407"/>
      <c r="W99" s="407"/>
      <c r="X99" s="407"/>
      <c r="Y99" s="406"/>
      <c r="Z99" s="408"/>
      <c r="AA99" s="408"/>
    </row>
    <row r="100" spans="1:27" s="132" customFormat="1" x14ac:dyDescent="0.3">
      <c r="A100" s="22" t="str">
        <f t="shared" si="3"/>
        <v>blank</v>
      </c>
      <c r="B100" s="366">
        <v>2</v>
      </c>
      <c r="C100" s="400" t="s">
        <v>620</v>
      </c>
      <c r="D100" s="392"/>
      <c r="E100" s="400"/>
      <c r="F100" s="393"/>
      <c r="G100" s="393"/>
      <c r="H100" s="393"/>
      <c r="I100" s="383" t="s">
        <v>621</v>
      </c>
      <c r="J100" s="381"/>
      <c r="K100" s="381"/>
      <c r="L100" s="381"/>
      <c r="M100" s="381"/>
      <c r="N100" s="381"/>
      <c r="O100" s="381"/>
      <c r="P100" s="378"/>
      <c r="Q100" s="381"/>
      <c r="R100" s="381"/>
      <c r="S100" s="381"/>
      <c r="T100" s="381"/>
      <c r="U100" s="405"/>
      <c r="V100" s="405"/>
      <c r="W100" s="405"/>
      <c r="X100" s="405"/>
      <c r="Y100" s="405"/>
      <c r="Z100" s="405"/>
      <c r="AA100" s="405"/>
    </row>
    <row r="101" spans="1:27" s="133" customFormat="1" x14ac:dyDescent="0.3">
      <c r="A101" s="22" t="str">
        <f t="shared" ref="A101:A132" si="4">IF(AND($B101&lt;&gt;"",$D$3="1",NOT(ISBLANK($D101))),"header",IF(AND($B101&lt;&gt;"",$D$3&lt;&gt;"1",NOT(ISBLANK($D101))),"blank",IF(AND($B101&lt;&gt;"",$C$3="01",NOT(ISBLANK($C101))),"header",IF(AND($B101&lt;&gt;"",$C$3&lt;&gt;"01",NOT(ISBLANK($C101))),"blank",IF(AND($B101&lt;&gt;"",$C$3&lt;&gt;"01",NOT(ISBLANK($C101))),"blank",IF(AND($D$3="1",ISBLANK($D101),ISBLANK($B101)),"blank",""))))))</f>
        <v>blank</v>
      </c>
      <c r="B101" s="367">
        <v>1</v>
      </c>
      <c r="C101" s="367" t="s">
        <v>622</v>
      </c>
      <c r="D101" s="391"/>
      <c r="E101" s="367"/>
      <c r="F101" s="380"/>
      <c r="G101" s="380"/>
      <c r="H101" s="380"/>
      <c r="I101" s="386" t="s">
        <v>417</v>
      </c>
      <c r="J101" s="380"/>
      <c r="K101" s="380"/>
      <c r="L101" s="380"/>
      <c r="M101" s="380"/>
      <c r="N101" s="380"/>
      <c r="O101" s="380"/>
      <c r="P101" s="370"/>
      <c r="Q101" s="380"/>
      <c r="R101" s="380"/>
      <c r="S101" s="380"/>
      <c r="T101" s="380"/>
      <c r="U101" s="380"/>
      <c r="V101" s="380"/>
      <c r="W101" s="380"/>
      <c r="X101" s="380"/>
      <c r="Y101" s="380"/>
      <c r="Z101" s="380"/>
      <c r="AA101" s="380"/>
    </row>
    <row r="102" spans="1:27" s="132" customFormat="1" x14ac:dyDescent="0.3">
      <c r="A102" s="22" t="str">
        <f t="shared" si="4"/>
        <v>blank</v>
      </c>
      <c r="B102" s="366">
        <v>2</v>
      </c>
      <c r="C102" s="400" t="s">
        <v>623</v>
      </c>
      <c r="D102" s="392"/>
      <c r="E102" s="400"/>
      <c r="F102" s="393"/>
      <c r="G102" s="393"/>
      <c r="H102" s="393"/>
      <c r="I102" s="383" t="s">
        <v>624</v>
      </c>
      <c r="J102" s="381"/>
      <c r="K102" s="381"/>
      <c r="L102" s="381"/>
      <c r="M102" s="381"/>
      <c r="N102" s="381"/>
      <c r="O102" s="381"/>
      <c r="P102" s="378"/>
      <c r="Q102" s="381"/>
      <c r="R102" s="381"/>
      <c r="S102" s="381"/>
      <c r="T102" s="381"/>
      <c r="U102" s="405"/>
      <c r="V102" s="405"/>
      <c r="W102" s="405"/>
      <c r="X102" s="405"/>
      <c r="Y102" s="405"/>
      <c r="Z102" s="405"/>
      <c r="AA102" s="405"/>
    </row>
    <row r="103" spans="1:27" s="132" customFormat="1" x14ac:dyDescent="0.3">
      <c r="A103" s="22" t="str">
        <f t="shared" si="4"/>
        <v>blank</v>
      </c>
      <c r="B103" s="366">
        <v>2</v>
      </c>
      <c r="C103" s="400" t="s">
        <v>625</v>
      </c>
      <c r="D103" s="392"/>
      <c r="E103" s="400"/>
      <c r="F103" s="393"/>
      <c r="G103" s="393"/>
      <c r="H103" s="393"/>
      <c r="I103" s="383" t="s">
        <v>626</v>
      </c>
      <c r="J103" s="381"/>
      <c r="K103" s="381"/>
      <c r="L103" s="381"/>
      <c r="M103" s="381"/>
      <c r="N103" s="381"/>
      <c r="O103" s="381"/>
      <c r="P103" s="378"/>
      <c r="Q103" s="381"/>
      <c r="R103" s="381"/>
      <c r="S103" s="381"/>
      <c r="T103" s="381"/>
      <c r="U103" s="405"/>
      <c r="V103" s="405"/>
      <c r="W103" s="405"/>
      <c r="X103" s="405"/>
      <c r="Y103" s="405"/>
      <c r="Z103" s="405"/>
      <c r="AA103" s="405"/>
    </row>
    <row r="104" spans="1:27" s="133" customFormat="1" x14ac:dyDescent="0.3">
      <c r="A104" s="22" t="str">
        <f t="shared" si="4"/>
        <v>blank</v>
      </c>
      <c r="B104" s="18">
        <v>2</v>
      </c>
      <c r="C104" s="147" t="s">
        <v>627</v>
      </c>
      <c r="D104" s="134"/>
      <c r="E104" s="147"/>
      <c r="F104" s="135"/>
      <c r="G104" s="135"/>
      <c r="H104" s="135"/>
      <c r="I104" s="125" t="s">
        <v>628</v>
      </c>
      <c r="J104" s="37"/>
      <c r="K104" s="37"/>
      <c r="L104" s="37"/>
      <c r="M104" s="37"/>
      <c r="N104" s="37"/>
      <c r="O104" s="37"/>
      <c r="P104" s="34"/>
      <c r="Q104" s="37"/>
      <c r="R104" s="37"/>
      <c r="S104" s="37"/>
      <c r="T104" s="37"/>
      <c r="U104" s="189"/>
      <c r="V104" s="189"/>
      <c r="W104" s="189"/>
      <c r="X104" s="189"/>
      <c r="Y104" s="189"/>
      <c r="Z104" s="189"/>
      <c r="AA104" s="189"/>
    </row>
    <row r="105" spans="1:27" s="132" customFormat="1" x14ac:dyDescent="0.3">
      <c r="A105" s="22" t="str">
        <f t="shared" si="4"/>
        <v>blank</v>
      </c>
      <c r="B105" s="366">
        <v>2</v>
      </c>
      <c r="C105" s="400" t="s">
        <v>629</v>
      </c>
      <c r="D105" s="392"/>
      <c r="E105" s="400"/>
      <c r="F105" s="393"/>
      <c r="G105" s="393"/>
      <c r="H105" s="393"/>
      <c r="I105" s="383" t="s">
        <v>630</v>
      </c>
      <c r="J105" s="381"/>
      <c r="K105" s="381"/>
      <c r="L105" s="381"/>
      <c r="M105" s="381"/>
      <c r="N105" s="381"/>
      <c r="O105" s="381"/>
      <c r="P105" s="378"/>
      <c r="Q105" s="381"/>
      <c r="R105" s="381"/>
      <c r="S105" s="381"/>
      <c r="T105" s="381"/>
      <c r="U105" s="405"/>
      <c r="V105" s="405"/>
      <c r="W105" s="405"/>
      <c r="X105" s="405"/>
      <c r="Y105" s="405"/>
      <c r="Z105" s="405"/>
      <c r="AA105" s="405"/>
    </row>
    <row r="106" spans="1:27" s="133" customFormat="1" ht="27.6" x14ac:dyDescent="0.3">
      <c r="A106" s="22" t="str">
        <f t="shared" si="4"/>
        <v>blank</v>
      </c>
      <c r="B106" s="368"/>
      <c r="C106" s="367" t="s">
        <v>631</v>
      </c>
      <c r="D106" s="391"/>
      <c r="E106" s="367" t="s">
        <v>1446</v>
      </c>
      <c r="F106" s="380"/>
      <c r="G106" s="380"/>
      <c r="H106" s="380"/>
      <c r="I106" s="385" t="s">
        <v>632</v>
      </c>
      <c r="J106" s="379"/>
      <c r="K106" s="394"/>
      <c r="L106" s="395"/>
      <c r="M106" s="395"/>
      <c r="N106" s="395"/>
      <c r="O106" s="396" t="s">
        <v>598</v>
      </c>
      <c r="P106" s="409" t="s">
        <v>633</v>
      </c>
      <c r="Q106" s="397"/>
      <c r="R106" s="398"/>
      <c r="S106" s="397"/>
      <c r="T106" s="397"/>
      <c r="U106" s="406"/>
      <c r="V106" s="407"/>
      <c r="W106" s="407"/>
      <c r="X106" s="407"/>
      <c r="Y106" s="406"/>
      <c r="Z106" s="408"/>
      <c r="AA106" s="408"/>
    </row>
    <row r="107" spans="1:27" s="133" customFormat="1" x14ac:dyDescent="0.3">
      <c r="A107" s="22" t="str">
        <f t="shared" si="4"/>
        <v>blank</v>
      </c>
      <c r="B107" s="366">
        <v>2</v>
      </c>
      <c r="C107" s="400" t="s">
        <v>634</v>
      </c>
      <c r="D107" s="392"/>
      <c r="E107" s="400"/>
      <c r="F107" s="393"/>
      <c r="G107" s="393"/>
      <c r="H107" s="393"/>
      <c r="I107" s="383" t="s">
        <v>635</v>
      </c>
      <c r="J107" s="381"/>
      <c r="K107" s="381"/>
      <c r="L107" s="381"/>
      <c r="M107" s="381"/>
      <c r="N107" s="381"/>
      <c r="O107" s="381"/>
      <c r="P107" s="378"/>
      <c r="Q107" s="381"/>
      <c r="R107" s="381"/>
      <c r="S107" s="381"/>
      <c r="T107" s="381"/>
      <c r="U107" s="405"/>
      <c r="V107" s="405"/>
      <c r="W107" s="405"/>
      <c r="X107" s="405"/>
      <c r="Y107" s="405"/>
      <c r="Z107" s="405"/>
      <c r="AA107" s="405"/>
    </row>
    <row r="108" spans="1:27" s="132" customFormat="1" x14ac:dyDescent="0.3">
      <c r="A108" s="22" t="str">
        <f t="shared" si="4"/>
        <v>blank</v>
      </c>
      <c r="B108" s="366">
        <v>2</v>
      </c>
      <c r="C108" s="400" t="s">
        <v>636</v>
      </c>
      <c r="D108" s="392"/>
      <c r="E108" s="400"/>
      <c r="F108" s="393"/>
      <c r="G108" s="393"/>
      <c r="H108" s="393"/>
      <c r="I108" s="383" t="s">
        <v>637</v>
      </c>
      <c r="J108" s="381"/>
      <c r="K108" s="381"/>
      <c r="L108" s="381"/>
      <c r="M108" s="381"/>
      <c r="N108" s="381"/>
      <c r="O108" s="381"/>
      <c r="P108" s="378"/>
      <c r="Q108" s="381"/>
      <c r="R108" s="381"/>
      <c r="S108" s="381"/>
      <c r="T108" s="381"/>
      <c r="U108" s="405"/>
      <c r="V108" s="405"/>
      <c r="W108" s="405"/>
      <c r="X108" s="405"/>
      <c r="Y108" s="405"/>
      <c r="Z108" s="405"/>
      <c r="AA108" s="405"/>
    </row>
    <row r="109" spans="1:27" s="133" customFormat="1" ht="27.6" x14ac:dyDescent="0.3">
      <c r="A109" s="22" t="str">
        <f t="shared" si="4"/>
        <v>blank</v>
      </c>
      <c r="B109" s="368"/>
      <c r="C109" s="367" t="s">
        <v>638</v>
      </c>
      <c r="D109" s="391"/>
      <c r="E109" s="367" t="s">
        <v>1446</v>
      </c>
      <c r="F109" s="380"/>
      <c r="G109" s="380"/>
      <c r="H109" s="380"/>
      <c r="I109" s="385" t="s">
        <v>639</v>
      </c>
      <c r="J109" s="379"/>
      <c r="K109" s="394"/>
      <c r="L109" s="395"/>
      <c r="M109" s="395"/>
      <c r="N109" s="395"/>
      <c r="O109" s="396" t="s">
        <v>598</v>
      </c>
      <c r="P109" s="409" t="s">
        <v>640</v>
      </c>
      <c r="Q109" s="397"/>
      <c r="R109" s="398"/>
      <c r="S109" s="397"/>
      <c r="T109" s="397"/>
      <c r="U109" s="406"/>
      <c r="V109" s="407"/>
      <c r="W109" s="407"/>
      <c r="X109" s="407"/>
      <c r="Y109" s="406"/>
      <c r="Z109" s="408"/>
      <c r="AA109" s="408"/>
    </row>
    <row r="110" spans="1:27" s="132" customFormat="1" x14ac:dyDescent="0.3">
      <c r="A110" s="22" t="str">
        <f t="shared" si="4"/>
        <v>blank</v>
      </c>
      <c r="B110" s="366">
        <v>2</v>
      </c>
      <c r="C110" s="400" t="s">
        <v>641</v>
      </c>
      <c r="D110" s="392"/>
      <c r="E110" s="400"/>
      <c r="F110" s="393"/>
      <c r="G110" s="393"/>
      <c r="H110" s="393"/>
      <c r="I110" s="383" t="s">
        <v>642</v>
      </c>
      <c r="J110" s="381"/>
      <c r="K110" s="381"/>
      <c r="L110" s="381"/>
      <c r="M110" s="381"/>
      <c r="N110" s="381"/>
      <c r="O110" s="381"/>
      <c r="P110" s="378"/>
      <c r="Q110" s="381"/>
      <c r="R110" s="381"/>
      <c r="S110" s="381"/>
      <c r="T110" s="381"/>
      <c r="U110" s="405"/>
      <c r="V110" s="405"/>
      <c r="W110" s="405"/>
      <c r="X110" s="405"/>
      <c r="Y110" s="405"/>
      <c r="Z110" s="405"/>
      <c r="AA110" s="405"/>
    </row>
    <row r="111" spans="1:27" s="133" customFormat="1" x14ac:dyDescent="0.3">
      <c r="A111" s="22" t="str">
        <f t="shared" si="4"/>
        <v>blank</v>
      </c>
      <c r="B111" s="18">
        <v>2</v>
      </c>
      <c r="C111" s="147" t="s">
        <v>643</v>
      </c>
      <c r="D111" s="134"/>
      <c r="E111" s="147"/>
      <c r="F111" s="135"/>
      <c r="G111" s="135"/>
      <c r="H111" s="135"/>
      <c r="I111" s="125" t="s">
        <v>644</v>
      </c>
      <c r="J111" s="37"/>
      <c r="K111" s="37"/>
      <c r="L111" s="37"/>
      <c r="M111" s="37"/>
      <c r="N111" s="37"/>
      <c r="O111" s="37"/>
      <c r="P111" s="34"/>
      <c r="Q111" s="37"/>
      <c r="R111" s="37"/>
      <c r="S111" s="37"/>
      <c r="T111" s="37"/>
      <c r="U111" s="189"/>
      <c r="V111" s="189"/>
      <c r="W111" s="189"/>
      <c r="X111" s="189"/>
      <c r="Y111" s="189"/>
      <c r="Z111" s="189"/>
      <c r="AA111" s="189"/>
    </row>
    <row r="112" spans="1:27" s="133" customFormat="1" x14ac:dyDescent="0.3">
      <c r="A112" s="22" t="str">
        <f t="shared" si="4"/>
        <v>blank</v>
      </c>
      <c r="B112" s="366">
        <v>2</v>
      </c>
      <c r="C112" s="400" t="s">
        <v>645</v>
      </c>
      <c r="D112" s="392"/>
      <c r="E112" s="400"/>
      <c r="F112" s="393"/>
      <c r="G112" s="393"/>
      <c r="H112" s="393"/>
      <c r="I112" s="383" t="s">
        <v>646</v>
      </c>
      <c r="J112" s="381"/>
      <c r="K112" s="381"/>
      <c r="L112" s="381"/>
      <c r="M112" s="381"/>
      <c r="N112" s="381"/>
      <c r="O112" s="381"/>
      <c r="P112" s="378"/>
      <c r="Q112" s="381"/>
      <c r="R112" s="381"/>
      <c r="S112" s="381"/>
      <c r="T112" s="381"/>
      <c r="U112" s="405"/>
      <c r="V112" s="405"/>
      <c r="W112" s="405"/>
      <c r="X112" s="405"/>
      <c r="Y112" s="405"/>
      <c r="Z112" s="405"/>
      <c r="AA112" s="405"/>
    </row>
    <row r="113" spans="1:27" s="133" customFormat="1" ht="27.6" x14ac:dyDescent="0.3">
      <c r="A113" s="22" t="str">
        <f t="shared" si="4"/>
        <v>blank</v>
      </c>
      <c r="B113" s="368"/>
      <c r="C113" s="22" t="s">
        <v>647</v>
      </c>
      <c r="D113" s="131"/>
      <c r="E113" s="22" t="s">
        <v>1446</v>
      </c>
      <c r="F113" s="36"/>
      <c r="G113" s="36"/>
      <c r="H113" s="36"/>
      <c r="I113" s="385" t="s">
        <v>648</v>
      </c>
      <c r="J113" s="35"/>
      <c r="K113" s="394"/>
      <c r="L113" s="137"/>
      <c r="M113" s="137"/>
      <c r="N113" s="137"/>
      <c r="O113" s="138" t="s">
        <v>598</v>
      </c>
      <c r="P113" s="210" t="s">
        <v>649</v>
      </c>
      <c r="Q113" s="139"/>
      <c r="R113" s="140"/>
      <c r="S113" s="139"/>
      <c r="T113" s="139"/>
      <c r="U113" s="190"/>
      <c r="V113" s="191"/>
      <c r="W113" s="191"/>
      <c r="X113" s="191"/>
      <c r="Y113" s="190"/>
      <c r="Z113" s="192"/>
      <c r="AA113" s="192"/>
    </row>
    <row r="114" spans="1:27" s="133" customFormat="1" x14ac:dyDescent="0.3">
      <c r="A114" s="22" t="str">
        <f t="shared" si="4"/>
        <v>blank</v>
      </c>
      <c r="B114" s="367">
        <v>1</v>
      </c>
      <c r="C114" s="367" t="s">
        <v>650</v>
      </c>
      <c r="D114" s="391"/>
      <c r="E114" s="367"/>
      <c r="F114" s="380"/>
      <c r="G114" s="380"/>
      <c r="H114" s="380"/>
      <c r="I114" s="385" t="s">
        <v>651</v>
      </c>
      <c r="J114" s="379"/>
      <c r="K114" s="380"/>
      <c r="L114" s="395"/>
      <c r="M114" s="395"/>
      <c r="N114" s="395"/>
      <c r="O114" s="396" t="s">
        <v>552</v>
      </c>
      <c r="P114" s="409"/>
      <c r="Q114" s="397"/>
      <c r="R114" s="398"/>
      <c r="S114" s="397"/>
      <c r="T114" s="397"/>
      <c r="U114" s="406"/>
      <c r="V114" s="407"/>
      <c r="W114" s="407"/>
      <c r="X114" s="407"/>
      <c r="Y114" s="406"/>
      <c r="Z114" s="408"/>
      <c r="AA114" s="408"/>
    </row>
    <row r="115" spans="1:27" s="133" customFormat="1" x14ac:dyDescent="0.3">
      <c r="A115" s="22" t="str">
        <f t="shared" si="4"/>
        <v>blank</v>
      </c>
      <c r="B115" s="366">
        <v>2</v>
      </c>
      <c r="C115" s="400" t="s">
        <v>652</v>
      </c>
      <c r="D115" s="392"/>
      <c r="E115" s="400"/>
      <c r="F115" s="393"/>
      <c r="G115" s="393"/>
      <c r="H115" s="393"/>
      <c r="I115" s="383" t="s">
        <v>653</v>
      </c>
      <c r="J115" s="381"/>
      <c r="K115" s="381"/>
      <c r="L115" s="381"/>
      <c r="M115" s="381"/>
      <c r="N115" s="381"/>
      <c r="O115" s="381"/>
      <c r="P115" s="378"/>
      <c r="Q115" s="381"/>
      <c r="R115" s="381"/>
      <c r="S115" s="381"/>
      <c r="T115" s="381"/>
      <c r="U115" s="405"/>
      <c r="V115" s="405"/>
      <c r="W115" s="405"/>
      <c r="X115" s="405"/>
      <c r="Y115" s="405"/>
      <c r="Z115" s="405"/>
      <c r="AA115" s="405"/>
    </row>
    <row r="116" spans="1:27" s="133" customFormat="1" x14ac:dyDescent="0.3">
      <c r="A116" s="22" t="str">
        <f t="shared" si="4"/>
        <v>blank</v>
      </c>
      <c r="B116" s="366">
        <v>2</v>
      </c>
      <c r="C116" s="400" t="s">
        <v>654</v>
      </c>
      <c r="D116" s="392"/>
      <c r="E116" s="400"/>
      <c r="F116" s="393"/>
      <c r="G116" s="393"/>
      <c r="H116" s="393"/>
      <c r="I116" s="383" t="s">
        <v>655</v>
      </c>
      <c r="J116" s="381"/>
      <c r="K116" s="381"/>
      <c r="L116" s="381"/>
      <c r="M116" s="381"/>
      <c r="N116" s="381"/>
      <c r="O116" s="381"/>
      <c r="P116" s="378"/>
      <c r="Q116" s="381"/>
      <c r="R116" s="381"/>
      <c r="S116" s="381"/>
      <c r="T116" s="381"/>
      <c r="U116" s="405"/>
      <c r="V116" s="405"/>
      <c r="W116" s="405"/>
      <c r="X116" s="405"/>
      <c r="Y116" s="405"/>
      <c r="Z116" s="405"/>
      <c r="AA116" s="405"/>
    </row>
    <row r="117" spans="1:27" s="133" customFormat="1" x14ac:dyDescent="0.3">
      <c r="A117" s="22" t="str">
        <f t="shared" si="4"/>
        <v>blank</v>
      </c>
      <c r="B117" s="18">
        <v>2</v>
      </c>
      <c r="C117" s="147" t="s">
        <v>656</v>
      </c>
      <c r="D117" s="134"/>
      <c r="E117" s="147"/>
      <c r="F117" s="135"/>
      <c r="G117" s="135"/>
      <c r="H117" s="135"/>
      <c r="I117" s="125" t="s">
        <v>657</v>
      </c>
      <c r="J117" s="37"/>
      <c r="K117" s="37"/>
      <c r="L117" s="37"/>
      <c r="M117" s="37"/>
      <c r="N117" s="37"/>
      <c r="O117" s="37"/>
      <c r="P117" s="34"/>
      <c r="Q117" s="37"/>
      <c r="R117" s="37"/>
      <c r="S117" s="37"/>
      <c r="T117" s="37"/>
      <c r="U117" s="189"/>
      <c r="V117" s="189"/>
      <c r="W117" s="189"/>
      <c r="X117" s="189"/>
      <c r="Y117" s="189"/>
      <c r="Z117" s="189"/>
      <c r="AA117" s="189"/>
    </row>
    <row r="118" spans="1:27" s="133" customFormat="1" ht="27.6" x14ac:dyDescent="0.3">
      <c r="A118" s="22" t="str">
        <f t="shared" si="4"/>
        <v>blank</v>
      </c>
      <c r="B118" s="23"/>
      <c r="C118" s="22" t="s">
        <v>658</v>
      </c>
      <c r="D118" s="391"/>
      <c r="E118" s="22" t="s">
        <v>1446</v>
      </c>
      <c r="F118" s="380"/>
      <c r="G118" s="380"/>
      <c r="H118" s="380"/>
      <c r="I118" s="385" t="s">
        <v>659</v>
      </c>
      <c r="J118" s="379"/>
      <c r="K118" s="394"/>
      <c r="L118" s="395"/>
      <c r="M118" s="395"/>
      <c r="N118" s="395"/>
      <c r="O118" s="396" t="s">
        <v>598</v>
      </c>
      <c r="P118" s="409" t="s">
        <v>660</v>
      </c>
      <c r="Q118" s="397"/>
      <c r="R118" s="398"/>
      <c r="S118" s="397"/>
      <c r="T118" s="397"/>
      <c r="U118" s="406"/>
      <c r="V118" s="407"/>
      <c r="W118" s="407"/>
      <c r="X118" s="407"/>
      <c r="Y118" s="406"/>
      <c r="Z118" s="408"/>
      <c r="AA118" s="408"/>
    </row>
    <row r="119" spans="1:27" s="133" customFormat="1" x14ac:dyDescent="0.3">
      <c r="A119" s="22" t="str">
        <f t="shared" si="4"/>
        <v>blank</v>
      </c>
      <c r="B119" s="18">
        <v>2</v>
      </c>
      <c r="C119" s="147" t="s">
        <v>661</v>
      </c>
      <c r="D119" s="134"/>
      <c r="E119" s="147"/>
      <c r="F119" s="135"/>
      <c r="G119" s="135"/>
      <c r="H119" s="135"/>
      <c r="I119" s="125" t="s">
        <v>662</v>
      </c>
      <c r="J119" s="37"/>
      <c r="K119" s="37"/>
      <c r="L119" s="37"/>
      <c r="M119" s="37"/>
      <c r="N119" s="37"/>
      <c r="O119" s="37"/>
      <c r="P119" s="34"/>
      <c r="Q119" s="37"/>
      <c r="R119" s="37"/>
      <c r="S119" s="37"/>
      <c r="T119" s="37"/>
      <c r="U119" s="189"/>
      <c r="V119" s="189"/>
      <c r="W119" s="189"/>
      <c r="X119" s="189"/>
      <c r="Y119" s="189"/>
      <c r="Z119" s="189"/>
      <c r="AA119" s="189"/>
    </row>
    <row r="120" spans="1:27" s="133" customFormat="1" x14ac:dyDescent="0.3">
      <c r="A120" s="22" t="str">
        <f t="shared" si="4"/>
        <v>blank</v>
      </c>
      <c r="B120" s="366">
        <v>2</v>
      </c>
      <c r="C120" s="400" t="s">
        <v>663</v>
      </c>
      <c r="D120" s="392"/>
      <c r="E120" s="400"/>
      <c r="F120" s="393"/>
      <c r="G120" s="393"/>
      <c r="H120" s="393"/>
      <c r="I120" s="383" t="s">
        <v>664</v>
      </c>
      <c r="J120" s="381"/>
      <c r="K120" s="381"/>
      <c r="L120" s="381"/>
      <c r="M120" s="381"/>
      <c r="N120" s="381"/>
      <c r="O120" s="381"/>
      <c r="P120" s="378"/>
      <c r="Q120" s="381"/>
      <c r="R120" s="381"/>
      <c r="S120" s="381"/>
      <c r="T120" s="381"/>
      <c r="U120" s="405"/>
      <c r="V120" s="405"/>
      <c r="W120" s="405"/>
      <c r="X120" s="405"/>
      <c r="Y120" s="405"/>
      <c r="Z120" s="405"/>
      <c r="AA120" s="405"/>
    </row>
    <row r="121" spans="1:27" s="133" customFormat="1" x14ac:dyDescent="0.3">
      <c r="A121" s="22" t="str">
        <f t="shared" si="4"/>
        <v>blank</v>
      </c>
      <c r="B121" s="367">
        <v>1</v>
      </c>
      <c r="C121" s="367" t="s">
        <v>665</v>
      </c>
      <c r="D121" s="391"/>
      <c r="E121" s="367"/>
      <c r="F121" s="380"/>
      <c r="G121" s="380"/>
      <c r="H121" s="380"/>
      <c r="I121" s="388" t="s">
        <v>666</v>
      </c>
      <c r="J121" s="379"/>
      <c r="K121" s="380"/>
      <c r="L121" s="395"/>
      <c r="M121" s="395"/>
      <c r="N121" s="395"/>
      <c r="O121" s="396" t="s">
        <v>552</v>
      </c>
      <c r="P121" s="409"/>
      <c r="Q121" s="397"/>
      <c r="R121" s="398"/>
      <c r="S121" s="397"/>
      <c r="T121" s="397"/>
      <c r="U121" s="406"/>
      <c r="V121" s="407"/>
      <c r="W121" s="407"/>
      <c r="X121" s="407"/>
      <c r="Y121" s="406"/>
      <c r="Z121" s="408"/>
      <c r="AA121" s="408"/>
    </row>
    <row r="122" spans="1:27" s="133" customFormat="1" x14ac:dyDescent="0.3">
      <c r="A122" s="22" t="str">
        <f t="shared" si="4"/>
        <v>blank</v>
      </c>
      <c r="B122" s="366">
        <v>2</v>
      </c>
      <c r="C122" s="400" t="s">
        <v>667</v>
      </c>
      <c r="D122" s="392"/>
      <c r="E122" s="400"/>
      <c r="F122" s="393"/>
      <c r="G122" s="393"/>
      <c r="H122" s="393"/>
      <c r="I122" s="383" t="s">
        <v>668</v>
      </c>
      <c r="J122" s="381"/>
      <c r="K122" s="381"/>
      <c r="L122" s="381"/>
      <c r="M122" s="381"/>
      <c r="N122" s="381"/>
      <c r="O122" s="381"/>
      <c r="P122" s="378"/>
      <c r="Q122" s="381"/>
      <c r="R122" s="381"/>
      <c r="S122" s="381"/>
      <c r="T122" s="381"/>
      <c r="U122" s="405"/>
      <c r="V122" s="405"/>
      <c r="W122" s="405"/>
      <c r="X122" s="405"/>
      <c r="Y122" s="405"/>
      <c r="Z122" s="405"/>
      <c r="AA122" s="405"/>
    </row>
    <row r="123" spans="1:27" s="133" customFormat="1" x14ac:dyDescent="0.3">
      <c r="A123" s="22" t="str">
        <f t="shared" si="4"/>
        <v>blank</v>
      </c>
      <c r="B123" s="18">
        <v>2</v>
      </c>
      <c r="C123" s="147" t="s">
        <v>669</v>
      </c>
      <c r="D123" s="134"/>
      <c r="E123" s="147"/>
      <c r="F123" s="135"/>
      <c r="G123" s="135"/>
      <c r="H123" s="135"/>
      <c r="I123" s="125" t="s">
        <v>670</v>
      </c>
      <c r="J123" s="37"/>
      <c r="K123" s="37"/>
      <c r="L123" s="37"/>
      <c r="M123" s="37"/>
      <c r="N123" s="37"/>
      <c r="O123" s="37"/>
      <c r="P123" s="34"/>
      <c r="Q123" s="37"/>
      <c r="R123" s="37"/>
      <c r="S123" s="37"/>
      <c r="T123" s="37"/>
      <c r="U123" s="189"/>
      <c r="V123" s="189"/>
      <c r="W123" s="189"/>
      <c r="X123" s="189"/>
      <c r="Y123" s="189"/>
      <c r="Z123" s="189"/>
      <c r="AA123" s="189"/>
    </row>
    <row r="124" spans="1:27" s="133" customFormat="1" ht="27.6" x14ac:dyDescent="0.3">
      <c r="A124" s="22" t="str">
        <f t="shared" si="4"/>
        <v>blank</v>
      </c>
      <c r="B124" s="23"/>
      <c r="C124" s="22" t="s">
        <v>671</v>
      </c>
      <c r="D124" s="391"/>
      <c r="E124" s="22" t="s">
        <v>1446</v>
      </c>
      <c r="F124" s="380"/>
      <c r="G124" s="380"/>
      <c r="H124" s="380"/>
      <c r="I124" s="385" t="s">
        <v>672</v>
      </c>
      <c r="J124" s="379"/>
      <c r="K124" s="380"/>
      <c r="L124" s="395"/>
      <c r="M124" s="395"/>
      <c r="N124" s="395"/>
      <c r="O124" s="396" t="s">
        <v>598</v>
      </c>
      <c r="P124" s="409" t="s">
        <v>673</v>
      </c>
      <c r="Q124" s="397"/>
      <c r="R124" s="398"/>
      <c r="S124" s="397"/>
      <c r="T124" s="397"/>
      <c r="U124" s="406"/>
      <c r="V124" s="407"/>
      <c r="W124" s="407"/>
      <c r="X124" s="407"/>
      <c r="Y124" s="406"/>
      <c r="Z124" s="408"/>
      <c r="AA124" s="408"/>
    </row>
    <row r="125" spans="1:27" s="133" customFormat="1" x14ac:dyDescent="0.3">
      <c r="A125" s="22" t="str">
        <f t="shared" si="4"/>
        <v>blank</v>
      </c>
      <c r="B125" s="366">
        <v>2</v>
      </c>
      <c r="C125" s="400" t="s">
        <v>674</v>
      </c>
      <c r="D125" s="392"/>
      <c r="E125" s="400"/>
      <c r="F125" s="393"/>
      <c r="G125" s="393"/>
      <c r="H125" s="393"/>
      <c r="I125" s="383" t="s">
        <v>675</v>
      </c>
      <c r="J125" s="381"/>
      <c r="K125" s="381"/>
      <c r="L125" s="381"/>
      <c r="M125" s="381"/>
      <c r="N125" s="381"/>
      <c r="O125" s="381"/>
      <c r="P125" s="378"/>
      <c r="Q125" s="381"/>
      <c r="R125" s="381"/>
      <c r="S125" s="381"/>
      <c r="T125" s="381"/>
      <c r="U125" s="405"/>
      <c r="V125" s="405"/>
      <c r="W125" s="405"/>
      <c r="X125" s="405"/>
      <c r="Y125" s="405"/>
      <c r="Z125" s="405"/>
      <c r="AA125" s="405"/>
    </row>
    <row r="126" spans="1:27" s="133" customFormat="1" ht="27.6" x14ac:dyDescent="0.3">
      <c r="A126" s="22" t="str">
        <f t="shared" si="4"/>
        <v>blank</v>
      </c>
      <c r="B126" s="368"/>
      <c r="C126" s="22" t="s">
        <v>676</v>
      </c>
      <c r="D126" s="391"/>
      <c r="E126" s="22" t="s">
        <v>1446</v>
      </c>
      <c r="F126" s="380"/>
      <c r="G126" s="380"/>
      <c r="H126" s="380"/>
      <c r="I126" s="385" t="s">
        <v>672</v>
      </c>
      <c r="J126" s="379"/>
      <c r="K126" s="380"/>
      <c r="L126" s="395"/>
      <c r="M126" s="395"/>
      <c r="N126" s="395"/>
      <c r="O126" s="396" t="s">
        <v>552</v>
      </c>
      <c r="P126" s="409" t="s">
        <v>677</v>
      </c>
      <c r="Q126" s="397"/>
      <c r="R126" s="398"/>
      <c r="S126" s="397"/>
      <c r="T126" s="397"/>
      <c r="U126" s="406"/>
      <c r="V126" s="407"/>
      <c r="W126" s="407"/>
      <c r="X126" s="407"/>
      <c r="Y126" s="406"/>
      <c r="Z126" s="408"/>
      <c r="AA126" s="408"/>
    </row>
    <row r="127" spans="1:27" s="133" customFormat="1" x14ac:dyDescent="0.3">
      <c r="A127" s="22" t="str">
        <f t="shared" si="4"/>
        <v>blank</v>
      </c>
      <c r="B127" s="366">
        <v>2</v>
      </c>
      <c r="C127" s="400" t="s">
        <v>678</v>
      </c>
      <c r="D127" s="392"/>
      <c r="E127" s="400"/>
      <c r="F127" s="393"/>
      <c r="G127" s="393"/>
      <c r="H127" s="393"/>
      <c r="I127" s="383" t="s">
        <v>679</v>
      </c>
      <c r="J127" s="381"/>
      <c r="K127" s="381"/>
      <c r="L127" s="381"/>
      <c r="M127" s="381"/>
      <c r="N127" s="381"/>
      <c r="O127" s="381"/>
      <c r="P127" s="378"/>
      <c r="Q127" s="381"/>
      <c r="R127" s="381"/>
      <c r="S127" s="381"/>
      <c r="T127" s="381"/>
      <c r="U127" s="405"/>
      <c r="V127" s="405"/>
      <c r="W127" s="405"/>
      <c r="X127" s="405"/>
      <c r="Y127" s="405"/>
      <c r="Z127" s="405"/>
      <c r="AA127" s="405"/>
    </row>
    <row r="128" spans="1:27" s="133" customFormat="1" x14ac:dyDescent="0.3">
      <c r="A128" s="22" t="str">
        <f t="shared" si="4"/>
        <v>blank</v>
      </c>
      <c r="B128" s="22">
        <v>1</v>
      </c>
      <c r="C128" s="22" t="s">
        <v>680</v>
      </c>
      <c r="D128" s="391"/>
      <c r="E128" s="22"/>
      <c r="F128" s="380"/>
      <c r="G128" s="380"/>
      <c r="H128" s="380"/>
      <c r="I128" s="385" t="s">
        <v>505</v>
      </c>
      <c r="J128" s="379"/>
      <c r="K128" s="380"/>
      <c r="L128" s="395"/>
      <c r="M128" s="395"/>
      <c r="N128" s="395"/>
      <c r="O128" s="396" t="s">
        <v>552</v>
      </c>
      <c r="P128" s="409"/>
      <c r="Q128" s="397"/>
      <c r="R128" s="398"/>
      <c r="S128" s="397"/>
      <c r="T128" s="397"/>
      <c r="U128" s="406"/>
      <c r="V128" s="407"/>
      <c r="W128" s="407"/>
      <c r="X128" s="407"/>
      <c r="Y128" s="406"/>
      <c r="Z128" s="408"/>
      <c r="AA128" s="408"/>
    </row>
    <row r="129" spans="1:27" s="133" customFormat="1" x14ac:dyDescent="0.3">
      <c r="A129" s="22" t="str">
        <f t="shared" si="4"/>
        <v>blank</v>
      </c>
      <c r="B129" s="366">
        <v>2</v>
      </c>
      <c r="C129" s="400" t="s">
        <v>681</v>
      </c>
      <c r="D129" s="392"/>
      <c r="E129" s="400"/>
      <c r="F129" s="393"/>
      <c r="G129" s="393"/>
      <c r="H129" s="393"/>
      <c r="I129" s="383" t="s">
        <v>682</v>
      </c>
      <c r="J129" s="381"/>
      <c r="K129" s="381"/>
      <c r="L129" s="381"/>
      <c r="M129" s="381"/>
      <c r="N129" s="381"/>
      <c r="O129" s="381"/>
      <c r="P129" s="378"/>
      <c r="Q129" s="381"/>
      <c r="R129" s="381"/>
      <c r="S129" s="381"/>
      <c r="T129" s="381"/>
      <c r="U129" s="405"/>
      <c r="V129" s="405"/>
      <c r="W129" s="405"/>
      <c r="X129" s="405"/>
      <c r="Y129" s="405"/>
      <c r="Z129" s="405"/>
      <c r="AA129" s="405"/>
    </row>
    <row r="130" spans="1:27" s="133" customFormat="1" x14ac:dyDescent="0.3">
      <c r="A130" s="22" t="str">
        <f t="shared" si="4"/>
        <v>blank</v>
      </c>
      <c r="B130" s="366">
        <v>2</v>
      </c>
      <c r="C130" s="400" t="s">
        <v>683</v>
      </c>
      <c r="D130" s="392"/>
      <c r="E130" s="400"/>
      <c r="F130" s="393"/>
      <c r="G130" s="393"/>
      <c r="H130" s="393"/>
      <c r="I130" s="383" t="s">
        <v>684</v>
      </c>
      <c r="J130" s="381"/>
      <c r="K130" s="381"/>
      <c r="L130" s="381"/>
      <c r="M130" s="381"/>
      <c r="N130" s="381"/>
      <c r="O130" s="381"/>
      <c r="P130" s="378"/>
      <c r="Q130" s="381"/>
      <c r="R130" s="381"/>
      <c r="S130" s="381"/>
      <c r="T130" s="381"/>
      <c r="U130" s="405"/>
      <c r="V130" s="405"/>
      <c r="W130" s="405"/>
      <c r="X130" s="405"/>
      <c r="Y130" s="405"/>
      <c r="Z130" s="405"/>
      <c r="AA130" s="405"/>
    </row>
    <row r="131" spans="1:27" s="133" customFormat="1" ht="27.6" x14ac:dyDescent="0.3">
      <c r="A131" s="22" t="str">
        <f t="shared" si="4"/>
        <v>blank</v>
      </c>
      <c r="B131" s="368"/>
      <c r="C131" s="22" t="s">
        <v>685</v>
      </c>
      <c r="D131" s="391"/>
      <c r="E131" s="22" t="s">
        <v>1446</v>
      </c>
      <c r="F131" s="380"/>
      <c r="G131" s="380"/>
      <c r="H131" s="380"/>
      <c r="I131" s="385" t="s">
        <v>686</v>
      </c>
      <c r="J131" s="379"/>
      <c r="K131" s="380"/>
      <c r="L131" s="395"/>
      <c r="M131" s="395"/>
      <c r="N131" s="395"/>
      <c r="O131" s="396" t="s">
        <v>552</v>
      </c>
      <c r="P131" s="409" t="s">
        <v>687</v>
      </c>
      <c r="Q131" s="397"/>
      <c r="R131" s="398"/>
      <c r="S131" s="397"/>
      <c r="T131" s="397"/>
      <c r="U131" s="406"/>
      <c r="V131" s="407"/>
      <c r="W131" s="407"/>
      <c r="X131" s="407"/>
      <c r="Y131" s="406"/>
      <c r="Z131" s="408"/>
      <c r="AA131" s="408"/>
    </row>
    <row r="132" spans="1:27" s="133" customFormat="1" x14ac:dyDescent="0.3">
      <c r="A132" s="22" t="str">
        <f t="shared" si="4"/>
        <v>blank</v>
      </c>
      <c r="B132" s="22">
        <v>1</v>
      </c>
      <c r="C132" s="22" t="s">
        <v>688</v>
      </c>
      <c r="D132" s="391"/>
      <c r="E132" s="22"/>
      <c r="F132" s="380"/>
      <c r="G132" s="380"/>
      <c r="H132" s="380"/>
      <c r="I132" s="388" t="s">
        <v>689</v>
      </c>
      <c r="J132" s="379"/>
      <c r="K132" s="380"/>
      <c r="L132" s="395"/>
      <c r="M132" s="395"/>
      <c r="N132" s="395"/>
      <c r="O132" s="396" t="s">
        <v>552</v>
      </c>
      <c r="P132" s="409"/>
      <c r="Q132" s="397"/>
      <c r="R132" s="398"/>
      <c r="S132" s="397"/>
      <c r="T132" s="397"/>
      <c r="U132" s="406"/>
      <c r="V132" s="407"/>
      <c r="W132" s="407"/>
      <c r="X132" s="407"/>
      <c r="Y132" s="406"/>
      <c r="Z132" s="408"/>
      <c r="AA132" s="408"/>
    </row>
    <row r="133" spans="1:27" s="133" customFormat="1" x14ac:dyDescent="0.3">
      <c r="A133" s="22" t="str">
        <f t="shared" ref="A133:A142" si="5">IF(AND($B133&lt;&gt;"",$D$3="1",NOT(ISBLANK($D133))),"header",IF(AND($B133&lt;&gt;"",$D$3&lt;&gt;"1",NOT(ISBLANK($D133))),"blank",IF(AND($B133&lt;&gt;"",$C$3="01",NOT(ISBLANK($C133))),"header",IF(AND($B133&lt;&gt;"",$C$3&lt;&gt;"01",NOT(ISBLANK($C133))),"blank",IF(AND($B133&lt;&gt;"",$C$3&lt;&gt;"01",NOT(ISBLANK($C133))),"blank",IF(AND($D$3="1",ISBLANK($D133),ISBLANK($B133)),"blank",""))))))</f>
        <v>blank</v>
      </c>
      <c r="B133" s="366">
        <v>2</v>
      </c>
      <c r="C133" s="400" t="s">
        <v>690</v>
      </c>
      <c r="D133" s="392"/>
      <c r="E133" s="400"/>
      <c r="F133" s="393"/>
      <c r="G133" s="393"/>
      <c r="H133" s="393"/>
      <c r="I133" s="383" t="s">
        <v>691</v>
      </c>
      <c r="J133" s="381"/>
      <c r="K133" s="381"/>
      <c r="L133" s="381"/>
      <c r="M133" s="381"/>
      <c r="N133" s="381"/>
      <c r="O133" s="381"/>
      <c r="P133" s="378"/>
      <c r="Q133" s="381"/>
      <c r="R133" s="381"/>
      <c r="S133" s="381"/>
      <c r="T133" s="381"/>
      <c r="U133" s="405"/>
      <c r="V133" s="405"/>
      <c r="W133" s="405"/>
      <c r="X133" s="405"/>
      <c r="Y133" s="405"/>
      <c r="Z133" s="405"/>
      <c r="AA133" s="405"/>
    </row>
    <row r="134" spans="1:27" s="133" customFormat="1" x14ac:dyDescent="0.3">
      <c r="A134" s="22" t="str">
        <f t="shared" si="5"/>
        <v>blank</v>
      </c>
      <c r="B134" s="366">
        <v>2</v>
      </c>
      <c r="C134" s="400" t="s">
        <v>692</v>
      </c>
      <c r="D134" s="392"/>
      <c r="E134" s="400"/>
      <c r="F134" s="393"/>
      <c r="G134" s="393"/>
      <c r="H134" s="393"/>
      <c r="I134" s="383" t="s">
        <v>693</v>
      </c>
      <c r="J134" s="381"/>
      <c r="K134" s="381"/>
      <c r="L134" s="381"/>
      <c r="M134" s="381"/>
      <c r="N134" s="381"/>
      <c r="O134" s="381"/>
      <c r="P134" s="378"/>
      <c r="Q134" s="381"/>
      <c r="R134" s="381"/>
      <c r="S134" s="381"/>
      <c r="T134" s="381"/>
      <c r="U134" s="405"/>
      <c r="V134" s="405"/>
      <c r="W134" s="405"/>
      <c r="X134" s="405"/>
      <c r="Y134" s="405"/>
      <c r="Z134" s="405"/>
      <c r="AA134" s="405"/>
    </row>
    <row r="135" spans="1:27" s="133" customFormat="1" ht="27.6" x14ac:dyDescent="0.3">
      <c r="A135" s="22" t="str">
        <f t="shared" si="5"/>
        <v>blank</v>
      </c>
      <c r="B135" s="368"/>
      <c r="C135" s="22" t="s">
        <v>694</v>
      </c>
      <c r="D135" s="391"/>
      <c r="E135" s="367" t="s">
        <v>1446</v>
      </c>
      <c r="F135" s="380"/>
      <c r="G135" s="380"/>
      <c r="H135" s="380"/>
      <c r="I135" s="385" t="s">
        <v>695</v>
      </c>
      <c r="J135" s="379"/>
      <c r="K135" s="380"/>
      <c r="L135" s="395"/>
      <c r="M135" s="395"/>
      <c r="N135" s="395"/>
      <c r="O135" s="396" t="s">
        <v>552</v>
      </c>
      <c r="P135" s="409" t="s">
        <v>696</v>
      </c>
      <c r="Q135" s="397"/>
      <c r="R135" s="398"/>
      <c r="S135" s="397"/>
      <c r="T135" s="397"/>
      <c r="U135" s="406"/>
      <c r="V135" s="407"/>
      <c r="W135" s="407"/>
      <c r="X135" s="407"/>
      <c r="Y135" s="406"/>
      <c r="Z135" s="408"/>
      <c r="AA135" s="408"/>
    </row>
    <row r="136" spans="1:27" s="133" customFormat="1" x14ac:dyDescent="0.3">
      <c r="A136" s="22" t="str">
        <f t="shared" si="5"/>
        <v>blank</v>
      </c>
      <c r="B136" s="22">
        <v>1</v>
      </c>
      <c r="C136" s="22" t="s">
        <v>697</v>
      </c>
      <c r="D136" s="391"/>
      <c r="E136" s="22"/>
      <c r="F136" s="380"/>
      <c r="G136" s="380"/>
      <c r="H136" s="380"/>
      <c r="I136" s="388" t="s">
        <v>698</v>
      </c>
      <c r="J136" s="379"/>
      <c r="K136" s="380"/>
      <c r="L136" s="395"/>
      <c r="M136" s="395"/>
      <c r="N136" s="395"/>
      <c r="O136" s="396" t="s">
        <v>552</v>
      </c>
      <c r="P136" s="409"/>
      <c r="Q136" s="397"/>
      <c r="R136" s="398"/>
      <c r="S136" s="397"/>
      <c r="T136" s="397"/>
      <c r="U136" s="406"/>
      <c r="V136" s="407"/>
      <c r="W136" s="407"/>
      <c r="X136" s="407"/>
      <c r="Y136" s="406"/>
      <c r="Z136" s="408"/>
      <c r="AA136" s="408"/>
    </row>
    <row r="137" spans="1:27" s="133" customFormat="1" x14ac:dyDescent="0.3">
      <c r="A137" s="22" t="str">
        <f t="shared" si="5"/>
        <v>blank</v>
      </c>
      <c r="B137" s="366">
        <v>2</v>
      </c>
      <c r="C137" s="400" t="s">
        <v>699</v>
      </c>
      <c r="D137" s="392"/>
      <c r="E137" s="400"/>
      <c r="F137" s="393"/>
      <c r="G137" s="393"/>
      <c r="H137" s="393"/>
      <c r="I137" s="383" t="s">
        <v>700</v>
      </c>
      <c r="J137" s="381"/>
      <c r="K137" s="381"/>
      <c r="L137" s="381"/>
      <c r="M137" s="381"/>
      <c r="N137" s="381"/>
      <c r="O137" s="381"/>
      <c r="P137" s="378"/>
      <c r="Q137" s="381"/>
      <c r="R137" s="381"/>
      <c r="S137" s="381"/>
      <c r="T137" s="381"/>
      <c r="U137" s="405"/>
      <c r="V137" s="405"/>
      <c r="W137" s="405"/>
      <c r="X137" s="405"/>
      <c r="Y137" s="405"/>
      <c r="Z137" s="405"/>
      <c r="AA137" s="405"/>
    </row>
    <row r="138" spans="1:27" s="133" customFormat="1" x14ac:dyDescent="0.3">
      <c r="A138" s="22" t="str">
        <f t="shared" si="5"/>
        <v>blank</v>
      </c>
      <c r="B138" s="368">
        <v>1</v>
      </c>
      <c r="C138" s="22" t="s">
        <v>701</v>
      </c>
      <c r="D138" s="391"/>
      <c r="E138" s="22"/>
      <c r="F138" s="380"/>
      <c r="G138" s="380"/>
      <c r="H138" s="380"/>
      <c r="I138" s="385" t="s">
        <v>527</v>
      </c>
      <c r="J138" s="379"/>
      <c r="K138" s="380"/>
      <c r="L138" s="395"/>
      <c r="M138" s="395"/>
      <c r="N138" s="395"/>
      <c r="O138" s="396" t="s">
        <v>552</v>
      </c>
      <c r="P138" s="409"/>
      <c r="Q138" s="397"/>
      <c r="R138" s="398"/>
      <c r="S138" s="397"/>
      <c r="T138" s="397"/>
      <c r="U138" s="406"/>
      <c r="V138" s="407"/>
      <c r="W138" s="407"/>
      <c r="X138" s="407"/>
      <c r="Y138" s="406"/>
      <c r="Z138" s="408"/>
      <c r="AA138" s="408"/>
    </row>
    <row r="139" spans="1:27" s="133" customFormat="1" x14ac:dyDescent="0.3">
      <c r="A139" s="22" t="str">
        <f t="shared" si="5"/>
        <v>blank</v>
      </c>
      <c r="B139" s="366">
        <v>2</v>
      </c>
      <c r="C139" s="400" t="s">
        <v>702</v>
      </c>
      <c r="D139" s="392"/>
      <c r="E139" s="400"/>
      <c r="F139" s="393"/>
      <c r="G139" s="393"/>
      <c r="H139" s="393"/>
      <c r="I139" s="383" t="s">
        <v>703</v>
      </c>
      <c r="J139" s="381"/>
      <c r="K139" s="381"/>
      <c r="L139" s="381"/>
      <c r="M139" s="381"/>
      <c r="N139" s="381"/>
      <c r="O139" s="381"/>
      <c r="P139" s="378"/>
      <c r="Q139" s="381"/>
      <c r="R139" s="381"/>
      <c r="S139" s="381"/>
      <c r="T139" s="381"/>
      <c r="U139" s="405"/>
      <c r="V139" s="405"/>
      <c r="W139" s="405"/>
      <c r="X139" s="405"/>
      <c r="Y139" s="405"/>
      <c r="Z139" s="405"/>
      <c r="AA139" s="405"/>
    </row>
    <row r="140" spans="1:27" s="133" customFormat="1" x14ac:dyDescent="0.3">
      <c r="A140" s="22" t="str">
        <f t="shared" si="5"/>
        <v>blank</v>
      </c>
      <c r="B140" s="366">
        <v>2</v>
      </c>
      <c r="C140" s="400" t="s">
        <v>704</v>
      </c>
      <c r="D140" s="392"/>
      <c r="E140" s="400"/>
      <c r="F140" s="393"/>
      <c r="G140" s="393"/>
      <c r="H140" s="393"/>
      <c r="I140" s="383" t="s">
        <v>705</v>
      </c>
      <c r="J140" s="381"/>
      <c r="K140" s="381"/>
      <c r="L140" s="381"/>
      <c r="M140" s="381"/>
      <c r="N140" s="381"/>
      <c r="O140" s="381"/>
      <c r="P140" s="378"/>
      <c r="Q140" s="381"/>
      <c r="R140" s="381"/>
      <c r="S140" s="381"/>
      <c r="T140" s="381"/>
      <c r="U140" s="405"/>
      <c r="V140" s="405"/>
      <c r="W140" s="405"/>
      <c r="X140" s="405"/>
      <c r="Y140" s="405"/>
      <c r="Z140" s="405"/>
      <c r="AA140" s="405"/>
    </row>
    <row r="141" spans="1:27" s="133" customFormat="1" x14ac:dyDescent="0.3">
      <c r="A141" s="22" t="str">
        <f t="shared" si="5"/>
        <v>blank</v>
      </c>
      <c r="B141" s="366">
        <v>2</v>
      </c>
      <c r="C141" s="400" t="s">
        <v>706</v>
      </c>
      <c r="D141" s="392"/>
      <c r="E141" s="400"/>
      <c r="F141" s="393"/>
      <c r="G141" s="393"/>
      <c r="H141" s="393"/>
      <c r="I141" s="383" t="s">
        <v>707</v>
      </c>
      <c r="J141" s="381"/>
      <c r="K141" s="381"/>
      <c r="L141" s="381"/>
      <c r="M141" s="381"/>
      <c r="N141" s="381"/>
      <c r="O141" s="381"/>
      <c r="P141" s="378"/>
      <c r="Q141" s="381"/>
      <c r="R141" s="381"/>
      <c r="S141" s="381"/>
      <c r="T141" s="381"/>
      <c r="U141" s="405"/>
      <c r="V141" s="405"/>
      <c r="W141" s="405"/>
      <c r="X141" s="405"/>
      <c r="Y141" s="405"/>
      <c r="Z141" s="405"/>
      <c r="AA141" s="405"/>
    </row>
    <row r="142" spans="1:27" s="133" customFormat="1" x14ac:dyDescent="0.3">
      <c r="A142" s="22" t="str">
        <f t="shared" si="5"/>
        <v>blank</v>
      </c>
      <c r="B142" s="366">
        <v>2</v>
      </c>
      <c r="C142" s="400" t="s">
        <v>708</v>
      </c>
      <c r="D142" s="392"/>
      <c r="E142" s="400"/>
      <c r="F142" s="393"/>
      <c r="G142" s="393"/>
      <c r="H142" s="393"/>
      <c r="I142" s="383" t="s">
        <v>709</v>
      </c>
      <c r="J142" s="381"/>
      <c r="K142" s="381"/>
      <c r="L142" s="381"/>
      <c r="M142" s="381"/>
      <c r="N142" s="381"/>
      <c r="O142" s="381"/>
      <c r="P142" s="378"/>
      <c r="Q142" s="381"/>
      <c r="R142" s="381"/>
      <c r="S142" s="381"/>
      <c r="T142" s="381"/>
      <c r="U142" s="405"/>
      <c r="V142" s="405"/>
      <c r="W142" s="405"/>
      <c r="X142" s="405"/>
      <c r="Y142" s="405"/>
      <c r="Z142" s="405"/>
      <c r="AA142" s="405"/>
    </row>
    <row r="143" spans="1:27" s="132" customFormat="1" x14ac:dyDescent="0.3">
      <c r="A143" s="23"/>
      <c r="B143" s="23"/>
      <c r="C143" s="22"/>
      <c r="D143" s="131"/>
      <c r="E143" s="131"/>
      <c r="F143" s="131"/>
      <c r="G143" s="131"/>
      <c r="H143" s="131"/>
      <c r="I143" s="141"/>
      <c r="J143" s="141"/>
      <c r="K143" s="141"/>
      <c r="L143" s="142"/>
      <c r="M143" s="142"/>
      <c r="N143" s="142"/>
      <c r="O143" s="143"/>
      <c r="P143" s="143"/>
      <c r="Q143" s="144"/>
      <c r="R143" s="145"/>
      <c r="S143" s="144"/>
      <c r="T143" s="144"/>
      <c r="U143" s="193"/>
      <c r="V143" s="191"/>
      <c r="W143" s="191"/>
      <c r="X143" s="191"/>
      <c r="Y143" s="193"/>
      <c r="Z143" s="194"/>
      <c r="AA143" s="194"/>
    </row>
    <row r="144" spans="1:27" s="132" customFormat="1" x14ac:dyDescent="0.3">
      <c r="A144" s="23"/>
      <c r="B144" s="23"/>
      <c r="C144" s="22"/>
      <c r="D144" s="131"/>
      <c r="E144" s="131"/>
      <c r="F144" s="131"/>
      <c r="G144" s="131"/>
      <c r="H144" s="131"/>
      <c r="I144" s="141"/>
      <c r="J144" s="141"/>
      <c r="K144" s="141"/>
      <c r="L144" s="142"/>
      <c r="M144" s="142"/>
      <c r="N144" s="142"/>
      <c r="O144" s="143"/>
      <c r="P144" s="143"/>
      <c r="Q144" s="144"/>
      <c r="R144" s="145"/>
      <c r="S144" s="144"/>
      <c r="T144" s="144"/>
      <c r="U144" s="193"/>
      <c r="V144" s="191"/>
      <c r="W144" s="191"/>
      <c r="X144" s="191"/>
      <c r="Y144" s="193"/>
      <c r="Z144" s="194"/>
      <c r="AA144" s="194"/>
    </row>
    <row r="145" spans="1:27" s="132" customFormat="1" x14ac:dyDescent="0.3">
      <c r="A145" s="23"/>
      <c r="B145" s="23"/>
      <c r="C145" s="22"/>
      <c r="D145" s="131"/>
      <c r="E145" s="131"/>
      <c r="F145" s="131"/>
      <c r="G145" s="131"/>
      <c r="H145" s="131"/>
      <c r="I145" s="141"/>
      <c r="J145" s="141"/>
      <c r="K145" s="141"/>
      <c r="L145" s="142"/>
      <c r="M145" s="142"/>
      <c r="N145" s="142"/>
      <c r="O145" s="143"/>
      <c r="P145" s="143"/>
      <c r="Q145" s="144"/>
      <c r="R145" s="145"/>
      <c r="S145" s="144"/>
      <c r="T145" s="144"/>
      <c r="U145" s="193"/>
      <c r="V145" s="191"/>
      <c r="W145" s="191"/>
      <c r="X145" s="191"/>
      <c r="Y145" s="193"/>
      <c r="Z145" s="194"/>
      <c r="AA145" s="194"/>
    </row>
    <row r="146" spans="1:27" s="132" customFormat="1" x14ac:dyDescent="0.3">
      <c r="A146" s="23"/>
      <c r="B146" s="23"/>
      <c r="C146" s="22"/>
      <c r="D146" s="131"/>
      <c r="E146" s="131"/>
      <c r="F146" s="131"/>
      <c r="G146" s="131"/>
      <c r="H146" s="131"/>
      <c r="I146" s="141"/>
      <c r="J146" s="141"/>
      <c r="K146" s="141"/>
      <c r="L146" s="142"/>
      <c r="M146" s="142"/>
      <c r="N146" s="142"/>
      <c r="O146" s="143"/>
      <c r="P146" s="143"/>
      <c r="Q146" s="144"/>
      <c r="R146" s="145"/>
      <c r="S146" s="144"/>
      <c r="T146" s="144"/>
      <c r="U146" s="193"/>
      <c r="V146" s="191"/>
      <c r="W146" s="191"/>
      <c r="X146" s="191"/>
      <c r="Y146" s="193"/>
      <c r="Z146" s="194"/>
      <c r="AA146" s="194"/>
    </row>
    <row r="147" spans="1:27" s="132" customFormat="1" x14ac:dyDescent="0.3">
      <c r="A147" s="23"/>
      <c r="B147" s="23"/>
      <c r="C147" s="22"/>
      <c r="D147" s="131"/>
      <c r="E147" s="131"/>
      <c r="F147" s="131"/>
      <c r="G147" s="131"/>
      <c r="H147" s="131"/>
      <c r="I147" s="141"/>
      <c r="J147" s="141"/>
      <c r="K147" s="141"/>
      <c r="L147" s="142"/>
      <c r="M147" s="142"/>
      <c r="N147" s="142"/>
      <c r="O147" s="143"/>
      <c r="P147" s="143"/>
      <c r="Q147" s="144"/>
      <c r="R147" s="145"/>
      <c r="S147" s="144"/>
      <c r="T147" s="144"/>
      <c r="U147" s="193"/>
      <c r="V147" s="191"/>
      <c r="W147" s="191"/>
      <c r="X147" s="191"/>
      <c r="Y147" s="193"/>
      <c r="Z147" s="194"/>
      <c r="AA147" s="194"/>
    </row>
    <row r="148" spans="1:27" s="132" customFormat="1" x14ac:dyDescent="0.3">
      <c r="A148" s="23"/>
      <c r="B148" s="23"/>
      <c r="C148" s="22"/>
      <c r="D148" s="131"/>
      <c r="E148" s="131"/>
      <c r="F148" s="131"/>
      <c r="G148" s="131"/>
      <c r="H148" s="131"/>
      <c r="I148" s="141"/>
      <c r="J148" s="141"/>
      <c r="K148" s="141"/>
      <c r="L148" s="142"/>
      <c r="M148" s="142"/>
      <c r="N148" s="142"/>
      <c r="O148" s="143"/>
      <c r="P148" s="143"/>
      <c r="Q148" s="144"/>
      <c r="R148" s="145"/>
      <c r="S148" s="144"/>
      <c r="T148" s="144"/>
      <c r="U148" s="193"/>
      <c r="V148" s="191"/>
      <c r="W148" s="191"/>
      <c r="X148" s="191"/>
      <c r="Y148" s="193"/>
      <c r="Z148" s="194"/>
      <c r="AA148" s="194"/>
    </row>
    <row r="149" spans="1:27" s="132" customFormat="1" x14ac:dyDescent="0.3">
      <c r="A149" s="23"/>
      <c r="B149" s="23"/>
      <c r="C149" s="22"/>
      <c r="D149" s="131"/>
      <c r="E149" s="131"/>
      <c r="F149" s="131"/>
      <c r="G149" s="131"/>
      <c r="H149" s="131"/>
      <c r="I149" s="141"/>
      <c r="J149" s="141"/>
      <c r="K149" s="141"/>
      <c r="L149" s="142"/>
      <c r="M149" s="142"/>
      <c r="N149" s="142"/>
      <c r="O149" s="143"/>
      <c r="P149" s="143"/>
      <c r="Q149" s="144"/>
      <c r="R149" s="145"/>
      <c r="S149" s="144"/>
      <c r="T149" s="144"/>
      <c r="U149" s="193"/>
      <c r="V149" s="191"/>
      <c r="W149" s="191"/>
      <c r="X149" s="191"/>
      <c r="Y149" s="193"/>
      <c r="Z149" s="194"/>
      <c r="AA149" s="194"/>
    </row>
    <row r="150" spans="1:27" s="132" customFormat="1" x14ac:dyDescent="0.3">
      <c r="A150" s="23"/>
      <c r="B150" s="23"/>
      <c r="C150" s="22"/>
      <c r="D150" s="131"/>
      <c r="E150" s="131"/>
      <c r="F150" s="131"/>
      <c r="G150" s="131"/>
      <c r="H150" s="131"/>
      <c r="I150" s="141"/>
      <c r="J150" s="141"/>
      <c r="K150" s="141"/>
      <c r="L150" s="142"/>
      <c r="M150" s="142"/>
      <c r="N150" s="142"/>
      <c r="O150" s="143"/>
      <c r="P150" s="143"/>
      <c r="Q150" s="144"/>
      <c r="R150" s="145"/>
      <c r="S150" s="144"/>
      <c r="T150" s="144"/>
      <c r="U150" s="193"/>
      <c r="V150" s="191"/>
      <c r="W150" s="191"/>
      <c r="X150" s="191"/>
      <c r="Y150" s="193"/>
      <c r="Z150" s="194"/>
      <c r="AA150" s="194"/>
    </row>
    <row r="151" spans="1:27" s="132" customFormat="1" x14ac:dyDescent="0.3">
      <c r="A151" s="23"/>
      <c r="B151" s="23"/>
      <c r="C151" s="22"/>
      <c r="D151" s="131"/>
      <c r="E151" s="131"/>
      <c r="F151" s="131"/>
      <c r="G151" s="131"/>
      <c r="H151" s="131"/>
      <c r="I151" s="141"/>
      <c r="J151" s="141"/>
      <c r="K151" s="141"/>
      <c r="L151" s="142"/>
      <c r="M151" s="142"/>
      <c r="N151" s="142"/>
      <c r="O151" s="143"/>
      <c r="P151" s="143"/>
      <c r="Q151" s="144"/>
      <c r="R151" s="145"/>
      <c r="S151" s="144"/>
      <c r="T151" s="144"/>
      <c r="U151" s="193"/>
      <c r="V151" s="191"/>
      <c r="W151" s="191"/>
      <c r="X151" s="191"/>
      <c r="Y151" s="193"/>
      <c r="Z151" s="194"/>
      <c r="AA151" s="194"/>
    </row>
    <row r="152" spans="1:27" s="132" customFormat="1" x14ac:dyDescent="0.3">
      <c r="A152" s="23"/>
      <c r="B152" s="23"/>
      <c r="C152" s="22"/>
      <c r="D152" s="131"/>
      <c r="E152" s="131"/>
      <c r="F152" s="131"/>
      <c r="G152" s="131"/>
      <c r="H152" s="131"/>
      <c r="I152" s="141"/>
      <c r="J152" s="141"/>
      <c r="K152" s="141"/>
      <c r="L152" s="142"/>
      <c r="M152" s="142"/>
      <c r="N152" s="142"/>
      <c r="O152" s="143"/>
      <c r="P152" s="143"/>
      <c r="Q152" s="144"/>
      <c r="R152" s="145"/>
      <c r="S152" s="144"/>
      <c r="T152" s="144"/>
      <c r="U152" s="193"/>
      <c r="V152" s="191"/>
      <c r="W152" s="191"/>
      <c r="X152" s="191"/>
      <c r="Y152" s="193"/>
      <c r="Z152" s="194"/>
      <c r="AA152" s="194"/>
    </row>
    <row r="153" spans="1:27" s="132" customFormat="1" x14ac:dyDescent="0.3">
      <c r="A153" s="23"/>
      <c r="B153" s="23"/>
      <c r="C153" s="22"/>
      <c r="D153" s="131"/>
      <c r="E153" s="131"/>
      <c r="F153" s="131"/>
      <c r="G153" s="131"/>
      <c r="H153" s="131"/>
      <c r="I153" s="141"/>
      <c r="J153" s="141"/>
      <c r="K153" s="141"/>
      <c r="L153" s="142"/>
      <c r="M153" s="142"/>
      <c r="N153" s="142"/>
      <c r="O153" s="143"/>
      <c r="P153" s="143"/>
      <c r="Q153" s="144"/>
      <c r="R153" s="145"/>
      <c r="S153" s="144"/>
      <c r="T153" s="144"/>
      <c r="U153" s="193"/>
      <c r="V153" s="191"/>
      <c r="W153" s="191"/>
      <c r="X153" s="191"/>
      <c r="Y153" s="193"/>
      <c r="Z153" s="194"/>
      <c r="AA153" s="194"/>
    </row>
    <row r="154" spans="1:27" s="132" customFormat="1" x14ac:dyDescent="0.3">
      <c r="A154" s="23"/>
      <c r="B154" s="23"/>
      <c r="C154" s="22"/>
      <c r="D154" s="131"/>
      <c r="E154" s="131"/>
      <c r="F154" s="131"/>
      <c r="G154" s="131"/>
      <c r="H154" s="131"/>
      <c r="I154" s="141"/>
      <c r="J154" s="141"/>
      <c r="K154" s="141"/>
      <c r="L154" s="142"/>
      <c r="M154" s="142"/>
      <c r="N154" s="142"/>
      <c r="O154" s="143"/>
      <c r="P154" s="143"/>
      <c r="Q154" s="144"/>
      <c r="R154" s="145"/>
      <c r="S154" s="144"/>
      <c r="T154" s="144"/>
      <c r="U154" s="193"/>
      <c r="V154" s="191"/>
      <c r="W154" s="191"/>
      <c r="X154" s="191"/>
      <c r="Y154" s="193"/>
      <c r="Z154" s="194"/>
      <c r="AA154" s="194"/>
    </row>
    <row r="155" spans="1:27" s="132" customFormat="1" x14ac:dyDescent="0.3">
      <c r="A155" s="23"/>
      <c r="B155" s="23"/>
      <c r="C155" s="22"/>
      <c r="D155" s="131"/>
      <c r="E155" s="131"/>
      <c r="F155" s="131"/>
      <c r="G155" s="131"/>
      <c r="H155" s="131"/>
      <c r="I155" s="141"/>
      <c r="J155" s="141"/>
      <c r="K155" s="141"/>
      <c r="L155" s="142"/>
      <c r="M155" s="142"/>
      <c r="N155" s="142"/>
      <c r="O155" s="143"/>
      <c r="P155" s="143"/>
      <c r="Q155" s="144"/>
      <c r="R155" s="145"/>
      <c r="S155" s="144"/>
      <c r="T155" s="144"/>
      <c r="U155" s="193"/>
      <c r="V155" s="191"/>
      <c r="W155" s="191"/>
      <c r="X155" s="191"/>
      <c r="Y155" s="193"/>
      <c r="Z155" s="194"/>
      <c r="AA155" s="194"/>
    </row>
    <row r="156" spans="1:27" s="132" customFormat="1" x14ac:dyDescent="0.3">
      <c r="A156" s="23"/>
      <c r="B156" s="23"/>
      <c r="C156" s="22"/>
      <c r="D156" s="131"/>
      <c r="E156" s="131"/>
      <c r="F156" s="131"/>
      <c r="G156" s="131"/>
      <c r="H156" s="131"/>
      <c r="I156" s="141"/>
      <c r="J156" s="141"/>
      <c r="K156" s="141"/>
      <c r="L156" s="142"/>
      <c r="M156" s="142"/>
      <c r="N156" s="142"/>
      <c r="O156" s="143"/>
      <c r="P156" s="143"/>
      <c r="Q156" s="144"/>
      <c r="R156" s="145"/>
      <c r="S156" s="144"/>
      <c r="T156" s="144"/>
      <c r="U156" s="193"/>
      <c r="V156" s="191"/>
      <c r="W156" s="191"/>
      <c r="X156" s="191"/>
      <c r="Y156" s="193"/>
      <c r="Z156" s="194"/>
      <c r="AA156" s="194"/>
    </row>
    <row r="157" spans="1:27" s="132" customFormat="1" x14ac:dyDescent="0.3">
      <c r="A157" s="23"/>
      <c r="B157" s="23"/>
      <c r="C157" s="22"/>
      <c r="D157" s="131"/>
      <c r="E157" s="131"/>
      <c r="F157" s="131"/>
      <c r="G157" s="131"/>
      <c r="H157" s="131"/>
      <c r="I157" s="141"/>
      <c r="J157" s="141"/>
      <c r="K157" s="141"/>
      <c r="L157" s="142"/>
      <c r="M157" s="142"/>
      <c r="N157" s="142"/>
      <c r="O157" s="143"/>
      <c r="P157" s="143"/>
      <c r="Q157" s="144"/>
      <c r="R157" s="145"/>
      <c r="S157" s="144"/>
      <c r="T157" s="144"/>
      <c r="U157" s="193"/>
      <c r="V157" s="191"/>
      <c r="W157" s="191"/>
      <c r="X157" s="191"/>
      <c r="Y157" s="193"/>
      <c r="Z157" s="194"/>
      <c r="AA157" s="194"/>
    </row>
    <row r="158" spans="1:27" s="132" customFormat="1" x14ac:dyDescent="0.3">
      <c r="A158" s="23"/>
      <c r="B158" s="23"/>
      <c r="C158" s="22"/>
      <c r="D158" s="131"/>
      <c r="E158" s="131"/>
      <c r="F158" s="131"/>
      <c r="G158" s="131"/>
      <c r="H158" s="131"/>
      <c r="I158" s="141"/>
      <c r="J158" s="141"/>
      <c r="K158" s="141"/>
      <c r="L158" s="142"/>
      <c r="M158" s="142"/>
      <c r="N158" s="142"/>
      <c r="O158" s="143"/>
      <c r="P158" s="143"/>
      <c r="Q158" s="144"/>
      <c r="R158" s="145"/>
      <c r="S158" s="144"/>
      <c r="T158" s="144"/>
      <c r="U158" s="193"/>
      <c r="V158" s="191"/>
      <c r="W158" s="191"/>
      <c r="X158" s="191"/>
      <c r="Y158" s="193"/>
      <c r="Z158" s="194"/>
      <c r="AA158" s="194"/>
    </row>
    <row r="159" spans="1:27" s="132" customFormat="1" x14ac:dyDescent="0.3">
      <c r="A159" s="23"/>
      <c r="B159" s="23"/>
      <c r="C159" s="22"/>
      <c r="D159" s="131"/>
      <c r="E159" s="131"/>
      <c r="F159" s="131"/>
      <c r="G159" s="131"/>
      <c r="H159" s="131"/>
      <c r="I159" s="141"/>
      <c r="J159" s="141"/>
      <c r="K159" s="141"/>
      <c r="L159" s="142"/>
      <c r="M159" s="142"/>
      <c r="N159" s="142"/>
      <c r="O159" s="143"/>
      <c r="P159" s="143"/>
      <c r="Q159" s="144"/>
      <c r="R159" s="145"/>
      <c r="S159" s="144"/>
      <c r="T159" s="144"/>
      <c r="U159" s="193"/>
      <c r="V159" s="191"/>
      <c r="W159" s="191"/>
      <c r="X159" s="191"/>
      <c r="Y159" s="193"/>
      <c r="Z159" s="194"/>
      <c r="AA159" s="194"/>
    </row>
    <row r="160" spans="1:27" s="132" customFormat="1" x14ac:dyDescent="0.3">
      <c r="A160" s="23"/>
      <c r="B160" s="23"/>
      <c r="C160" s="22"/>
      <c r="D160" s="131"/>
      <c r="E160" s="131"/>
      <c r="F160" s="131"/>
      <c r="G160" s="131"/>
      <c r="H160" s="131"/>
      <c r="I160" s="141"/>
      <c r="J160" s="141"/>
      <c r="K160" s="141"/>
      <c r="L160" s="142"/>
      <c r="M160" s="142"/>
      <c r="N160" s="142"/>
      <c r="O160" s="143"/>
      <c r="P160" s="143"/>
      <c r="Q160" s="144"/>
      <c r="R160" s="145"/>
      <c r="S160" s="144"/>
      <c r="T160" s="144"/>
      <c r="U160" s="193"/>
      <c r="V160" s="191"/>
      <c r="W160" s="191"/>
      <c r="X160" s="191"/>
      <c r="Y160" s="193"/>
      <c r="Z160" s="194"/>
      <c r="AA160" s="194"/>
    </row>
    <row r="161" spans="1:27" s="132" customFormat="1" x14ac:dyDescent="0.3">
      <c r="A161" s="23"/>
      <c r="B161" s="23"/>
      <c r="C161" s="22"/>
      <c r="D161" s="131"/>
      <c r="E161" s="131"/>
      <c r="F161" s="131"/>
      <c r="G161" s="131"/>
      <c r="H161" s="131"/>
      <c r="I161" s="141"/>
      <c r="J161" s="141"/>
      <c r="K161" s="141"/>
      <c r="L161" s="142"/>
      <c r="M161" s="142"/>
      <c r="N161" s="142"/>
      <c r="O161" s="143"/>
      <c r="P161" s="143"/>
      <c r="Q161" s="144"/>
      <c r="R161" s="145"/>
      <c r="S161" s="144"/>
      <c r="T161" s="144"/>
      <c r="U161" s="193"/>
      <c r="V161" s="191"/>
      <c r="W161" s="191"/>
      <c r="X161" s="191"/>
      <c r="Y161" s="193"/>
      <c r="Z161" s="194"/>
      <c r="AA161" s="194"/>
    </row>
    <row r="162" spans="1:27" s="132" customFormat="1" x14ac:dyDescent="0.3">
      <c r="A162" s="23"/>
      <c r="B162" s="23"/>
      <c r="C162" s="22"/>
      <c r="D162" s="131"/>
      <c r="E162" s="131"/>
      <c r="F162" s="131"/>
      <c r="G162" s="131"/>
      <c r="H162" s="131"/>
      <c r="I162" s="141"/>
      <c r="J162" s="141"/>
      <c r="K162" s="141"/>
      <c r="L162" s="142"/>
      <c r="M162" s="142"/>
      <c r="N162" s="142"/>
      <c r="O162" s="143"/>
      <c r="P162" s="143"/>
      <c r="Q162" s="144"/>
      <c r="R162" s="145"/>
      <c r="S162" s="144"/>
      <c r="T162" s="144"/>
      <c r="U162" s="193"/>
      <c r="V162" s="191"/>
      <c r="W162" s="191"/>
      <c r="X162" s="191"/>
      <c r="Y162" s="193"/>
      <c r="Z162" s="194"/>
      <c r="AA162" s="194"/>
    </row>
    <row r="163" spans="1:27" s="132" customFormat="1" x14ac:dyDescent="0.3">
      <c r="A163" s="23"/>
      <c r="B163" s="23"/>
      <c r="C163" s="22"/>
      <c r="D163" s="131"/>
      <c r="E163" s="131"/>
      <c r="F163" s="131"/>
      <c r="G163" s="131"/>
      <c r="H163" s="131"/>
      <c r="I163" s="141"/>
      <c r="J163" s="141"/>
      <c r="K163" s="141"/>
      <c r="L163" s="142"/>
      <c r="M163" s="142"/>
      <c r="N163" s="142"/>
      <c r="O163" s="143"/>
      <c r="P163" s="143"/>
      <c r="Q163" s="144"/>
      <c r="R163" s="145"/>
      <c r="S163" s="144"/>
      <c r="T163" s="144"/>
      <c r="U163" s="193"/>
      <c r="V163" s="191"/>
      <c r="W163" s="191"/>
      <c r="X163" s="191"/>
      <c r="Y163" s="193"/>
      <c r="Z163" s="194"/>
      <c r="AA163" s="194"/>
    </row>
    <row r="164" spans="1:27" s="132" customFormat="1" x14ac:dyDescent="0.3">
      <c r="A164" s="23"/>
      <c r="B164" s="23"/>
      <c r="C164" s="22"/>
      <c r="D164" s="131"/>
      <c r="E164" s="131"/>
      <c r="F164" s="131"/>
      <c r="G164" s="131"/>
      <c r="H164" s="131"/>
      <c r="I164" s="141"/>
      <c r="J164" s="141"/>
      <c r="K164" s="141"/>
      <c r="L164" s="142"/>
      <c r="M164" s="142"/>
      <c r="N164" s="142"/>
      <c r="O164" s="143"/>
      <c r="P164" s="143"/>
      <c r="Q164" s="144"/>
      <c r="R164" s="145"/>
      <c r="S164" s="144"/>
      <c r="T164" s="144"/>
      <c r="U164" s="193"/>
      <c r="V164" s="191"/>
      <c r="W164" s="191"/>
      <c r="X164" s="191"/>
      <c r="Y164" s="193"/>
      <c r="Z164" s="194"/>
      <c r="AA164" s="194"/>
    </row>
    <row r="165" spans="1:27" s="132" customFormat="1" x14ac:dyDescent="0.3">
      <c r="A165" s="23"/>
      <c r="B165" s="23"/>
      <c r="C165" s="22"/>
      <c r="D165" s="131"/>
      <c r="E165" s="131"/>
      <c r="F165" s="131"/>
      <c r="G165" s="131"/>
      <c r="H165" s="131"/>
      <c r="I165" s="141"/>
      <c r="J165" s="141"/>
      <c r="K165" s="141"/>
      <c r="L165" s="142"/>
      <c r="M165" s="142"/>
      <c r="N165" s="142"/>
      <c r="O165" s="143"/>
      <c r="P165" s="143"/>
      <c r="Q165" s="144"/>
      <c r="R165" s="145"/>
      <c r="S165" s="144"/>
      <c r="T165" s="144"/>
      <c r="U165" s="193"/>
      <c r="V165" s="191"/>
      <c r="W165" s="191"/>
      <c r="X165" s="191"/>
      <c r="Y165" s="193"/>
      <c r="Z165" s="194"/>
      <c r="AA165" s="194"/>
    </row>
    <row r="166" spans="1:27" s="132" customFormat="1" x14ac:dyDescent="0.3">
      <c r="A166" s="23"/>
      <c r="B166" s="23"/>
      <c r="C166" s="22"/>
      <c r="D166" s="131"/>
      <c r="E166" s="131"/>
      <c r="F166" s="131"/>
      <c r="G166" s="131"/>
      <c r="H166" s="131"/>
      <c r="I166" s="141"/>
      <c r="J166" s="141"/>
      <c r="K166" s="141"/>
      <c r="L166" s="142"/>
      <c r="M166" s="142"/>
      <c r="N166" s="142"/>
      <c r="O166" s="143"/>
      <c r="P166" s="143"/>
      <c r="Q166" s="144"/>
      <c r="R166" s="145"/>
      <c r="S166" s="144"/>
      <c r="T166" s="144"/>
      <c r="U166" s="193"/>
      <c r="V166" s="191"/>
      <c r="W166" s="191"/>
      <c r="X166" s="191"/>
      <c r="Y166" s="193"/>
      <c r="Z166" s="194"/>
      <c r="AA166" s="194"/>
    </row>
    <row r="167" spans="1:27" s="132" customFormat="1" x14ac:dyDescent="0.3">
      <c r="A167" s="23"/>
      <c r="B167" s="23"/>
      <c r="C167" s="22"/>
      <c r="D167" s="131"/>
      <c r="E167" s="131"/>
      <c r="F167" s="131"/>
      <c r="G167" s="131"/>
      <c r="H167" s="131"/>
      <c r="I167" s="141"/>
      <c r="J167" s="141"/>
      <c r="K167" s="141"/>
      <c r="L167" s="142"/>
      <c r="M167" s="142"/>
      <c r="N167" s="142"/>
      <c r="O167" s="143"/>
      <c r="P167" s="143"/>
      <c r="Q167" s="144"/>
      <c r="R167" s="145"/>
      <c r="S167" s="144"/>
      <c r="T167" s="144"/>
      <c r="U167" s="193"/>
      <c r="V167" s="191"/>
      <c r="W167" s="191"/>
      <c r="X167" s="191"/>
      <c r="Y167" s="193"/>
      <c r="Z167" s="194"/>
      <c r="AA167" s="194"/>
    </row>
    <row r="168" spans="1:27" s="132" customFormat="1" x14ac:dyDescent="0.3">
      <c r="A168" s="23"/>
      <c r="B168" s="23"/>
      <c r="C168" s="22"/>
      <c r="D168" s="131"/>
      <c r="E168" s="131"/>
      <c r="F168" s="131"/>
      <c r="G168" s="131"/>
      <c r="H168" s="131"/>
      <c r="I168" s="141"/>
      <c r="J168" s="141"/>
      <c r="K168" s="141"/>
      <c r="L168" s="142"/>
      <c r="M168" s="142"/>
      <c r="N168" s="142"/>
      <c r="O168" s="143"/>
      <c r="P168" s="143"/>
      <c r="Q168" s="144"/>
      <c r="R168" s="145"/>
      <c r="S168" s="144"/>
      <c r="T168" s="144"/>
      <c r="U168" s="193"/>
      <c r="V168" s="191"/>
      <c r="W168" s="191"/>
      <c r="X168" s="191"/>
      <c r="Y168" s="193"/>
      <c r="Z168" s="194"/>
      <c r="AA168" s="194"/>
    </row>
    <row r="169" spans="1:27" s="132" customFormat="1" x14ac:dyDescent="0.3">
      <c r="A169" s="23"/>
      <c r="B169" s="23"/>
      <c r="C169" s="22"/>
      <c r="D169" s="131"/>
      <c r="E169" s="131"/>
      <c r="F169" s="131"/>
      <c r="G169" s="131"/>
      <c r="H169" s="131"/>
      <c r="I169" s="141"/>
      <c r="J169" s="141"/>
      <c r="K169" s="141"/>
      <c r="L169" s="142"/>
      <c r="M169" s="142"/>
      <c r="N169" s="142"/>
      <c r="O169" s="143"/>
      <c r="P169" s="143"/>
      <c r="Q169" s="144"/>
      <c r="R169" s="145"/>
      <c r="S169" s="144"/>
      <c r="T169" s="144"/>
      <c r="U169" s="193"/>
      <c r="V169" s="191"/>
      <c r="W169" s="191"/>
      <c r="X169" s="191"/>
      <c r="Y169" s="193"/>
      <c r="Z169" s="194"/>
      <c r="AA169" s="194"/>
    </row>
    <row r="170" spans="1:27" s="132" customFormat="1" x14ac:dyDescent="0.3">
      <c r="A170" s="23"/>
      <c r="B170" s="23"/>
      <c r="C170" s="22"/>
      <c r="D170" s="131"/>
      <c r="E170" s="131"/>
      <c r="F170" s="131"/>
      <c r="G170" s="131"/>
      <c r="H170" s="131"/>
      <c r="I170" s="141"/>
      <c r="J170" s="141"/>
      <c r="K170" s="141"/>
      <c r="L170" s="142"/>
      <c r="M170" s="142"/>
      <c r="N170" s="142"/>
      <c r="O170" s="143"/>
      <c r="P170" s="143"/>
      <c r="Q170" s="144"/>
      <c r="R170" s="145"/>
      <c r="S170" s="144"/>
      <c r="T170" s="144"/>
      <c r="U170" s="193"/>
      <c r="V170" s="191"/>
      <c r="W170" s="191"/>
      <c r="X170" s="191"/>
      <c r="Y170" s="193"/>
      <c r="Z170" s="194"/>
      <c r="AA170" s="194"/>
    </row>
    <row r="171" spans="1:27" s="132" customFormat="1" x14ac:dyDescent="0.3">
      <c r="A171" s="23"/>
      <c r="B171" s="23"/>
      <c r="C171" s="22"/>
      <c r="D171" s="131"/>
      <c r="E171" s="131"/>
      <c r="F171" s="131"/>
      <c r="G171" s="131"/>
      <c r="H171" s="131"/>
      <c r="I171" s="141"/>
      <c r="J171" s="141"/>
      <c r="K171" s="141"/>
      <c r="L171" s="142"/>
      <c r="M171" s="142"/>
      <c r="N171" s="142"/>
      <c r="O171" s="143"/>
      <c r="P171" s="143"/>
      <c r="Q171" s="144"/>
      <c r="R171" s="145"/>
      <c r="S171" s="144"/>
      <c r="T171" s="144"/>
      <c r="U171" s="193"/>
      <c r="V171" s="191"/>
      <c r="W171" s="191"/>
      <c r="X171" s="191"/>
      <c r="Y171" s="193"/>
      <c r="Z171" s="194"/>
      <c r="AA171" s="194"/>
    </row>
    <row r="172" spans="1:27" s="132" customFormat="1" x14ac:dyDescent="0.3">
      <c r="A172" s="23"/>
      <c r="B172" s="23"/>
      <c r="C172" s="22"/>
      <c r="D172" s="131"/>
      <c r="E172" s="131"/>
      <c r="F172" s="131"/>
      <c r="G172" s="131"/>
      <c r="H172" s="131"/>
      <c r="I172" s="141"/>
      <c r="J172" s="141"/>
      <c r="K172" s="141"/>
      <c r="L172" s="142"/>
      <c r="M172" s="142"/>
      <c r="N172" s="142"/>
      <c r="O172" s="143"/>
      <c r="P172" s="143"/>
      <c r="Q172" s="144"/>
      <c r="R172" s="145"/>
      <c r="S172" s="144"/>
      <c r="T172" s="144"/>
      <c r="U172" s="193"/>
      <c r="V172" s="191"/>
      <c r="W172" s="191"/>
      <c r="X172" s="191"/>
      <c r="Y172" s="193"/>
      <c r="Z172" s="194"/>
      <c r="AA172" s="194"/>
    </row>
    <row r="173" spans="1:27" s="132" customFormat="1" x14ac:dyDescent="0.3">
      <c r="A173" s="23"/>
      <c r="B173" s="23"/>
      <c r="C173" s="22"/>
      <c r="D173" s="131"/>
      <c r="E173" s="131"/>
      <c r="F173" s="131"/>
      <c r="G173" s="131"/>
      <c r="H173" s="131"/>
      <c r="I173" s="141"/>
      <c r="J173" s="141"/>
      <c r="K173" s="141"/>
      <c r="L173" s="142"/>
      <c r="M173" s="142"/>
      <c r="N173" s="142"/>
      <c r="O173" s="143"/>
      <c r="P173" s="143"/>
      <c r="Q173" s="144"/>
      <c r="R173" s="145"/>
      <c r="S173" s="144"/>
      <c r="T173" s="144"/>
      <c r="U173" s="193"/>
      <c r="V173" s="191"/>
      <c r="W173" s="191"/>
      <c r="X173" s="191"/>
      <c r="Y173" s="193"/>
      <c r="Z173" s="194"/>
      <c r="AA173" s="194"/>
    </row>
    <row r="174" spans="1:27" s="132" customFormat="1" x14ac:dyDescent="0.3">
      <c r="A174" s="23"/>
      <c r="B174" s="23"/>
      <c r="C174" s="22"/>
      <c r="D174" s="131"/>
      <c r="E174" s="131"/>
      <c r="F174" s="131"/>
      <c r="G174" s="131"/>
      <c r="H174" s="131"/>
      <c r="I174" s="141"/>
      <c r="J174" s="141"/>
      <c r="K174" s="141"/>
      <c r="L174" s="142"/>
      <c r="M174" s="142"/>
      <c r="N174" s="142"/>
      <c r="O174" s="143"/>
      <c r="P174" s="143"/>
      <c r="Q174" s="144"/>
      <c r="R174" s="145"/>
      <c r="S174" s="144"/>
      <c r="T174" s="144"/>
      <c r="U174" s="193"/>
      <c r="V174" s="191"/>
      <c r="W174" s="191"/>
      <c r="X174" s="191"/>
      <c r="Y174" s="193"/>
      <c r="Z174" s="194"/>
      <c r="AA174" s="194"/>
    </row>
    <row r="175" spans="1:27" s="132" customFormat="1" x14ac:dyDescent="0.3">
      <c r="A175" s="23"/>
      <c r="B175" s="23"/>
      <c r="C175" s="22"/>
      <c r="D175" s="131"/>
      <c r="E175" s="131"/>
      <c r="F175" s="131"/>
      <c r="G175" s="131"/>
      <c r="H175" s="131"/>
      <c r="I175" s="141"/>
      <c r="J175" s="141"/>
      <c r="K175" s="141"/>
      <c r="L175" s="142"/>
      <c r="M175" s="142"/>
      <c r="N175" s="142"/>
      <c r="O175" s="143"/>
      <c r="P175" s="143"/>
      <c r="Q175" s="144"/>
      <c r="R175" s="145"/>
      <c r="S175" s="144"/>
      <c r="T175" s="144"/>
      <c r="U175" s="193"/>
      <c r="V175" s="191"/>
      <c r="W175" s="191"/>
      <c r="X175" s="191"/>
      <c r="Y175" s="193"/>
      <c r="Z175" s="194"/>
      <c r="AA175" s="194"/>
    </row>
    <row r="176" spans="1:27" s="132" customFormat="1" x14ac:dyDescent="0.3">
      <c r="A176" s="23"/>
      <c r="B176" s="23"/>
      <c r="C176" s="22"/>
      <c r="D176" s="131"/>
      <c r="E176" s="131"/>
      <c r="F176" s="131"/>
      <c r="G176" s="131"/>
      <c r="H176" s="131"/>
      <c r="I176" s="141"/>
      <c r="J176" s="141"/>
      <c r="K176" s="141"/>
      <c r="L176" s="142"/>
      <c r="M176" s="142"/>
      <c r="N176" s="142"/>
      <c r="O176" s="143"/>
      <c r="P176" s="143"/>
      <c r="Q176" s="144"/>
      <c r="R176" s="145"/>
      <c r="S176" s="144"/>
      <c r="T176" s="144"/>
      <c r="U176" s="193"/>
      <c r="V176" s="191"/>
      <c r="W176" s="191"/>
      <c r="X176" s="191"/>
      <c r="Y176" s="193"/>
      <c r="Z176" s="194"/>
      <c r="AA176" s="194"/>
    </row>
    <row r="177" spans="1:27" s="132" customFormat="1" x14ac:dyDescent="0.3">
      <c r="A177" s="23"/>
      <c r="B177" s="23"/>
      <c r="C177" s="22"/>
      <c r="D177" s="131"/>
      <c r="E177" s="131"/>
      <c r="F177" s="131"/>
      <c r="G177" s="131"/>
      <c r="H177" s="131"/>
      <c r="I177" s="141"/>
      <c r="J177" s="141"/>
      <c r="K177" s="141"/>
      <c r="L177" s="142"/>
      <c r="M177" s="142"/>
      <c r="N177" s="142"/>
      <c r="O177" s="143"/>
      <c r="P177" s="143"/>
      <c r="Q177" s="144"/>
      <c r="R177" s="145"/>
      <c r="S177" s="144"/>
      <c r="T177" s="144"/>
      <c r="U177" s="193"/>
      <c r="V177" s="191"/>
      <c r="W177" s="191"/>
      <c r="X177" s="191"/>
      <c r="Y177" s="193"/>
      <c r="Z177" s="194"/>
      <c r="AA177" s="194"/>
    </row>
    <row r="178" spans="1:27" s="132" customFormat="1" x14ac:dyDescent="0.3">
      <c r="A178" s="23"/>
      <c r="B178" s="23"/>
      <c r="C178" s="22"/>
      <c r="D178" s="131"/>
      <c r="E178" s="131"/>
      <c r="F178" s="131"/>
      <c r="G178" s="131"/>
      <c r="H178" s="131"/>
      <c r="I178" s="141"/>
      <c r="J178" s="141"/>
      <c r="K178" s="141"/>
      <c r="L178" s="142"/>
      <c r="M178" s="142"/>
      <c r="N178" s="142"/>
      <c r="O178" s="143"/>
      <c r="P178" s="143"/>
      <c r="Q178" s="144"/>
      <c r="R178" s="145"/>
      <c r="S178" s="144"/>
      <c r="T178" s="144"/>
      <c r="U178" s="193"/>
      <c r="V178" s="191"/>
      <c r="W178" s="191"/>
      <c r="X178" s="191"/>
      <c r="Y178" s="193"/>
      <c r="Z178" s="194"/>
      <c r="AA178" s="194"/>
    </row>
    <row r="179" spans="1:27" s="132" customFormat="1" x14ac:dyDescent="0.3">
      <c r="A179" s="23"/>
      <c r="B179" s="23"/>
      <c r="C179" s="22"/>
      <c r="D179" s="131"/>
      <c r="E179" s="131"/>
      <c r="F179" s="131"/>
      <c r="G179" s="131"/>
      <c r="H179" s="131"/>
      <c r="I179" s="141"/>
      <c r="J179" s="141"/>
      <c r="K179" s="141"/>
      <c r="L179" s="142"/>
      <c r="M179" s="142"/>
      <c r="N179" s="142"/>
      <c r="O179" s="143"/>
      <c r="P179" s="143"/>
      <c r="Q179" s="144"/>
      <c r="R179" s="145"/>
      <c r="S179" s="144"/>
      <c r="T179" s="144"/>
      <c r="U179" s="193"/>
      <c r="V179" s="191"/>
      <c r="W179" s="191"/>
      <c r="X179" s="191"/>
      <c r="Y179" s="193"/>
      <c r="Z179" s="194"/>
      <c r="AA179" s="194"/>
    </row>
    <row r="180" spans="1:27" s="132" customFormat="1" x14ac:dyDescent="0.3">
      <c r="A180" s="23"/>
      <c r="B180" s="23"/>
      <c r="C180" s="22"/>
      <c r="D180" s="131"/>
      <c r="E180" s="131"/>
      <c r="F180" s="131"/>
      <c r="G180" s="131"/>
      <c r="H180" s="131"/>
      <c r="I180" s="141"/>
      <c r="J180" s="141"/>
      <c r="K180" s="141"/>
      <c r="L180" s="142"/>
      <c r="M180" s="142"/>
      <c r="N180" s="142"/>
      <c r="O180" s="143"/>
      <c r="P180" s="143"/>
      <c r="Q180" s="144"/>
      <c r="R180" s="145"/>
      <c r="S180" s="144"/>
      <c r="T180" s="144"/>
      <c r="U180" s="193"/>
      <c r="V180" s="191"/>
      <c r="W180" s="191"/>
      <c r="X180" s="191"/>
      <c r="Y180" s="193"/>
      <c r="Z180" s="194"/>
      <c r="AA180" s="194"/>
    </row>
    <row r="181" spans="1:27" s="132" customFormat="1" x14ac:dyDescent="0.3">
      <c r="A181" s="23"/>
      <c r="B181" s="23"/>
      <c r="C181" s="22"/>
      <c r="D181" s="131"/>
      <c r="E181" s="131"/>
      <c r="F181" s="131"/>
      <c r="G181" s="131"/>
      <c r="H181" s="131"/>
      <c r="I181" s="141"/>
      <c r="J181" s="141"/>
      <c r="K181" s="141"/>
      <c r="L181" s="142"/>
      <c r="M181" s="142"/>
      <c r="N181" s="142"/>
      <c r="O181" s="143"/>
      <c r="P181" s="143"/>
      <c r="Q181" s="144"/>
      <c r="R181" s="145"/>
      <c r="S181" s="144"/>
      <c r="T181" s="144"/>
      <c r="U181" s="193"/>
      <c r="V181" s="191"/>
      <c r="W181" s="191"/>
      <c r="X181" s="191"/>
      <c r="Y181" s="193"/>
      <c r="Z181" s="194"/>
      <c r="AA181" s="194"/>
    </row>
    <row r="182" spans="1:27" s="132" customFormat="1" x14ac:dyDescent="0.3">
      <c r="A182" s="23"/>
      <c r="B182" s="23"/>
      <c r="C182" s="22"/>
      <c r="D182" s="131"/>
      <c r="E182" s="131"/>
      <c r="F182" s="131"/>
      <c r="G182" s="131"/>
      <c r="H182" s="131"/>
      <c r="I182" s="141"/>
      <c r="J182" s="141"/>
      <c r="K182" s="141"/>
      <c r="L182" s="142"/>
      <c r="M182" s="142"/>
      <c r="N182" s="142"/>
      <c r="O182" s="143"/>
      <c r="P182" s="143"/>
      <c r="Q182" s="144"/>
      <c r="R182" s="145"/>
      <c r="S182" s="144"/>
      <c r="T182" s="144"/>
      <c r="U182" s="193"/>
      <c r="V182" s="191"/>
      <c r="W182" s="191"/>
      <c r="X182" s="191"/>
      <c r="Y182" s="193"/>
      <c r="Z182" s="194"/>
      <c r="AA182" s="194"/>
    </row>
    <row r="183" spans="1:27" s="132" customFormat="1" x14ac:dyDescent="0.3">
      <c r="A183" s="23"/>
      <c r="B183" s="23"/>
      <c r="C183" s="22"/>
      <c r="D183" s="131"/>
      <c r="E183" s="131"/>
      <c r="F183" s="131"/>
      <c r="G183" s="131"/>
      <c r="H183" s="131"/>
      <c r="I183" s="141"/>
      <c r="J183" s="141"/>
      <c r="K183" s="141"/>
      <c r="L183" s="142"/>
      <c r="M183" s="142"/>
      <c r="N183" s="142"/>
      <c r="O183" s="143"/>
      <c r="P183" s="143"/>
      <c r="Q183" s="144"/>
      <c r="R183" s="145"/>
      <c r="S183" s="144"/>
      <c r="T183" s="144"/>
      <c r="U183" s="193"/>
      <c r="V183" s="191"/>
      <c r="W183" s="191"/>
      <c r="X183" s="191"/>
      <c r="Y183" s="193"/>
      <c r="Z183" s="194"/>
      <c r="AA183" s="194"/>
    </row>
    <row r="184" spans="1:27" s="132" customFormat="1" x14ac:dyDescent="0.3">
      <c r="A184" s="23"/>
      <c r="B184" s="23"/>
      <c r="C184" s="22"/>
      <c r="D184" s="131"/>
      <c r="E184" s="131"/>
      <c r="F184" s="131"/>
      <c r="G184" s="131"/>
      <c r="H184" s="131"/>
      <c r="I184" s="141"/>
      <c r="J184" s="141"/>
      <c r="K184" s="141"/>
      <c r="L184" s="142"/>
      <c r="M184" s="142"/>
      <c r="N184" s="142"/>
      <c r="O184" s="143"/>
      <c r="P184" s="143"/>
      <c r="Q184" s="144"/>
      <c r="R184" s="145"/>
      <c r="S184" s="144"/>
      <c r="T184" s="144"/>
      <c r="U184" s="193"/>
      <c r="V184" s="191"/>
      <c r="W184" s="191"/>
      <c r="X184" s="191"/>
      <c r="Y184" s="193"/>
      <c r="Z184" s="194"/>
      <c r="AA184" s="194"/>
    </row>
    <row r="185" spans="1:27" s="132" customFormat="1" x14ac:dyDescent="0.3">
      <c r="A185" s="23"/>
      <c r="B185" s="23"/>
      <c r="C185" s="22"/>
      <c r="D185" s="131"/>
      <c r="E185" s="131"/>
      <c r="F185" s="131"/>
      <c r="G185" s="131"/>
      <c r="H185" s="131"/>
      <c r="I185" s="141"/>
      <c r="J185" s="141"/>
      <c r="K185" s="141"/>
      <c r="L185" s="142"/>
      <c r="M185" s="142"/>
      <c r="N185" s="142"/>
      <c r="O185" s="143"/>
      <c r="P185" s="143"/>
      <c r="Q185" s="144"/>
      <c r="R185" s="145"/>
      <c r="S185" s="144"/>
      <c r="T185" s="144"/>
      <c r="U185" s="193"/>
      <c r="V185" s="191"/>
      <c r="W185" s="191"/>
      <c r="X185" s="191"/>
      <c r="Y185" s="193"/>
      <c r="Z185" s="194"/>
      <c r="AA185" s="194"/>
    </row>
    <row r="186" spans="1:27" s="132" customFormat="1" x14ac:dyDescent="0.3">
      <c r="A186" s="23"/>
      <c r="B186" s="23"/>
      <c r="C186" s="22"/>
      <c r="D186" s="131"/>
      <c r="E186" s="131"/>
      <c r="F186" s="131"/>
      <c r="G186" s="131"/>
      <c r="H186" s="131"/>
      <c r="I186" s="141"/>
      <c r="J186" s="141"/>
      <c r="K186" s="141"/>
      <c r="L186" s="142"/>
      <c r="M186" s="142"/>
      <c r="N186" s="142"/>
      <c r="O186" s="143"/>
      <c r="P186" s="143"/>
      <c r="Q186" s="144"/>
      <c r="R186" s="145"/>
      <c r="S186" s="144"/>
      <c r="T186" s="144"/>
      <c r="U186" s="193"/>
      <c r="V186" s="191"/>
      <c r="W186" s="191"/>
      <c r="X186" s="191"/>
      <c r="Y186" s="193"/>
      <c r="Z186" s="194"/>
      <c r="AA186" s="194"/>
    </row>
    <row r="187" spans="1:27" s="132" customFormat="1" x14ac:dyDescent="0.3">
      <c r="A187" s="23"/>
      <c r="B187" s="23"/>
      <c r="C187" s="22"/>
      <c r="D187" s="131"/>
      <c r="E187" s="131"/>
      <c r="F187" s="131"/>
      <c r="G187" s="131"/>
      <c r="H187" s="131"/>
      <c r="I187" s="141"/>
      <c r="J187" s="141"/>
      <c r="K187" s="141"/>
      <c r="L187" s="142"/>
      <c r="M187" s="142"/>
      <c r="N187" s="142"/>
      <c r="O187" s="143"/>
      <c r="P187" s="143"/>
      <c r="Q187" s="144"/>
      <c r="R187" s="145"/>
      <c r="S187" s="144"/>
      <c r="T187" s="144"/>
      <c r="U187" s="193"/>
      <c r="V187" s="191"/>
      <c r="W187" s="191"/>
      <c r="X187" s="191"/>
      <c r="Y187" s="193"/>
      <c r="Z187" s="194"/>
      <c r="AA187" s="194"/>
    </row>
    <row r="188" spans="1:27" s="132" customFormat="1" x14ac:dyDescent="0.3">
      <c r="A188" s="23"/>
      <c r="B188" s="23"/>
      <c r="C188" s="22"/>
      <c r="D188" s="131"/>
      <c r="E188" s="131"/>
      <c r="F188" s="131"/>
      <c r="G188" s="131"/>
      <c r="H188" s="131"/>
      <c r="I188" s="141"/>
      <c r="J188" s="141"/>
      <c r="K188" s="141"/>
      <c r="L188" s="142"/>
      <c r="M188" s="142"/>
      <c r="N188" s="142"/>
      <c r="O188" s="143"/>
      <c r="P188" s="143"/>
      <c r="Q188" s="144"/>
      <c r="R188" s="145"/>
      <c r="S188" s="144"/>
      <c r="T188" s="144"/>
      <c r="U188" s="193"/>
      <c r="V188" s="191"/>
      <c r="W188" s="191"/>
      <c r="X188" s="191"/>
      <c r="Y188" s="193"/>
      <c r="Z188" s="194"/>
      <c r="AA188" s="194"/>
    </row>
    <row r="189" spans="1:27" s="132" customFormat="1" x14ac:dyDescent="0.3">
      <c r="A189" s="23"/>
      <c r="B189" s="23"/>
      <c r="C189" s="22"/>
      <c r="D189" s="131"/>
      <c r="E189" s="131"/>
      <c r="F189" s="131"/>
      <c r="G189" s="131"/>
      <c r="H189" s="131"/>
      <c r="I189" s="141"/>
      <c r="J189" s="141"/>
      <c r="K189" s="141"/>
      <c r="L189" s="142"/>
      <c r="M189" s="142"/>
      <c r="N189" s="142"/>
      <c r="O189" s="143"/>
      <c r="P189" s="143"/>
      <c r="Q189" s="144"/>
      <c r="R189" s="145"/>
      <c r="S189" s="144"/>
      <c r="T189" s="144"/>
      <c r="U189" s="193"/>
      <c r="V189" s="191"/>
      <c r="W189" s="191"/>
      <c r="X189" s="191"/>
      <c r="Y189" s="193"/>
      <c r="Z189" s="194"/>
      <c r="AA189" s="194"/>
    </row>
    <row r="190" spans="1:27" s="132" customFormat="1" x14ac:dyDescent="0.3">
      <c r="A190" s="23"/>
      <c r="B190" s="23"/>
      <c r="C190" s="22"/>
      <c r="D190" s="131"/>
      <c r="E190" s="131"/>
      <c r="F190" s="131"/>
      <c r="G190" s="131"/>
      <c r="H190" s="131"/>
      <c r="I190" s="141"/>
      <c r="J190" s="141"/>
      <c r="K190" s="141"/>
      <c r="L190" s="142"/>
      <c r="M190" s="142"/>
      <c r="N190" s="142"/>
      <c r="O190" s="143"/>
      <c r="P190" s="143"/>
      <c r="Q190" s="144"/>
      <c r="R190" s="145"/>
      <c r="S190" s="144"/>
      <c r="T190" s="144"/>
      <c r="U190" s="193"/>
      <c r="V190" s="191"/>
      <c r="W190" s="191"/>
      <c r="X190" s="191"/>
      <c r="Y190" s="193"/>
      <c r="Z190" s="194"/>
      <c r="AA190" s="194"/>
    </row>
    <row r="191" spans="1:27" s="132" customFormat="1" x14ac:dyDescent="0.3">
      <c r="A191" s="23"/>
      <c r="B191" s="23"/>
      <c r="C191" s="22"/>
      <c r="D191" s="131"/>
      <c r="E191" s="131"/>
      <c r="F191" s="131"/>
      <c r="G191" s="131"/>
      <c r="H191" s="131"/>
      <c r="I191" s="141"/>
      <c r="J191" s="141"/>
      <c r="K191" s="141"/>
      <c r="L191" s="142"/>
      <c r="M191" s="142"/>
      <c r="N191" s="142"/>
      <c r="O191" s="143"/>
      <c r="P191" s="143"/>
      <c r="Q191" s="144"/>
      <c r="R191" s="145"/>
      <c r="S191" s="144"/>
      <c r="T191" s="144"/>
      <c r="U191" s="193"/>
      <c r="V191" s="191"/>
      <c r="W191" s="191"/>
      <c r="X191" s="191"/>
      <c r="Y191" s="193"/>
      <c r="Z191" s="194"/>
      <c r="AA191" s="194"/>
    </row>
    <row r="192" spans="1:27" s="132" customFormat="1" x14ac:dyDescent="0.3">
      <c r="A192" s="23"/>
      <c r="B192" s="23"/>
      <c r="C192" s="22"/>
      <c r="D192" s="131"/>
      <c r="E192" s="131"/>
      <c r="F192" s="131"/>
      <c r="G192" s="131"/>
      <c r="H192" s="131"/>
      <c r="I192" s="141"/>
      <c r="J192" s="141"/>
      <c r="K192" s="141"/>
      <c r="L192" s="142"/>
      <c r="M192" s="142"/>
      <c r="N192" s="142"/>
      <c r="O192" s="143"/>
      <c r="P192" s="143"/>
      <c r="Q192" s="144"/>
      <c r="R192" s="145"/>
      <c r="S192" s="144"/>
      <c r="T192" s="144"/>
      <c r="U192" s="193"/>
      <c r="V192" s="191"/>
      <c r="W192" s="191"/>
      <c r="X192" s="191"/>
      <c r="Y192" s="193"/>
      <c r="Z192" s="194"/>
      <c r="AA192" s="194"/>
    </row>
    <row r="193" spans="1:27" s="132" customFormat="1" x14ac:dyDescent="0.3">
      <c r="A193" s="23"/>
      <c r="B193" s="23"/>
      <c r="C193" s="22"/>
      <c r="D193" s="131"/>
      <c r="E193" s="131"/>
      <c r="F193" s="131"/>
      <c r="G193" s="131"/>
      <c r="H193" s="131"/>
      <c r="I193" s="141"/>
      <c r="J193" s="141"/>
      <c r="K193" s="141"/>
      <c r="L193" s="142"/>
      <c r="M193" s="142"/>
      <c r="N193" s="142"/>
      <c r="O193" s="143"/>
      <c r="P193" s="143"/>
      <c r="Q193" s="144"/>
      <c r="R193" s="145"/>
      <c r="S193" s="144"/>
      <c r="T193" s="144"/>
      <c r="U193" s="193"/>
      <c r="V193" s="191"/>
      <c r="W193" s="191"/>
      <c r="X193" s="191"/>
      <c r="Y193" s="193"/>
      <c r="Z193" s="194"/>
      <c r="AA193" s="194"/>
    </row>
    <row r="194" spans="1:27" s="132" customFormat="1" x14ac:dyDescent="0.3">
      <c r="A194" s="23"/>
      <c r="B194" s="23"/>
      <c r="C194" s="22"/>
      <c r="D194" s="131"/>
      <c r="E194" s="131"/>
      <c r="F194" s="131"/>
      <c r="G194" s="131"/>
      <c r="H194" s="131"/>
      <c r="I194" s="141"/>
      <c r="J194" s="141"/>
      <c r="K194" s="141"/>
      <c r="L194" s="142"/>
      <c r="M194" s="142"/>
      <c r="N194" s="142"/>
      <c r="O194" s="143"/>
      <c r="P194" s="143"/>
      <c r="Q194" s="144"/>
      <c r="R194" s="145"/>
      <c r="S194" s="144"/>
      <c r="T194" s="144"/>
      <c r="U194" s="193"/>
      <c r="V194" s="191"/>
      <c r="W194" s="191"/>
      <c r="X194" s="191"/>
      <c r="Y194" s="193"/>
      <c r="Z194" s="194"/>
      <c r="AA194" s="194"/>
    </row>
    <row r="195" spans="1:27" s="132" customFormat="1" x14ac:dyDescent="0.3">
      <c r="A195" s="23"/>
      <c r="B195" s="23"/>
      <c r="C195" s="22"/>
      <c r="D195" s="131"/>
      <c r="E195" s="131"/>
      <c r="F195" s="131"/>
      <c r="G195" s="131"/>
      <c r="H195" s="131"/>
      <c r="I195" s="141"/>
      <c r="J195" s="141"/>
      <c r="K195" s="141"/>
      <c r="L195" s="142"/>
      <c r="M195" s="142"/>
      <c r="N195" s="142"/>
      <c r="O195" s="143"/>
      <c r="P195" s="143"/>
      <c r="Q195" s="144"/>
      <c r="R195" s="145"/>
      <c r="S195" s="144"/>
      <c r="T195" s="144"/>
      <c r="U195" s="193"/>
      <c r="V195" s="191"/>
      <c r="W195" s="191"/>
      <c r="X195" s="191"/>
      <c r="Y195" s="193"/>
      <c r="Z195" s="194"/>
      <c r="AA195" s="194"/>
    </row>
    <row r="196" spans="1:27" s="132" customFormat="1" x14ac:dyDescent="0.3">
      <c r="A196" s="23"/>
      <c r="B196" s="23"/>
      <c r="C196" s="22"/>
      <c r="D196" s="131"/>
      <c r="E196" s="131"/>
      <c r="F196" s="131"/>
      <c r="G196" s="131"/>
      <c r="H196" s="131"/>
      <c r="I196" s="141"/>
      <c r="J196" s="141"/>
      <c r="K196" s="141"/>
      <c r="L196" s="142"/>
      <c r="M196" s="142"/>
      <c r="N196" s="142"/>
      <c r="O196" s="143"/>
      <c r="P196" s="143"/>
      <c r="Q196" s="144"/>
      <c r="R196" s="145"/>
      <c r="S196" s="144"/>
      <c r="T196" s="144"/>
      <c r="U196" s="193"/>
      <c r="V196" s="191"/>
      <c r="W196" s="191"/>
      <c r="X196" s="191"/>
      <c r="Y196" s="193"/>
      <c r="Z196" s="194"/>
      <c r="AA196" s="194"/>
    </row>
    <row r="197" spans="1:27" s="132" customFormat="1" x14ac:dyDescent="0.3">
      <c r="A197" s="23"/>
      <c r="B197" s="23"/>
      <c r="C197" s="22"/>
      <c r="D197" s="131"/>
      <c r="E197" s="131"/>
      <c r="F197" s="131"/>
      <c r="G197" s="131"/>
      <c r="H197" s="131"/>
      <c r="I197" s="141"/>
      <c r="J197" s="141"/>
      <c r="K197" s="141"/>
      <c r="L197" s="142"/>
      <c r="M197" s="142"/>
      <c r="N197" s="142"/>
      <c r="O197" s="143"/>
      <c r="P197" s="143"/>
      <c r="Q197" s="144"/>
      <c r="R197" s="145"/>
      <c r="S197" s="144"/>
      <c r="T197" s="144"/>
      <c r="U197" s="193"/>
      <c r="V197" s="191"/>
      <c r="W197" s="191"/>
      <c r="X197" s="191"/>
      <c r="Y197" s="193"/>
      <c r="Z197" s="194"/>
      <c r="AA197" s="194"/>
    </row>
    <row r="198" spans="1:27" s="132" customFormat="1" x14ac:dyDescent="0.3">
      <c r="A198" s="23"/>
      <c r="B198" s="23"/>
      <c r="C198" s="22"/>
      <c r="D198" s="131"/>
      <c r="E198" s="131"/>
      <c r="F198" s="131"/>
      <c r="G198" s="131"/>
      <c r="H198" s="131"/>
      <c r="I198" s="141"/>
      <c r="J198" s="141"/>
      <c r="K198" s="141"/>
      <c r="L198" s="142"/>
      <c r="M198" s="142"/>
      <c r="N198" s="142"/>
      <c r="O198" s="143"/>
      <c r="P198" s="143"/>
      <c r="Q198" s="144"/>
      <c r="R198" s="145"/>
      <c r="S198" s="144"/>
      <c r="T198" s="144"/>
      <c r="U198" s="193"/>
      <c r="V198" s="191"/>
      <c r="W198" s="191"/>
      <c r="X198" s="191"/>
      <c r="Y198" s="193"/>
      <c r="Z198" s="194"/>
      <c r="AA198" s="194"/>
    </row>
    <row r="199" spans="1:27" s="132" customFormat="1" x14ac:dyDescent="0.3">
      <c r="A199" s="23"/>
      <c r="B199" s="23"/>
      <c r="C199" s="22"/>
      <c r="D199" s="131"/>
      <c r="E199" s="131"/>
      <c r="F199" s="131"/>
      <c r="G199" s="131"/>
      <c r="H199" s="131"/>
      <c r="I199" s="141"/>
      <c r="J199" s="141"/>
      <c r="K199" s="141"/>
      <c r="L199" s="142"/>
      <c r="M199" s="142"/>
      <c r="N199" s="142"/>
      <c r="O199" s="143"/>
      <c r="P199" s="143"/>
      <c r="Q199" s="144"/>
      <c r="R199" s="145"/>
      <c r="S199" s="144"/>
      <c r="T199" s="144"/>
      <c r="U199" s="193"/>
      <c r="V199" s="191"/>
      <c r="W199" s="191"/>
      <c r="X199" s="191"/>
      <c r="Y199" s="193"/>
      <c r="Z199" s="194"/>
      <c r="AA199" s="194"/>
    </row>
    <row r="200" spans="1:27" s="132" customFormat="1" x14ac:dyDescent="0.3">
      <c r="A200" s="23"/>
      <c r="B200" s="23"/>
      <c r="C200" s="22"/>
      <c r="D200" s="131"/>
      <c r="E200" s="131"/>
      <c r="F200" s="131"/>
      <c r="G200" s="131"/>
      <c r="H200" s="131"/>
      <c r="I200" s="141"/>
      <c r="J200" s="141"/>
      <c r="K200" s="141"/>
      <c r="L200" s="142"/>
      <c r="M200" s="142"/>
      <c r="N200" s="142"/>
      <c r="O200" s="143"/>
      <c r="P200" s="143"/>
      <c r="Q200" s="144"/>
      <c r="R200" s="145"/>
      <c r="S200" s="144"/>
      <c r="T200" s="144"/>
      <c r="U200" s="193"/>
      <c r="V200" s="191"/>
      <c r="W200" s="191"/>
      <c r="X200" s="191"/>
      <c r="Y200" s="193"/>
      <c r="Z200" s="194"/>
      <c r="AA200" s="194"/>
    </row>
    <row r="201" spans="1:27" s="132" customFormat="1" x14ac:dyDescent="0.3">
      <c r="A201" s="23"/>
      <c r="B201" s="23"/>
      <c r="C201" s="22"/>
      <c r="D201" s="131"/>
      <c r="E201" s="131"/>
      <c r="F201" s="131"/>
      <c r="G201" s="131"/>
      <c r="H201" s="131"/>
      <c r="I201" s="141"/>
      <c r="J201" s="141"/>
      <c r="K201" s="141"/>
      <c r="L201" s="142"/>
      <c r="M201" s="142"/>
      <c r="N201" s="142"/>
      <c r="O201" s="143"/>
      <c r="P201" s="143"/>
      <c r="Q201" s="144"/>
      <c r="R201" s="145"/>
      <c r="S201" s="144"/>
      <c r="T201" s="144"/>
      <c r="U201" s="193"/>
      <c r="V201" s="191"/>
      <c r="W201" s="191"/>
      <c r="X201" s="191"/>
      <c r="Y201" s="193"/>
      <c r="Z201" s="194"/>
      <c r="AA201" s="194"/>
    </row>
    <row r="202" spans="1:27" s="132" customFormat="1" x14ac:dyDescent="0.3">
      <c r="A202" s="23"/>
      <c r="B202" s="23"/>
      <c r="C202" s="22"/>
      <c r="D202" s="131"/>
      <c r="E202" s="131"/>
      <c r="F202" s="131"/>
      <c r="G202" s="131"/>
      <c r="H202" s="131"/>
      <c r="I202" s="141"/>
      <c r="J202" s="141"/>
      <c r="K202" s="141"/>
      <c r="L202" s="142"/>
      <c r="M202" s="142"/>
      <c r="N202" s="142"/>
      <c r="O202" s="143"/>
      <c r="P202" s="143"/>
      <c r="Q202" s="144"/>
      <c r="R202" s="145"/>
      <c r="S202" s="144"/>
      <c r="T202" s="144"/>
      <c r="U202" s="193"/>
      <c r="V202" s="191"/>
      <c r="W202" s="191"/>
      <c r="X202" s="191"/>
      <c r="Y202" s="193"/>
      <c r="Z202" s="194"/>
      <c r="AA202" s="194"/>
    </row>
    <row r="203" spans="1:27" s="132" customFormat="1" x14ac:dyDescent="0.3">
      <c r="A203" s="23"/>
      <c r="B203" s="23"/>
      <c r="C203" s="22"/>
      <c r="D203" s="131"/>
      <c r="E203" s="131"/>
      <c r="F203" s="131"/>
      <c r="G203" s="131"/>
      <c r="H203" s="131"/>
      <c r="I203" s="141"/>
      <c r="J203" s="141"/>
      <c r="K203" s="141"/>
      <c r="L203" s="142"/>
      <c r="M203" s="142"/>
      <c r="N203" s="142"/>
      <c r="O203" s="143"/>
      <c r="P203" s="143"/>
      <c r="Q203" s="144"/>
      <c r="R203" s="145"/>
      <c r="S203" s="144"/>
      <c r="T203" s="144"/>
      <c r="U203" s="193"/>
      <c r="V203" s="191"/>
      <c r="W203" s="191"/>
      <c r="X203" s="191"/>
      <c r="Y203" s="193"/>
      <c r="Z203" s="194"/>
      <c r="AA203" s="194"/>
    </row>
    <row r="204" spans="1:27" s="132" customFormat="1" x14ac:dyDescent="0.3">
      <c r="A204" s="23"/>
      <c r="B204" s="23"/>
      <c r="C204" s="22"/>
      <c r="D204" s="131"/>
      <c r="E204" s="131"/>
      <c r="F204" s="131"/>
      <c r="G204" s="131"/>
      <c r="H204" s="131"/>
      <c r="I204" s="141"/>
      <c r="J204" s="141"/>
      <c r="K204" s="141"/>
      <c r="L204" s="142"/>
      <c r="M204" s="142"/>
      <c r="N204" s="142"/>
      <c r="O204" s="143"/>
      <c r="P204" s="143"/>
      <c r="Q204" s="144"/>
      <c r="R204" s="145"/>
      <c r="S204" s="144"/>
      <c r="T204" s="144"/>
      <c r="U204" s="193"/>
      <c r="V204" s="191"/>
      <c r="W204" s="191"/>
      <c r="X204" s="191"/>
      <c r="Y204" s="193"/>
      <c r="Z204" s="194"/>
      <c r="AA204" s="194"/>
    </row>
    <row r="205" spans="1:27" s="132" customFormat="1" x14ac:dyDescent="0.3">
      <c r="A205" s="23"/>
      <c r="B205" s="23"/>
      <c r="C205" s="22"/>
      <c r="D205" s="131"/>
      <c r="E205" s="131"/>
      <c r="F205" s="131"/>
      <c r="G205" s="131"/>
      <c r="H205" s="131"/>
      <c r="I205" s="141"/>
      <c r="J205" s="141"/>
      <c r="K205" s="141"/>
      <c r="L205" s="142"/>
      <c r="M205" s="142"/>
      <c r="N205" s="142"/>
      <c r="O205" s="143"/>
      <c r="P205" s="143"/>
      <c r="Q205" s="144"/>
      <c r="R205" s="145"/>
      <c r="S205" s="144"/>
      <c r="T205" s="144"/>
      <c r="U205" s="193"/>
      <c r="V205" s="191"/>
      <c r="W205" s="191"/>
      <c r="X205" s="191"/>
      <c r="Y205" s="193"/>
      <c r="Z205" s="194"/>
      <c r="AA205" s="194"/>
    </row>
    <row r="206" spans="1:27" s="132" customFormat="1" x14ac:dyDescent="0.3">
      <c r="A206" s="23"/>
      <c r="B206" s="23"/>
      <c r="C206" s="22"/>
      <c r="D206" s="131"/>
      <c r="E206" s="131"/>
      <c r="F206" s="131"/>
      <c r="G206" s="131"/>
      <c r="H206" s="131"/>
      <c r="I206" s="141"/>
      <c r="J206" s="141"/>
      <c r="K206" s="141"/>
      <c r="L206" s="142"/>
      <c r="M206" s="142"/>
      <c r="N206" s="142"/>
      <c r="O206" s="143"/>
      <c r="P206" s="143"/>
      <c r="Q206" s="144"/>
      <c r="R206" s="145"/>
      <c r="S206" s="144"/>
      <c r="T206" s="144"/>
      <c r="U206" s="193"/>
      <c r="V206" s="191"/>
      <c r="W206" s="191"/>
      <c r="X206" s="191"/>
      <c r="Y206" s="193"/>
      <c r="Z206" s="194"/>
      <c r="AA206" s="194"/>
    </row>
    <row r="207" spans="1:27" s="24" customFormat="1" x14ac:dyDescent="0.3">
      <c r="A207" s="23"/>
      <c r="B207" s="23"/>
      <c r="C207" s="22"/>
      <c r="D207" s="22"/>
      <c r="E207" s="22"/>
      <c r="F207" s="22"/>
      <c r="G207" s="22"/>
      <c r="H207" s="22"/>
      <c r="I207" s="43"/>
      <c r="J207" s="43"/>
      <c r="K207" s="43"/>
      <c r="L207" s="14"/>
      <c r="M207" s="14"/>
      <c r="N207" s="14"/>
      <c r="O207" s="44"/>
      <c r="P207" s="44"/>
      <c r="Q207" s="45"/>
      <c r="R207" s="46"/>
      <c r="S207" s="45"/>
      <c r="T207" s="45"/>
      <c r="U207" s="179"/>
      <c r="V207" s="188"/>
      <c r="W207" s="188"/>
      <c r="X207" s="188"/>
      <c r="Y207" s="179"/>
      <c r="Z207" s="195"/>
      <c r="AA207" s="195"/>
    </row>
    <row r="208" spans="1:27" s="24" customFormat="1" x14ac:dyDescent="0.3">
      <c r="A208" s="23"/>
      <c r="B208" s="23"/>
      <c r="C208" s="22"/>
      <c r="D208" s="22"/>
      <c r="E208" s="22"/>
      <c r="F208" s="22"/>
      <c r="G208" s="22"/>
      <c r="H208" s="22"/>
      <c r="I208" s="43"/>
      <c r="J208" s="43"/>
      <c r="K208" s="43"/>
      <c r="L208" s="14"/>
      <c r="M208" s="14"/>
      <c r="N208" s="14"/>
      <c r="O208" s="44"/>
      <c r="P208" s="44"/>
      <c r="Q208" s="45"/>
      <c r="R208" s="46"/>
      <c r="S208" s="45"/>
      <c r="T208" s="45"/>
      <c r="U208" s="179"/>
      <c r="V208" s="188"/>
      <c r="W208" s="188"/>
      <c r="X208" s="188"/>
      <c r="Y208" s="179"/>
      <c r="Z208" s="195"/>
      <c r="AA208" s="195"/>
    </row>
    <row r="209" spans="1:27" s="24" customFormat="1" x14ac:dyDescent="0.3">
      <c r="A209" s="23"/>
      <c r="B209" s="23"/>
      <c r="C209" s="22"/>
      <c r="D209" s="22"/>
      <c r="E209" s="22"/>
      <c r="F209" s="22"/>
      <c r="G209" s="22"/>
      <c r="H209" s="22"/>
      <c r="I209" s="43"/>
      <c r="J209" s="43"/>
      <c r="K209" s="43"/>
      <c r="L209" s="14"/>
      <c r="M209" s="14"/>
      <c r="N209" s="14"/>
      <c r="O209" s="44"/>
      <c r="P209" s="44"/>
      <c r="Q209" s="45"/>
      <c r="R209" s="46"/>
      <c r="S209" s="45"/>
      <c r="T209" s="45"/>
      <c r="U209" s="179"/>
      <c r="V209" s="188"/>
      <c r="W209" s="188"/>
      <c r="X209" s="188"/>
      <c r="Y209" s="179"/>
      <c r="Z209" s="195"/>
      <c r="AA209" s="195"/>
    </row>
    <row r="210" spans="1:27" s="24" customFormat="1" x14ac:dyDescent="0.3">
      <c r="A210" s="23"/>
      <c r="B210" s="23"/>
      <c r="C210" s="22"/>
      <c r="D210" s="22"/>
      <c r="E210" s="22"/>
      <c r="F210" s="22"/>
      <c r="G210" s="22"/>
      <c r="H210" s="22"/>
      <c r="I210" s="43"/>
      <c r="J210" s="43"/>
      <c r="K210" s="43"/>
      <c r="L210" s="14"/>
      <c r="M210" s="14"/>
      <c r="N210" s="14"/>
      <c r="O210" s="44"/>
      <c r="P210" s="44"/>
      <c r="Q210" s="45"/>
      <c r="R210" s="46"/>
      <c r="S210" s="45"/>
      <c r="T210" s="45"/>
      <c r="U210" s="179"/>
      <c r="V210" s="188"/>
      <c r="W210" s="188"/>
      <c r="X210" s="188"/>
      <c r="Y210" s="179"/>
      <c r="Z210" s="195"/>
      <c r="AA210" s="195"/>
    </row>
    <row r="211" spans="1:27" s="24" customFormat="1" x14ac:dyDescent="0.3">
      <c r="A211" s="23"/>
      <c r="B211" s="23"/>
      <c r="C211" s="22"/>
      <c r="D211" s="22"/>
      <c r="E211" s="22"/>
      <c r="F211" s="22"/>
      <c r="G211" s="22"/>
      <c r="H211" s="22"/>
      <c r="I211" s="43"/>
      <c r="J211" s="43"/>
      <c r="K211" s="43"/>
      <c r="L211" s="14"/>
      <c r="M211" s="14"/>
      <c r="N211" s="14"/>
      <c r="O211" s="44"/>
      <c r="P211" s="44"/>
      <c r="Q211" s="45"/>
      <c r="R211" s="46"/>
      <c r="S211" s="45"/>
      <c r="T211" s="45"/>
      <c r="U211" s="179"/>
      <c r="V211" s="188"/>
      <c r="W211" s="188"/>
      <c r="X211" s="188"/>
      <c r="Y211" s="179"/>
      <c r="Z211" s="195"/>
      <c r="AA211" s="195"/>
    </row>
    <row r="212" spans="1:27" s="24" customFormat="1" x14ac:dyDescent="0.3">
      <c r="A212" s="23"/>
      <c r="B212" s="23"/>
      <c r="C212" s="22"/>
      <c r="D212" s="22"/>
      <c r="E212" s="22"/>
      <c r="F212" s="22"/>
      <c r="G212" s="22"/>
      <c r="H212" s="22"/>
      <c r="I212" s="43"/>
      <c r="J212" s="43"/>
      <c r="K212" s="43"/>
      <c r="L212" s="14"/>
      <c r="M212" s="14"/>
      <c r="N212" s="14"/>
      <c r="O212" s="44"/>
      <c r="P212" s="44"/>
      <c r="Q212" s="45"/>
      <c r="R212" s="46"/>
      <c r="S212" s="45"/>
      <c r="T212" s="45"/>
      <c r="U212" s="179"/>
      <c r="V212" s="188"/>
      <c r="W212" s="188"/>
      <c r="X212" s="188"/>
      <c r="Y212" s="179"/>
      <c r="Z212" s="195"/>
      <c r="AA212" s="195"/>
    </row>
    <row r="213" spans="1:27" s="24" customFormat="1" x14ac:dyDescent="0.3">
      <c r="A213" s="23"/>
      <c r="B213" s="23"/>
      <c r="C213" s="22"/>
      <c r="D213" s="22"/>
      <c r="E213" s="22"/>
      <c r="F213" s="22"/>
      <c r="G213" s="22"/>
      <c r="H213" s="22"/>
      <c r="I213" s="43"/>
      <c r="J213" s="43"/>
      <c r="K213" s="43"/>
      <c r="L213" s="14"/>
      <c r="M213" s="14"/>
      <c r="N213" s="14"/>
      <c r="O213" s="44"/>
      <c r="P213" s="44"/>
      <c r="Q213" s="45"/>
      <c r="R213" s="46"/>
      <c r="S213" s="45"/>
      <c r="T213" s="45"/>
      <c r="U213" s="179"/>
      <c r="V213" s="188"/>
      <c r="W213" s="188"/>
      <c r="X213" s="188"/>
      <c r="Y213" s="179"/>
      <c r="Z213" s="195"/>
      <c r="AA213" s="195"/>
    </row>
    <row r="214" spans="1:27" s="24" customFormat="1" x14ac:dyDescent="0.3">
      <c r="A214" s="23"/>
      <c r="B214" s="23"/>
      <c r="C214" s="22"/>
      <c r="D214" s="22"/>
      <c r="E214" s="22"/>
      <c r="F214" s="22"/>
      <c r="G214" s="22"/>
      <c r="H214" s="22"/>
      <c r="I214" s="43"/>
      <c r="J214" s="43"/>
      <c r="K214" s="43"/>
      <c r="L214" s="14"/>
      <c r="M214" s="14"/>
      <c r="N214" s="14"/>
      <c r="O214" s="44"/>
      <c r="P214" s="44"/>
      <c r="Q214" s="45"/>
      <c r="R214" s="46"/>
      <c r="S214" s="45"/>
      <c r="T214" s="45"/>
      <c r="U214" s="179"/>
      <c r="V214" s="188"/>
      <c r="W214" s="188"/>
      <c r="X214" s="188"/>
      <c r="Y214" s="179"/>
      <c r="Z214" s="195"/>
      <c r="AA214" s="195"/>
    </row>
    <row r="215" spans="1:27" s="24" customFormat="1" x14ac:dyDescent="0.3">
      <c r="A215" s="23"/>
      <c r="B215" s="23"/>
      <c r="C215" s="22"/>
      <c r="D215" s="22"/>
      <c r="E215" s="22"/>
      <c r="F215" s="22"/>
      <c r="G215" s="22"/>
      <c r="H215" s="22"/>
      <c r="I215" s="43"/>
      <c r="J215" s="43"/>
      <c r="K215" s="43"/>
      <c r="L215" s="14"/>
      <c r="M215" s="14"/>
      <c r="N215" s="14"/>
      <c r="O215" s="44"/>
      <c r="P215" s="44"/>
      <c r="Q215" s="45"/>
      <c r="R215" s="46"/>
      <c r="S215" s="45"/>
      <c r="T215" s="45"/>
      <c r="U215" s="179"/>
      <c r="V215" s="188"/>
      <c r="W215" s="188"/>
      <c r="X215" s="188"/>
      <c r="Y215" s="179"/>
      <c r="Z215" s="195"/>
      <c r="AA215" s="195"/>
    </row>
    <row r="216" spans="1:27" s="24" customFormat="1" x14ac:dyDescent="0.3">
      <c r="A216" s="23"/>
      <c r="B216" s="23"/>
      <c r="C216" s="22"/>
      <c r="D216" s="22"/>
      <c r="E216" s="22"/>
      <c r="F216" s="22"/>
      <c r="G216" s="22"/>
      <c r="H216" s="22"/>
      <c r="I216" s="43"/>
      <c r="J216" s="43"/>
      <c r="K216" s="43"/>
      <c r="L216" s="14"/>
      <c r="M216" s="14"/>
      <c r="N216" s="14"/>
      <c r="O216" s="44"/>
      <c r="P216" s="44"/>
      <c r="Q216" s="45"/>
      <c r="R216" s="46"/>
      <c r="S216" s="45"/>
      <c r="T216" s="45"/>
      <c r="U216" s="179"/>
      <c r="V216" s="188"/>
      <c r="W216" s="188"/>
      <c r="X216" s="188"/>
      <c r="Y216" s="179"/>
      <c r="Z216" s="195"/>
      <c r="AA216" s="195"/>
    </row>
    <row r="217" spans="1:27" s="24" customFormat="1" x14ac:dyDescent="0.3">
      <c r="A217" s="23"/>
      <c r="B217" s="23"/>
      <c r="C217" s="22"/>
      <c r="D217" s="22"/>
      <c r="E217" s="22"/>
      <c r="F217" s="22"/>
      <c r="G217" s="22"/>
      <c r="H217" s="22"/>
      <c r="I217" s="43"/>
      <c r="J217" s="43"/>
      <c r="K217" s="43"/>
      <c r="L217" s="14"/>
      <c r="M217" s="14"/>
      <c r="N217" s="14"/>
      <c r="O217" s="44"/>
      <c r="P217" s="44"/>
      <c r="Q217" s="45"/>
      <c r="R217" s="46"/>
      <c r="S217" s="45"/>
      <c r="T217" s="45"/>
      <c r="U217" s="179"/>
      <c r="V217" s="188"/>
      <c r="W217" s="188"/>
      <c r="X217" s="188"/>
      <c r="Y217" s="179"/>
      <c r="Z217" s="195"/>
      <c r="AA217" s="195"/>
    </row>
    <row r="218" spans="1:27" s="24" customFormat="1" x14ac:dyDescent="0.3">
      <c r="A218" s="23"/>
      <c r="B218" s="23"/>
      <c r="C218" s="22"/>
      <c r="D218" s="22"/>
      <c r="E218" s="22"/>
      <c r="F218" s="22"/>
      <c r="G218" s="22"/>
      <c r="H218" s="22"/>
      <c r="I218" s="43"/>
      <c r="J218" s="43"/>
      <c r="K218" s="43"/>
      <c r="L218" s="14"/>
      <c r="M218" s="14"/>
      <c r="N218" s="14"/>
      <c r="O218" s="44"/>
      <c r="P218" s="44"/>
      <c r="Q218" s="45"/>
      <c r="R218" s="46"/>
      <c r="S218" s="45"/>
      <c r="T218" s="45"/>
      <c r="U218" s="179"/>
      <c r="V218" s="188"/>
      <c r="W218" s="188"/>
      <c r="X218" s="188"/>
      <c r="Y218" s="179"/>
      <c r="Z218" s="195"/>
      <c r="AA218" s="195"/>
    </row>
    <row r="219" spans="1:27" s="24" customFormat="1" x14ac:dyDescent="0.3">
      <c r="A219" s="23"/>
      <c r="B219" s="23"/>
      <c r="C219" s="22"/>
      <c r="D219" s="22"/>
      <c r="E219" s="22"/>
      <c r="F219" s="22"/>
      <c r="G219" s="22"/>
      <c r="H219" s="22"/>
      <c r="I219" s="43"/>
      <c r="J219" s="43"/>
      <c r="K219" s="43"/>
      <c r="L219" s="14"/>
      <c r="M219" s="14"/>
      <c r="N219" s="14"/>
      <c r="O219" s="44"/>
      <c r="P219" s="44"/>
      <c r="Q219" s="45"/>
      <c r="R219" s="46"/>
      <c r="S219" s="45"/>
      <c r="T219" s="45"/>
      <c r="U219" s="179"/>
      <c r="V219" s="188"/>
      <c r="W219" s="188"/>
      <c r="X219" s="188"/>
      <c r="Y219" s="179"/>
      <c r="Z219" s="195"/>
      <c r="AA219" s="195"/>
    </row>
    <row r="220" spans="1:27" s="24" customFormat="1" x14ac:dyDescent="0.3">
      <c r="A220" s="23"/>
      <c r="B220" s="23"/>
      <c r="C220" s="22"/>
      <c r="D220" s="22"/>
      <c r="E220" s="22"/>
      <c r="F220" s="22"/>
      <c r="G220" s="22"/>
      <c r="H220" s="22"/>
      <c r="I220" s="43"/>
      <c r="J220" s="43"/>
      <c r="K220" s="43"/>
      <c r="L220" s="14"/>
      <c r="M220" s="14"/>
      <c r="N220" s="14"/>
      <c r="O220" s="44"/>
      <c r="P220" s="44"/>
      <c r="Q220" s="45"/>
      <c r="R220" s="46"/>
      <c r="S220" s="45"/>
      <c r="T220" s="45"/>
      <c r="U220" s="179"/>
      <c r="V220" s="188"/>
      <c r="W220" s="188"/>
      <c r="X220" s="188"/>
      <c r="Y220" s="179"/>
      <c r="Z220" s="195"/>
      <c r="AA220" s="195"/>
    </row>
    <row r="221" spans="1:27" s="24" customFormat="1" x14ac:dyDescent="0.3">
      <c r="A221" s="23"/>
      <c r="B221" s="23"/>
      <c r="C221" s="22"/>
      <c r="D221" s="22"/>
      <c r="E221" s="22"/>
      <c r="F221" s="22"/>
      <c r="G221" s="22"/>
      <c r="H221" s="22"/>
      <c r="I221" s="43"/>
      <c r="J221" s="43"/>
      <c r="K221" s="43"/>
      <c r="L221" s="14"/>
      <c r="M221" s="14"/>
      <c r="N221" s="14"/>
      <c r="O221" s="44"/>
      <c r="P221" s="44"/>
      <c r="Q221" s="45"/>
      <c r="R221" s="46"/>
      <c r="S221" s="45"/>
      <c r="T221" s="45"/>
      <c r="U221" s="179"/>
      <c r="V221" s="188"/>
      <c r="W221" s="188"/>
      <c r="X221" s="188"/>
      <c r="Y221" s="179"/>
      <c r="Z221" s="195"/>
      <c r="AA221" s="195"/>
    </row>
    <row r="222" spans="1:27" s="24" customFormat="1" x14ac:dyDescent="0.3">
      <c r="A222" s="23"/>
      <c r="B222" s="23"/>
      <c r="C222" s="22"/>
      <c r="D222" s="22"/>
      <c r="E222" s="22"/>
      <c r="F222" s="22"/>
      <c r="G222" s="22"/>
      <c r="H222" s="22"/>
      <c r="I222" s="43"/>
      <c r="J222" s="43"/>
      <c r="K222" s="43"/>
      <c r="L222" s="14"/>
      <c r="M222" s="14"/>
      <c r="N222" s="14"/>
      <c r="O222" s="44"/>
      <c r="P222" s="44"/>
      <c r="Q222" s="45"/>
      <c r="R222" s="46"/>
      <c r="S222" s="45"/>
      <c r="T222" s="45"/>
      <c r="U222" s="179"/>
      <c r="V222" s="188"/>
      <c r="W222" s="188"/>
      <c r="X222" s="188"/>
      <c r="Y222" s="179"/>
      <c r="Z222" s="195"/>
      <c r="AA222" s="195"/>
    </row>
    <row r="223" spans="1:27" s="24" customFormat="1" x14ac:dyDescent="0.3">
      <c r="A223" s="23"/>
      <c r="B223" s="23"/>
      <c r="C223" s="22"/>
      <c r="D223" s="22"/>
      <c r="E223" s="22"/>
      <c r="F223" s="22"/>
      <c r="G223" s="22"/>
      <c r="H223" s="22"/>
      <c r="I223" s="43"/>
      <c r="J223" s="43"/>
      <c r="K223" s="43"/>
      <c r="L223" s="14"/>
      <c r="M223" s="14"/>
      <c r="N223" s="14"/>
      <c r="O223" s="44"/>
      <c r="P223" s="44"/>
      <c r="Q223" s="45"/>
      <c r="R223" s="46"/>
      <c r="S223" s="45"/>
      <c r="T223" s="45"/>
      <c r="U223" s="179"/>
      <c r="V223" s="188"/>
      <c r="W223" s="188"/>
      <c r="X223" s="188"/>
      <c r="Y223" s="179"/>
      <c r="Z223" s="195"/>
      <c r="AA223" s="195"/>
    </row>
    <row r="224" spans="1:27" s="24" customFormat="1" x14ac:dyDescent="0.3">
      <c r="A224" s="23"/>
      <c r="B224" s="23"/>
      <c r="C224" s="22"/>
      <c r="D224" s="22"/>
      <c r="E224" s="22"/>
      <c r="F224" s="22"/>
      <c r="G224" s="22"/>
      <c r="H224" s="22"/>
      <c r="I224" s="43"/>
      <c r="J224" s="43"/>
      <c r="K224" s="43"/>
      <c r="L224" s="14"/>
      <c r="M224" s="14"/>
      <c r="N224" s="14"/>
      <c r="O224" s="44"/>
      <c r="P224" s="44"/>
      <c r="Q224" s="45"/>
      <c r="R224" s="46"/>
      <c r="S224" s="45"/>
      <c r="T224" s="45"/>
      <c r="U224" s="179"/>
      <c r="V224" s="188"/>
      <c r="W224" s="188"/>
      <c r="X224" s="188"/>
      <c r="Y224" s="179"/>
      <c r="Z224" s="195"/>
      <c r="AA224" s="195"/>
    </row>
    <row r="225" spans="1:27" s="24" customFormat="1" x14ac:dyDescent="0.3">
      <c r="A225" s="23"/>
      <c r="B225" s="23"/>
      <c r="C225" s="22"/>
      <c r="D225" s="22"/>
      <c r="E225" s="22"/>
      <c r="F225" s="22"/>
      <c r="G225" s="22"/>
      <c r="H225" s="22"/>
      <c r="I225" s="43"/>
      <c r="J225" s="43"/>
      <c r="K225" s="43"/>
      <c r="L225" s="14"/>
      <c r="M225" s="14"/>
      <c r="N225" s="14"/>
      <c r="O225" s="44"/>
      <c r="P225" s="44"/>
      <c r="Q225" s="45"/>
      <c r="R225" s="46"/>
      <c r="S225" s="45"/>
      <c r="T225" s="45"/>
      <c r="U225" s="179"/>
      <c r="V225" s="188"/>
      <c r="W225" s="188"/>
      <c r="X225" s="188"/>
      <c r="Y225" s="179"/>
      <c r="Z225" s="195"/>
      <c r="AA225" s="195"/>
    </row>
    <row r="226" spans="1:27" s="24" customFormat="1" x14ac:dyDescent="0.3">
      <c r="A226" s="23"/>
      <c r="B226" s="23"/>
      <c r="C226" s="22"/>
      <c r="D226" s="22"/>
      <c r="E226" s="22"/>
      <c r="F226" s="22"/>
      <c r="G226" s="22"/>
      <c r="H226" s="22"/>
      <c r="I226" s="43"/>
      <c r="J226" s="43"/>
      <c r="K226" s="43"/>
      <c r="L226" s="14"/>
      <c r="M226" s="14"/>
      <c r="N226" s="14"/>
      <c r="O226" s="44"/>
      <c r="P226" s="44"/>
      <c r="Q226" s="45"/>
      <c r="R226" s="46"/>
      <c r="S226" s="45"/>
      <c r="T226" s="45"/>
      <c r="U226" s="179"/>
      <c r="V226" s="188"/>
      <c r="W226" s="188"/>
      <c r="X226" s="188"/>
      <c r="Y226" s="179"/>
      <c r="Z226" s="195"/>
      <c r="AA226" s="195"/>
    </row>
    <row r="227" spans="1:27" s="24" customFormat="1" x14ac:dyDescent="0.3">
      <c r="A227" s="23"/>
      <c r="B227" s="23"/>
      <c r="C227" s="22"/>
      <c r="D227" s="22"/>
      <c r="E227" s="22"/>
      <c r="F227" s="22"/>
      <c r="G227" s="22"/>
      <c r="H227" s="22"/>
      <c r="I227" s="43"/>
      <c r="J227" s="43"/>
      <c r="K227" s="43"/>
      <c r="L227" s="14"/>
      <c r="M227" s="14"/>
      <c r="N227" s="14"/>
      <c r="O227" s="44"/>
      <c r="P227" s="44"/>
      <c r="Q227" s="45"/>
      <c r="R227" s="46"/>
      <c r="S227" s="45"/>
      <c r="T227" s="45"/>
      <c r="U227" s="179"/>
      <c r="V227" s="188"/>
      <c r="W227" s="188"/>
      <c r="X227" s="188"/>
      <c r="Y227" s="179"/>
      <c r="Z227" s="195"/>
      <c r="AA227" s="195"/>
    </row>
    <row r="228" spans="1:27" s="24" customFormat="1" x14ac:dyDescent="0.3">
      <c r="A228" s="23"/>
      <c r="B228" s="23"/>
      <c r="C228" s="22"/>
      <c r="D228" s="22"/>
      <c r="E228" s="22"/>
      <c r="F228" s="22"/>
      <c r="G228" s="22"/>
      <c r="H228" s="22"/>
      <c r="I228" s="43"/>
      <c r="J228" s="43"/>
      <c r="K228" s="43"/>
      <c r="L228" s="14"/>
      <c r="M228" s="14"/>
      <c r="N228" s="14"/>
      <c r="O228" s="44"/>
      <c r="P228" s="44"/>
      <c r="Q228" s="45"/>
      <c r="R228" s="46"/>
      <c r="S228" s="45"/>
      <c r="T228" s="45"/>
      <c r="U228" s="179"/>
      <c r="V228" s="188"/>
      <c r="W228" s="188"/>
      <c r="X228" s="188"/>
      <c r="Y228" s="179"/>
      <c r="Z228" s="195"/>
      <c r="AA228" s="195"/>
    </row>
    <row r="229" spans="1:27" s="24" customFormat="1" x14ac:dyDescent="0.3">
      <c r="A229" s="23"/>
      <c r="B229" s="23"/>
      <c r="C229" s="22"/>
      <c r="D229" s="22"/>
      <c r="E229" s="22"/>
      <c r="F229" s="22"/>
      <c r="G229" s="22"/>
      <c r="H229" s="22"/>
      <c r="I229" s="43"/>
      <c r="J229" s="43"/>
      <c r="K229" s="43"/>
      <c r="L229" s="14"/>
      <c r="M229" s="14"/>
      <c r="N229" s="14"/>
      <c r="O229" s="44"/>
      <c r="P229" s="44"/>
      <c r="Q229" s="45"/>
      <c r="R229" s="46"/>
      <c r="S229" s="45"/>
      <c r="T229" s="45"/>
      <c r="U229" s="179"/>
      <c r="V229" s="188"/>
      <c r="W229" s="188"/>
      <c r="X229" s="188"/>
      <c r="Y229" s="179"/>
      <c r="Z229" s="195"/>
      <c r="AA229" s="195"/>
    </row>
    <row r="230" spans="1:27" s="24" customFormat="1" x14ac:dyDescent="0.3">
      <c r="A230" s="23"/>
      <c r="B230" s="23"/>
      <c r="C230" s="22"/>
      <c r="D230" s="22"/>
      <c r="E230" s="22"/>
      <c r="F230" s="22"/>
      <c r="G230" s="22"/>
      <c r="H230" s="22"/>
      <c r="I230" s="43"/>
      <c r="J230" s="43"/>
      <c r="K230" s="43"/>
      <c r="L230" s="14"/>
      <c r="M230" s="14"/>
      <c r="N230" s="14"/>
      <c r="O230" s="44"/>
      <c r="P230" s="44"/>
      <c r="Q230" s="45"/>
      <c r="R230" s="46"/>
      <c r="S230" s="45"/>
      <c r="T230" s="45"/>
      <c r="U230" s="179"/>
      <c r="V230" s="188"/>
      <c r="W230" s="188"/>
      <c r="X230" s="188"/>
      <c r="Y230" s="179"/>
      <c r="Z230" s="195"/>
      <c r="AA230" s="195"/>
    </row>
    <row r="231" spans="1:27" s="24" customFormat="1" x14ac:dyDescent="0.3">
      <c r="A231" s="23"/>
      <c r="B231" s="23"/>
      <c r="C231" s="22"/>
      <c r="D231" s="22"/>
      <c r="E231" s="22"/>
      <c r="F231" s="22"/>
      <c r="G231" s="22"/>
      <c r="H231" s="22"/>
      <c r="I231" s="43"/>
      <c r="J231" s="43"/>
      <c r="K231" s="43"/>
      <c r="L231" s="14"/>
      <c r="M231" s="14"/>
      <c r="N231" s="14"/>
      <c r="O231" s="44"/>
      <c r="P231" s="44"/>
      <c r="Q231" s="45"/>
      <c r="R231" s="46"/>
      <c r="S231" s="45"/>
      <c r="T231" s="45"/>
      <c r="U231" s="179"/>
      <c r="V231" s="188"/>
      <c r="W231" s="188"/>
      <c r="X231" s="188"/>
      <c r="Y231" s="179"/>
      <c r="Z231" s="195"/>
      <c r="AA231" s="195"/>
    </row>
    <row r="232" spans="1:27" s="24" customFormat="1" x14ac:dyDescent="0.3">
      <c r="A232" s="23"/>
      <c r="B232" s="23"/>
      <c r="C232" s="22"/>
      <c r="D232" s="22"/>
      <c r="E232" s="22"/>
      <c r="F232" s="22"/>
      <c r="G232" s="22"/>
      <c r="H232" s="22"/>
      <c r="I232" s="43"/>
      <c r="J232" s="43"/>
      <c r="K232" s="43"/>
      <c r="L232" s="14"/>
      <c r="M232" s="14"/>
      <c r="N232" s="14"/>
      <c r="O232" s="44"/>
      <c r="P232" s="44"/>
      <c r="Q232" s="45"/>
      <c r="R232" s="46"/>
      <c r="S232" s="45"/>
      <c r="T232" s="45"/>
      <c r="U232" s="179"/>
      <c r="V232" s="188"/>
      <c r="W232" s="188"/>
      <c r="X232" s="188"/>
      <c r="Y232" s="179"/>
      <c r="Z232" s="195"/>
      <c r="AA232" s="195"/>
    </row>
    <row r="233" spans="1:27" s="24" customFormat="1" x14ac:dyDescent="0.3">
      <c r="A233" s="23"/>
      <c r="B233" s="23"/>
      <c r="C233" s="22"/>
      <c r="D233" s="22"/>
      <c r="E233" s="22"/>
      <c r="F233" s="22"/>
      <c r="G233" s="22"/>
      <c r="H233" s="22"/>
      <c r="I233" s="43"/>
      <c r="J233" s="43"/>
      <c r="K233" s="43"/>
      <c r="L233" s="14"/>
      <c r="M233" s="14"/>
      <c r="N233" s="14"/>
      <c r="O233" s="44"/>
      <c r="P233" s="44"/>
      <c r="Q233" s="45"/>
      <c r="R233" s="46"/>
      <c r="S233" s="45"/>
      <c r="T233" s="45"/>
      <c r="U233" s="179"/>
      <c r="V233" s="188"/>
      <c r="W233" s="188"/>
      <c r="X233" s="188"/>
      <c r="Y233" s="179"/>
      <c r="Z233" s="195"/>
      <c r="AA233" s="195"/>
    </row>
    <row r="234" spans="1:27" s="24" customFormat="1" x14ac:dyDescent="0.3">
      <c r="A234" s="23"/>
      <c r="B234" s="23"/>
      <c r="C234" s="22"/>
      <c r="D234" s="22"/>
      <c r="E234" s="22"/>
      <c r="F234" s="22"/>
      <c r="G234" s="22"/>
      <c r="H234" s="22"/>
      <c r="I234" s="43"/>
      <c r="J234" s="43"/>
      <c r="K234" s="43"/>
      <c r="L234" s="14"/>
      <c r="M234" s="14"/>
      <c r="N234" s="14"/>
      <c r="O234" s="44"/>
      <c r="P234" s="44"/>
      <c r="Q234" s="45"/>
      <c r="R234" s="46"/>
      <c r="S234" s="45"/>
      <c r="T234" s="45"/>
      <c r="U234" s="179"/>
      <c r="V234" s="188"/>
      <c r="W234" s="188"/>
      <c r="X234" s="188"/>
      <c r="Y234" s="179"/>
      <c r="Z234" s="195"/>
      <c r="AA234" s="195"/>
    </row>
    <row r="235" spans="1:27" s="24" customFormat="1" x14ac:dyDescent="0.3">
      <c r="A235" s="23"/>
      <c r="B235" s="23"/>
      <c r="C235" s="22"/>
      <c r="D235" s="22"/>
      <c r="E235" s="22"/>
      <c r="F235" s="22"/>
      <c r="G235" s="22"/>
      <c r="H235" s="22"/>
      <c r="I235" s="43"/>
      <c r="J235" s="43"/>
      <c r="K235" s="43"/>
      <c r="L235" s="14"/>
      <c r="M235" s="14"/>
      <c r="N235" s="14"/>
      <c r="O235" s="44"/>
      <c r="P235" s="44"/>
      <c r="Q235" s="45"/>
      <c r="R235" s="46"/>
      <c r="S235" s="45"/>
      <c r="T235" s="45"/>
      <c r="U235" s="179"/>
      <c r="V235" s="188"/>
      <c r="W235" s="188"/>
      <c r="X235" s="188"/>
      <c r="Y235" s="179"/>
      <c r="Z235" s="195"/>
      <c r="AA235" s="195"/>
    </row>
    <row r="236" spans="1:27" s="24" customFormat="1" x14ac:dyDescent="0.3">
      <c r="A236" s="23"/>
      <c r="B236" s="23"/>
      <c r="C236" s="22"/>
      <c r="D236" s="22"/>
      <c r="E236" s="22"/>
      <c r="F236" s="22"/>
      <c r="G236" s="22"/>
      <c r="H236" s="22"/>
      <c r="I236" s="43"/>
      <c r="J236" s="43"/>
      <c r="K236" s="43"/>
      <c r="L236" s="14"/>
      <c r="M236" s="14"/>
      <c r="N236" s="14"/>
      <c r="O236" s="44"/>
      <c r="P236" s="44"/>
      <c r="Q236" s="45"/>
      <c r="R236" s="46"/>
      <c r="S236" s="45"/>
      <c r="T236" s="45"/>
      <c r="U236" s="179"/>
      <c r="V236" s="188"/>
      <c r="W236" s="188"/>
      <c r="X236" s="188"/>
      <c r="Y236" s="179"/>
      <c r="Z236" s="195"/>
      <c r="AA236" s="195"/>
    </row>
    <row r="237" spans="1:27" s="24" customFormat="1" x14ac:dyDescent="0.3">
      <c r="A237" s="23"/>
      <c r="B237" s="23"/>
      <c r="C237" s="22"/>
      <c r="D237" s="22"/>
      <c r="E237" s="22"/>
      <c r="F237" s="22"/>
      <c r="G237" s="22"/>
      <c r="H237" s="22"/>
      <c r="I237" s="43"/>
      <c r="J237" s="43"/>
      <c r="K237" s="43"/>
      <c r="L237" s="14"/>
      <c r="M237" s="14"/>
      <c r="N237" s="14"/>
      <c r="O237" s="44"/>
      <c r="P237" s="44"/>
      <c r="Q237" s="45"/>
      <c r="R237" s="46"/>
      <c r="S237" s="45"/>
      <c r="T237" s="45"/>
      <c r="U237" s="179"/>
      <c r="V237" s="188"/>
      <c r="W237" s="188"/>
      <c r="X237" s="188"/>
      <c r="Y237" s="179"/>
      <c r="Z237" s="195"/>
      <c r="AA237" s="195"/>
    </row>
    <row r="238" spans="1:27" s="24" customFormat="1" x14ac:dyDescent="0.3">
      <c r="A238" s="23"/>
      <c r="B238" s="23"/>
      <c r="C238" s="22"/>
      <c r="D238" s="22"/>
      <c r="E238" s="22"/>
      <c r="F238" s="22"/>
      <c r="G238" s="22"/>
      <c r="H238" s="22"/>
      <c r="I238" s="43"/>
      <c r="J238" s="43"/>
      <c r="K238" s="43"/>
      <c r="L238" s="14"/>
      <c r="M238" s="14"/>
      <c r="N238" s="14"/>
      <c r="O238" s="44"/>
      <c r="P238" s="44"/>
      <c r="Q238" s="45"/>
      <c r="R238" s="46"/>
      <c r="S238" s="45"/>
      <c r="T238" s="45"/>
      <c r="U238" s="179"/>
      <c r="V238" s="188"/>
      <c r="W238" s="188"/>
      <c r="X238" s="188"/>
      <c r="Y238" s="179"/>
      <c r="Z238" s="195"/>
      <c r="AA238" s="195"/>
    </row>
    <row r="239" spans="1:27" s="24" customFormat="1" x14ac:dyDescent="0.3">
      <c r="A239" s="23"/>
      <c r="B239" s="23"/>
      <c r="C239" s="22"/>
      <c r="D239" s="22"/>
      <c r="E239" s="22"/>
      <c r="F239" s="22"/>
      <c r="G239" s="22"/>
      <c r="H239" s="22"/>
      <c r="I239" s="43"/>
      <c r="J239" s="43"/>
      <c r="K239" s="43"/>
      <c r="L239" s="14"/>
      <c r="M239" s="14"/>
      <c r="N239" s="14"/>
      <c r="O239" s="44"/>
      <c r="P239" s="44"/>
      <c r="Q239" s="45"/>
      <c r="R239" s="46"/>
      <c r="S239" s="45"/>
      <c r="T239" s="45"/>
      <c r="U239" s="179"/>
      <c r="V239" s="188"/>
      <c r="W239" s="188"/>
      <c r="X239" s="188"/>
      <c r="Y239" s="179"/>
      <c r="Z239" s="195"/>
      <c r="AA239" s="195"/>
    </row>
    <row r="240" spans="1:27" s="24" customFormat="1" x14ac:dyDescent="0.3">
      <c r="A240" s="23"/>
      <c r="B240" s="23"/>
      <c r="C240" s="22"/>
      <c r="D240" s="22"/>
      <c r="E240" s="22"/>
      <c r="F240" s="22"/>
      <c r="G240" s="22"/>
      <c r="H240" s="22"/>
      <c r="I240" s="43"/>
      <c r="J240" s="43"/>
      <c r="K240" s="43"/>
      <c r="L240" s="14"/>
      <c r="M240" s="14"/>
      <c r="N240" s="14"/>
      <c r="O240" s="44"/>
      <c r="P240" s="44"/>
      <c r="Q240" s="45"/>
      <c r="R240" s="46"/>
      <c r="S240" s="45"/>
      <c r="T240" s="45"/>
      <c r="U240" s="179"/>
      <c r="V240" s="188"/>
      <c r="W240" s="188"/>
      <c r="X240" s="188"/>
      <c r="Y240" s="179"/>
      <c r="Z240" s="195"/>
      <c r="AA240" s="195"/>
    </row>
    <row r="241" spans="1:27" s="24" customFormat="1" x14ac:dyDescent="0.3">
      <c r="A241" s="23"/>
      <c r="B241" s="23"/>
      <c r="C241" s="22"/>
      <c r="D241" s="22"/>
      <c r="E241" s="22"/>
      <c r="F241" s="22"/>
      <c r="G241" s="22"/>
      <c r="H241" s="22"/>
      <c r="I241" s="43"/>
      <c r="J241" s="43"/>
      <c r="K241" s="43"/>
      <c r="L241" s="14"/>
      <c r="M241" s="14"/>
      <c r="N241" s="14"/>
      <c r="O241" s="44"/>
      <c r="P241" s="44"/>
      <c r="Q241" s="45"/>
      <c r="R241" s="46"/>
      <c r="S241" s="45"/>
      <c r="T241" s="45"/>
      <c r="U241" s="179"/>
      <c r="V241" s="188"/>
      <c r="W241" s="188"/>
      <c r="X241" s="188"/>
      <c r="Y241" s="179"/>
      <c r="Z241" s="195"/>
      <c r="AA241" s="195"/>
    </row>
    <row r="242" spans="1:27" s="24" customFormat="1" x14ac:dyDescent="0.3">
      <c r="A242" s="23"/>
      <c r="B242" s="23"/>
      <c r="C242" s="22"/>
      <c r="D242" s="22"/>
      <c r="E242" s="22"/>
      <c r="F242" s="22"/>
      <c r="G242" s="22"/>
      <c r="H242" s="22"/>
      <c r="I242" s="43"/>
      <c r="J242" s="43"/>
      <c r="K242" s="43"/>
      <c r="L242" s="14"/>
      <c r="M242" s="14"/>
      <c r="N242" s="14"/>
      <c r="O242" s="44"/>
      <c r="P242" s="44"/>
      <c r="Q242" s="45"/>
      <c r="R242" s="46"/>
      <c r="S242" s="45"/>
      <c r="T242" s="45"/>
      <c r="U242" s="179"/>
      <c r="V242" s="188"/>
      <c r="W242" s="188"/>
      <c r="X242" s="188"/>
      <c r="Y242" s="179"/>
      <c r="Z242" s="195"/>
      <c r="AA242" s="195"/>
    </row>
    <row r="243" spans="1:27" s="24" customFormat="1" x14ac:dyDescent="0.3">
      <c r="A243" s="23"/>
      <c r="B243" s="23"/>
      <c r="C243" s="22"/>
      <c r="D243" s="22"/>
      <c r="E243" s="22"/>
      <c r="F243" s="22"/>
      <c r="G243" s="22"/>
      <c r="H243" s="22"/>
      <c r="I243" s="43"/>
      <c r="J243" s="43"/>
      <c r="K243" s="43"/>
      <c r="L243" s="14"/>
      <c r="M243" s="14"/>
      <c r="N243" s="14"/>
      <c r="O243" s="44"/>
      <c r="P243" s="44"/>
      <c r="Q243" s="45"/>
      <c r="R243" s="46"/>
      <c r="S243" s="45"/>
      <c r="T243" s="45"/>
      <c r="U243" s="179"/>
      <c r="V243" s="188"/>
      <c r="W243" s="188"/>
      <c r="X243" s="188"/>
      <c r="Y243" s="179"/>
      <c r="Z243" s="195"/>
      <c r="AA243" s="195"/>
    </row>
    <row r="244" spans="1:27" s="24" customFormat="1" x14ac:dyDescent="0.3">
      <c r="A244" s="23"/>
      <c r="B244" s="23"/>
      <c r="C244" s="22"/>
      <c r="D244" s="22"/>
      <c r="E244" s="22"/>
      <c r="F244" s="22"/>
      <c r="G244" s="22"/>
      <c r="H244" s="22"/>
      <c r="I244" s="43"/>
      <c r="J244" s="43"/>
      <c r="K244" s="43"/>
      <c r="L244" s="14"/>
      <c r="M244" s="14"/>
      <c r="N244" s="14"/>
      <c r="O244" s="44"/>
      <c r="P244" s="44"/>
      <c r="Q244" s="45"/>
      <c r="R244" s="46"/>
      <c r="S244" s="45"/>
      <c r="T244" s="45"/>
      <c r="U244" s="179"/>
      <c r="V244" s="188"/>
      <c r="W244" s="188"/>
      <c r="X244" s="188"/>
      <c r="Y244" s="179"/>
      <c r="Z244" s="195"/>
      <c r="AA244" s="195"/>
    </row>
    <row r="245" spans="1:27" s="24" customFormat="1" x14ac:dyDescent="0.3">
      <c r="A245" s="23"/>
      <c r="B245" s="23"/>
      <c r="C245" s="22"/>
      <c r="D245" s="22"/>
      <c r="E245" s="22"/>
      <c r="F245" s="22"/>
      <c r="G245" s="22"/>
      <c r="H245" s="22"/>
      <c r="I245" s="43"/>
      <c r="J245" s="43"/>
      <c r="K245" s="43"/>
      <c r="L245" s="14"/>
      <c r="M245" s="14"/>
      <c r="N245" s="14"/>
      <c r="O245" s="44"/>
      <c r="P245" s="44"/>
      <c r="Q245" s="45"/>
      <c r="R245" s="46"/>
      <c r="S245" s="45"/>
      <c r="T245" s="45"/>
      <c r="U245" s="179"/>
      <c r="V245" s="188"/>
      <c r="W245" s="188"/>
      <c r="X245" s="188"/>
      <c r="Y245" s="179"/>
      <c r="Z245" s="195"/>
      <c r="AA245" s="195"/>
    </row>
    <row r="246" spans="1:27" s="24" customFormat="1" x14ac:dyDescent="0.3">
      <c r="A246" s="23"/>
      <c r="B246" s="23"/>
      <c r="C246" s="22"/>
      <c r="D246" s="22"/>
      <c r="E246" s="22"/>
      <c r="F246" s="22"/>
      <c r="G246" s="22"/>
      <c r="H246" s="22"/>
      <c r="I246" s="43"/>
      <c r="J246" s="43"/>
      <c r="K246" s="43"/>
      <c r="L246" s="14"/>
      <c r="M246" s="14"/>
      <c r="N246" s="14"/>
      <c r="O246" s="44"/>
      <c r="P246" s="44"/>
      <c r="Q246" s="45"/>
      <c r="R246" s="46"/>
      <c r="S246" s="45"/>
      <c r="T246" s="45"/>
      <c r="U246" s="179"/>
      <c r="V246" s="188"/>
      <c r="W246" s="188"/>
      <c r="X246" s="188"/>
      <c r="Y246" s="179"/>
      <c r="Z246" s="195"/>
      <c r="AA246" s="195"/>
    </row>
    <row r="247" spans="1:27" s="24" customFormat="1" x14ac:dyDescent="0.3">
      <c r="A247" s="23"/>
      <c r="B247" s="23"/>
      <c r="C247" s="22"/>
      <c r="D247" s="22"/>
      <c r="E247" s="22"/>
      <c r="F247" s="22"/>
      <c r="G247" s="22"/>
      <c r="H247" s="22"/>
      <c r="I247" s="43"/>
      <c r="J247" s="43"/>
      <c r="K247" s="43"/>
      <c r="L247" s="14"/>
      <c r="M247" s="14"/>
      <c r="N247" s="14"/>
      <c r="O247" s="44"/>
      <c r="P247" s="44"/>
      <c r="Q247" s="45"/>
      <c r="R247" s="46"/>
      <c r="S247" s="45"/>
      <c r="T247" s="45"/>
      <c r="U247" s="179"/>
      <c r="V247" s="188"/>
      <c r="W247" s="188"/>
      <c r="X247" s="188"/>
      <c r="Y247" s="179"/>
      <c r="Z247" s="195"/>
      <c r="AA247" s="195"/>
    </row>
    <row r="248" spans="1:27" s="24" customFormat="1" x14ac:dyDescent="0.3">
      <c r="A248" s="23"/>
      <c r="B248" s="23"/>
      <c r="C248" s="22"/>
      <c r="D248" s="22"/>
      <c r="E248" s="22"/>
      <c r="F248" s="22"/>
      <c r="G248" s="22"/>
      <c r="H248" s="22"/>
      <c r="I248" s="43"/>
      <c r="J248" s="43"/>
      <c r="K248" s="43"/>
      <c r="L248" s="14"/>
      <c r="M248" s="14"/>
      <c r="N248" s="14"/>
      <c r="O248" s="44"/>
      <c r="P248" s="44"/>
      <c r="Q248" s="45"/>
      <c r="R248" s="46"/>
      <c r="S248" s="45"/>
      <c r="T248" s="45"/>
      <c r="U248" s="179"/>
      <c r="V248" s="188"/>
      <c r="W248" s="188"/>
      <c r="X248" s="188"/>
      <c r="Y248" s="179"/>
      <c r="Z248" s="195"/>
      <c r="AA248" s="195"/>
    </row>
    <row r="249" spans="1:27" s="24" customFormat="1" x14ac:dyDescent="0.3">
      <c r="A249" s="23"/>
      <c r="B249" s="23"/>
      <c r="C249" s="22"/>
      <c r="D249" s="22"/>
      <c r="E249" s="22"/>
      <c r="F249" s="22"/>
      <c r="G249" s="22"/>
      <c r="H249" s="22"/>
      <c r="I249" s="43"/>
      <c r="J249" s="43"/>
      <c r="K249" s="43"/>
      <c r="L249" s="14"/>
      <c r="M249" s="14"/>
      <c r="N249" s="14"/>
      <c r="O249" s="44"/>
      <c r="P249" s="44"/>
      <c r="Q249" s="45"/>
      <c r="R249" s="46"/>
      <c r="S249" s="45"/>
      <c r="T249" s="45"/>
      <c r="U249" s="179"/>
      <c r="V249" s="188"/>
      <c r="W249" s="188"/>
      <c r="X249" s="188"/>
      <c r="Y249" s="179"/>
      <c r="Z249" s="195"/>
      <c r="AA249" s="195"/>
    </row>
    <row r="250" spans="1:27" s="24" customFormat="1" x14ac:dyDescent="0.3">
      <c r="A250" s="23"/>
      <c r="B250" s="23"/>
      <c r="C250" s="22"/>
      <c r="D250" s="22"/>
      <c r="E250" s="22"/>
      <c r="F250" s="22"/>
      <c r="G250" s="22"/>
      <c r="H250" s="22"/>
      <c r="I250" s="43"/>
      <c r="J250" s="43"/>
      <c r="K250" s="43"/>
      <c r="L250" s="14"/>
      <c r="M250" s="14"/>
      <c r="N250" s="14"/>
      <c r="O250" s="44"/>
      <c r="P250" s="44"/>
      <c r="Q250" s="45"/>
      <c r="R250" s="46"/>
      <c r="S250" s="45"/>
      <c r="T250" s="45"/>
      <c r="U250" s="179"/>
      <c r="V250" s="188"/>
      <c r="W250" s="188"/>
      <c r="X250" s="188"/>
      <c r="Y250" s="179"/>
      <c r="Z250" s="195"/>
      <c r="AA250" s="195"/>
    </row>
    <row r="251" spans="1:27" s="24" customFormat="1" x14ac:dyDescent="0.3">
      <c r="A251" s="23"/>
      <c r="B251" s="23"/>
      <c r="C251" s="22"/>
      <c r="D251" s="22"/>
      <c r="E251" s="22"/>
      <c r="F251" s="22"/>
      <c r="G251" s="22"/>
      <c r="H251" s="22"/>
      <c r="I251" s="43"/>
      <c r="J251" s="43"/>
      <c r="K251" s="43"/>
      <c r="L251" s="14"/>
      <c r="M251" s="14"/>
      <c r="N251" s="14"/>
      <c r="O251" s="44"/>
      <c r="P251" s="44"/>
      <c r="Q251" s="45"/>
      <c r="R251" s="46"/>
      <c r="S251" s="45"/>
      <c r="T251" s="45"/>
      <c r="U251" s="179"/>
      <c r="V251" s="188"/>
      <c r="W251" s="188"/>
      <c r="X251" s="188"/>
      <c r="Y251" s="179"/>
      <c r="Z251" s="195"/>
      <c r="AA251" s="195"/>
    </row>
    <row r="252" spans="1:27" s="24" customFormat="1" x14ac:dyDescent="0.3">
      <c r="A252" s="23"/>
      <c r="B252" s="23"/>
      <c r="C252" s="22"/>
      <c r="D252" s="22"/>
      <c r="E252" s="22"/>
      <c r="F252" s="22"/>
      <c r="G252" s="22"/>
      <c r="H252" s="22"/>
      <c r="I252" s="43"/>
      <c r="J252" s="43"/>
      <c r="K252" s="43"/>
      <c r="L252" s="14"/>
      <c r="M252" s="14"/>
      <c r="N252" s="14"/>
      <c r="O252" s="44"/>
      <c r="P252" s="44"/>
      <c r="Q252" s="45"/>
      <c r="R252" s="46"/>
      <c r="S252" s="45"/>
      <c r="T252" s="45"/>
      <c r="U252" s="179"/>
      <c r="V252" s="188"/>
      <c r="W252" s="188"/>
      <c r="X252" s="188"/>
      <c r="Y252" s="179"/>
      <c r="Z252" s="195"/>
      <c r="AA252" s="195"/>
    </row>
    <row r="253" spans="1:27" s="24" customFormat="1" x14ac:dyDescent="0.3">
      <c r="A253" s="23"/>
      <c r="B253" s="23"/>
      <c r="C253" s="22"/>
      <c r="D253" s="22"/>
      <c r="E253" s="22"/>
      <c r="F253" s="22"/>
      <c r="G253" s="22"/>
      <c r="H253" s="22"/>
      <c r="I253" s="43"/>
      <c r="J253" s="43"/>
      <c r="K253" s="43"/>
      <c r="L253" s="14"/>
      <c r="M253" s="14"/>
      <c r="N253" s="14"/>
      <c r="O253" s="44"/>
      <c r="P253" s="44"/>
      <c r="Q253" s="45"/>
      <c r="R253" s="46"/>
      <c r="S253" s="45"/>
      <c r="T253" s="45"/>
      <c r="U253" s="179"/>
      <c r="V253" s="188"/>
      <c r="W253" s="188"/>
      <c r="X253" s="188"/>
      <c r="Y253" s="179"/>
      <c r="Z253" s="195"/>
      <c r="AA253" s="195"/>
    </row>
    <row r="254" spans="1:27" s="24" customFormat="1" x14ac:dyDescent="0.3">
      <c r="A254" s="23"/>
      <c r="B254" s="23"/>
      <c r="C254" s="22"/>
      <c r="D254" s="22"/>
      <c r="E254" s="22"/>
      <c r="F254" s="22"/>
      <c r="G254" s="22"/>
      <c r="H254" s="22"/>
      <c r="I254" s="43"/>
      <c r="J254" s="43"/>
      <c r="K254" s="43"/>
      <c r="L254" s="14"/>
      <c r="M254" s="14"/>
      <c r="N254" s="14"/>
      <c r="O254" s="44"/>
      <c r="P254" s="44"/>
      <c r="Q254" s="45"/>
      <c r="R254" s="46"/>
      <c r="S254" s="45"/>
      <c r="T254" s="45"/>
      <c r="U254" s="179"/>
      <c r="V254" s="188"/>
      <c r="W254" s="188"/>
      <c r="X254" s="188"/>
      <c r="Y254" s="179"/>
      <c r="Z254" s="195"/>
      <c r="AA254" s="195"/>
    </row>
    <row r="255" spans="1:27" s="24" customFormat="1" x14ac:dyDescent="0.3">
      <c r="A255" s="23"/>
      <c r="B255" s="23"/>
      <c r="C255" s="22"/>
      <c r="D255" s="22"/>
      <c r="E255" s="22"/>
      <c r="F255" s="22"/>
      <c r="G255" s="22"/>
      <c r="H255" s="22"/>
      <c r="I255" s="43"/>
      <c r="J255" s="43"/>
      <c r="K255" s="43"/>
      <c r="L255" s="14"/>
      <c r="M255" s="14"/>
      <c r="N255" s="14"/>
      <c r="O255" s="44"/>
      <c r="P255" s="44"/>
      <c r="Q255" s="45"/>
      <c r="R255" s="46"/>
      <c r="S255" s="45"/>
      <c r="T255" s="45"/>
      <c r="U255" s="179"/>
      <c r="V255" s="188"/>
      <c r="W255" s="188"/>
      <c r="X255" s="188"/>
      <c r="Y255" s="179"/>
      <c r="Z255" s="195"/>
      <c r="AA255" s="195"/>
    </row>
    <row r="256" spans="1:27" s="24" customFormat="1" x14ac:dyDescent="0.3">
      <c r="A256" s="23"/>
      <c r="B256" s="23"/>
      <c r="C256" s="22"/>
      <c r="D256" s="22"/>
      <c r="E256" s="22"/>
      <c r="F256" s="22"/>
      <c r="G256" s="22"/>
      <c r="H256" s="22"/>
      <c r="I256" s="43"/>
      <c r="J256" s="43"/>
      <c r="K256" s="43"/>
      <c r="L256" s="14"/>
      <c r="M256" s="14"/>
      <c r="N256" s="14"/>
      <c r="O256" s="44"/>
      <c r="P256" s="44"/>
      <c r="Q256" s="45"/>
      <c r="R256" s="46"/>
      <c r="S256" s="45"/>
      <c r="T256" s="45"/>
      <c r="U256" s="179"/>
      <c r="V256" s="188"/>
      <c r="W256" s="188"/>
      <c r="X256" s="188"/>
      <c r="Y256" s="179"/>
      <c r="Z256" s="195"/>
      <c r="AA256" s="195"/>
    </row>
    <row r="257" spans="1:27" s="24" customFormat="1" x14ac:dyDescent="0.3">
      <c r="A257" s="23"/>
      <c r="B257" s="23"/>
      <c r="C257" s="22"/>
      <c r="D257" s="22"/>
      <c r="E257" s="22"/>
      <c r="F257" s="22"/>
      <c r="G257" s="22"/>
      <c r="H257" s="22"/>
      <c r="I257" s="43"/>
      <c r="J257" s="43"/>
      <c r="K257" s="43"/>
      <c r="L257" s="14"/>
      <c r="M257" s="14"/>
      <c r="N257" s="14"/>
      <c r="O257" s="44"/>
      <c r="P257" s="44"/>
      <c r="Q257" s="45"/>
      <c r="R257" s="46"/>
      <c r="S257" s="45"/>
      <c r="T257" s="45"/>
      <c r="U257" s="179"/>
      <c r="V257" s="188"/>
      <c r="W257" s="188"/>
      <c r="X257" s="188"/>
      <c r="Y257" s="179"/>
      <c r="Z257" s="195"/>
      <c r="AA257" s="195"/>
    </row>
    <row r="258" spans="1:27" s="24" customFormat="1" x14ac:dyDescent="0.3">
      <c r="A258" s="23"/>
      <c r="B258" s="23"/>
      <c r="C258" s="22"/>
      <c r="D258" s="22"/>
      <c r="E258" s="22"/>
      <c r="F258" s="22"/>
      <c r="G258" s="22"/>
      <c r="H258" s="22"/>
      <c r="I258" s="43"/>
      <c r="J258" s="43"/>
      <c r="K258" s="43"/>
      <c r="L258" s="14"/>
      <c r="M258" s="14"/>
      <c r="N258" s="14"/>
      <c r="O258" s="44"/>
      <c r="P258" s="44"/>
      <c r="Q258" s="45"/>
      <c r="R258" s="46"/>
      <c r="S258" s="45"/>
      <c r="T258" s="45"/>
      <c r="U258" s="179"/>
      <c r="V258" s="188"/>
      <c r="W258" s="188"/>
      <c r="X258" s="188"/>
      <c r="Y258" s="179"/>
      <c r="Z258" s="195"/>
      <c r="AA258" s="195"/>
    </row>
    <row r="259" spans="1:27" s="24" customFormat="1" x14ac:dyDescent="0.3">
      <c r="A259" s="23"/>
      <c r="B259" s="23"/>
      <c r="C259" s="22"/>
      <c r="D259" s="22"/>
      <c r="E259" s="22"/>
      <c r="F259" s="22"/>
      <c r="G259" s="22"/>
      <c r="H259" s="22"/>
      <c r="I259" s="43"/>
      <c r="J259" s="43"/>
      <c r="K259" s="43"/>
      <c r="L259" s="14"/>
      <c r="M259" s="14"/>
      <c r="N259" s="14"/>
      <c r="O259" s="44"/>
      <c r="P259" s="44"/>
      <c r="Q259" s="45"/>
      <c r="R259" s="46"/>
      <c r="S259" s="45"/>
      <c r="T259" s="45"/>
      <c r="U259" s="179"/>
      <c r="V259" s="188"/>
      <c r="W259" s="188"/>
      <c r="X259" s="188"/>
      <c r="Y259" s="179"/>
      <c r="Z259" s="195"/>
      <c r="AA259" s="195"/>
    </row>
    <row r="260" spans="1:27" s="24" customFormat="1" x14ac:dyDescent="0.3">
      <c r="A260" s="23"/>
      <c r="B260" s="23"/>
      <c r="C260" s="22"/>
      <c r="D260" s="22"/>
      <c r="E260" s="22"/>
      <c r="F260" s="22"/>
      <c r="G260" s="22"/>
      <c r="H260" s="22"/>
      <c r="I260" s="43"/>
      <c r="J260" s="43"/>
      <c r="K260" s="43"/>
      <c r="L260" s="14"/>
      <c r="M260" s="14"/>
      <c r="N260" s="14"/>
      <c r="O260" s="44"/>
      <c r="P260" s="44"/>
      <c r="Q260" s="45"/>
      <c r="R260" s="46"/>
      <c r="S260" s="45"/>
      <c r="T260" s="45"/>
      <c r="U260" s="179"/>
      <c r="V260" s="188"/>
      <c r="W260" s="188"/>
      <c r="X260" s="188"/>
      <c r="Y260" s="179"/>
      <c r="Z260" s="195"/>
      <c r="AA260" s="195"/>
    </row>
    <row r="261" spans="1:27" s="24" customFormat="1" x14ac:dyDescent="0.3">
      <c r="A261" s="23"/>
      <c r="B261" s="23"/>
      <c r="C261" s="22"/>
      <c r="D261" s="22"/>
      <c r="E261" s="22"/>
      <c r="F261" s="22"/>
      <c r="G261" s="22"/>
      <c r="H261" s="22"/>
      <c r="I261" s="43"/>
      <c r="J261" s="43"/>
      <c r="K261" s="43"/>
      <c r="L261" s="14"/>
      <c r="M261" s="14"/>
      <c r="N261" s="14"/>
      <c r="O261" s="44"/>
      <c r="P261" s="44"/>
      <c r="Q261" s="45"/>
      <c r="R261" s="46"/>
      <c r="S261" s="45"/>
      <c r="T261" s="45"/>
      <c r="U261" s="179"/>
      <c r="V261" s="188"/>
      <c r="W261" s="188"/>
      <c r="X261" s="188"/>
      <c r="Y261" s="179"/>
      <c r="Z261" s="195"/>
      <c r="AA261" s="195"/>
    </row>
    <row r="262" spans="1:27" s="24" customFormat="1" x14ac:dyDescent="0.3">
      <c r="A262" s="23"/>
      <c r="B262" s="23"/>
      <c r="C262" s="22"/>
      <c r="D262" s="22"/>
      <c r="E262" s="22"/>
      <c r="F262" s="22"/>
      <c r="G262" s="22"/>
      <c r="H262" s="22"/>
      <c r="I262" s="43"/>
      <c r="J262" s="43"/>
      <c r="K262" s="43"/>
      <c r="L262" s="14"/>
      <c r="M262" s="14"/>
      <c r="N262" s="14"/>
      <c r="O262" s="44"/>
      <c r="P262" s="44"/>
      <c r="Q262" s="45"/>
      <c r="R262" s="46"/>
      <c r="S262" s="45"/>
      <c r="T262" s="45"/>
      <c r="U262" s="179"/>
      <c r="V262" s="188"/>
      <c r="W262" s="188"/>
      <c r="X262" s="188"/>
      <c r="Y262" s="179"/>
      <c r="Z262" s="195"/>
      <c r="AA262" s="195"/>
    </row>
    <row r="263" spans="1:27" s="24" customFormat="1" x14ac:dyDescent="0.3">
      <c r="A263" s="23"/>
      <c r="B263" s="23"/>
      <c r="C263" s="22"/>
      <c r="D263" s="22"/>
      <c r="E263" s="22"/>
      <c r="F263" s="22"/>
      <c r="G263" s="22"/>
      <c r="H263" s="22"/>
      <c r="I263" s="43"/>
      <c r="J263" s="43"/>
      <c r="K263" s="43"/>
      <c r="L263" s="14"/>
      <c r="M263" s="14"/>
      <c r="N263" s="14"/>
      <c r="O263" s="44"/>
      <c r="P263" s="44"/>
      <c r="Q263" s="45"/>
      <c r="R263" s="46"/>
      <c r="S263" s="45"/>
      <c r="T263" s="45"/>
      <c r="U263" s="179"/>
      <c r="V263" s="188"/>
      <c r="W263" s="188"/>
      <c r="X263" s="188"/>
      <c r="Y263" s="179"/>
      <c r="Z263" s="195"/>
      <c r="AA263" s="195"/>
    </row>
    <row r="264" spans="1:27" s="24" customFormat="1" x14ac:dyDescent="0.3">
      <c r="A264" s="23"/>
      <c r="B264" s="23"/>
      <c r="C264" s="22"/>
      <c r="D264" s="22"/>
      <c r="E264" s="22"/>
      <c r="F264" s="22"/>
      <c r="G264" s="22"/>
      <c r="H264" s="22"/>
      <c r="I264" s="43"/>
      <c r="J264" s="43"/>
      <c r="K264" s="43"/>
      <c r="L264" s="14"/>
      <c r="M264" s="14"/>
      <c r="N264" s="14"/>
      <c r="O264" s="44"/>
      <c r="P264" s="44"/>
      <c r="Q264" s="45"/>
      <c r="R264" s="46"/>
      <c r="S264" s="45"/>
      <c r="T264" s="45"/>
      <c r="U264" s="179"/>
      <c r="V264" s="188"/>
      <c r="W264" s="188"/>
      <c r="X264" s="188"/>
      <c r="Y264" s="179"/>
      <c r="Z264" s="195"/>
      <c r="AA264" s="195"/>
    </row>
    <row r="265" spans="1:27" s="24" customFormat="1" x14ac:dyDescent="0.3">
      <c r="A265" s="23"/>
      <c r="B265" s="23"/>
      <c r="C265" s="22"/>
      <c r="D265" s="22"/>
      <c r="E265" s="22"/>
      <c r="F265" s="22"/>
      <c r="G265" s="22"/>
      <c r="H265" s="22"/>
      <c r="I265" s="43"/>
      <c r="J265" s="43"/>
      <c r="K265" s="43"/>
      <c r="L265" s="14"/>
      <c r="M265" s="14"/>
      <c r="N265" s="14"/>
      <c r="O265" s="44"/>
      <c r="P265" s="44"/>
      <c r="Q265" s="45"/>
      <c r="R265" s="46"/>
      <c r="S265" s="45"/>
      <c r="T265" s="45"/>
      <c r="U265" s="179"/>
      <c r="V265" s="188"/>
      <c r="W265" s="188"/>
      <c r="X265" s="188"/>
      <c r="Y265" s="179"/>
      <c r="Z265" s="195"/>
      <c r="AA265" s="195"/>
    </row>
    <row r="266" spans="1:27" s="24" customFormat="1" x14ac:dyDescent="0.3">
      <c r="A266" s="23"/>
      <c r="B266" s="23"/>
      <c r="C266" s="22"/>
      <c r="D266" s="22"/>
      <c r="E266" s="22"/>
      <c r="F266" s="22"/>
      <c r="G266" s="22"/>
      <c r="H266" s="22"/>
      <c r="I266" s="43"/>
      <c r="J266" s="43"/>
      <c r="K266" s="43"/>
      <c r="L266" s="14"/>
      <c r="M266" s="14"/>
      <c r="N266" s="14"/>
      <c r="O266" s="44"/>
      <c r="P266" s="44"/>
      <c r="Q266" s="45"/>
      <c r="R266" s="46"/>
      <c r="S266" s="45"/>
      <c r="T266" s="45"/>
      <c r="U266" s="179"/>
      <c r="V266" s="188"/>
      <c r="W266" s="188"/>
      <c r="X266" s="188"/>
      <c r="Y266" s="179"/>
      <c r="Z266" s="195"/>
      <c r="AA266" s="195"/>
    </row>
    <row r="267" spans="1:27" s="24" customFormat="1" x14ac:dyDescent="0.3">
      <c r="A267" s="23"/>
      <c r="B267" s="23"/>
      <c r="C267" s="22"/>
      <c r="D267" s="22"/>
      <c r="E267" s="22"/>
      <c r="F267" s="22"/>
      <c r="G267" s="22"/>
      <c r="H267" s="22"/>
      <c r="I267" s="43"/>
      <c r="J267" s="43"/>
      <c r="K267" s="43"/>
      <c r="L267" s="14"/>
      <c r="M267" s="14"/>
      <c r="N267" s="14"/>
      <c r="O267" s="44"/>
      <c r="P267" s="44"/>
      <c r="Q267" s="45"/>
      <c r="R267" s="46"/>
      <c r="S267" s="45"/>
      <c r="T267" s="45"/>
      <c r="U267" s="179"/>
      <c r="V267" s="188"/>
      <c r="W267" s="188"/>
      <c r="X267" s="188"/>
      <c r="Y267" s="179"/>
      <c r="Z267" s="195"/>
      <c r="AA267" s="195"/>
    </row>
    <row r="268" spans="1:27" s="24" customFormat="1" x14ac:dyDescent="0.3">
      <c r="A268" s="23"/>
      <c r="B268" s="23"/>
      <c r="C268" s="22"/>
      <c r="D268" s="22"/>
      <c r="E268" s="22"/>
      <c r="F268" s="22"/>
      <c r="G268" s="22"/>
      <c r="H268" s="22"/>
      <c r="I268" s="43"/>
      <c r="J268" s="43"/>
      <c r="K268" s="43"/>
      <c r="L268" s="14"/>
      <c r="M268" s="14"/>
      <c r="N268" s="14"/>
      <c r="O268" s="44"/>
      <c r="P268" s="44"/>
      <c r="Q268" s="45"/>
      <c r="R268" s="46"/>
      <c r="S268" s="45"/>
      <c r="T268" s="45"/>
      <c r="U268" s="179"/>
      <c r="V268" s="188"/>
      <c r="W268" s="188"/>
      <c r="X268" s="188"/>
      <c r="Y268" s="179"/>
      <c r="Z268" s="195"/>
      <c r="AA268" s="195"/>
    </row>
    <row r="269" spans="1:27" s="24" customFormat="1" x14ac:dyDescent="0.3">
      <c r="A269" s="23"/>
      <c r="B269" s="23"/>
      <c r="C269" s="22"/>
      <c r="D269" s="22"/>
      <c r="E269" s="22"/>
      <c r="F269" s="22"/>
      <c r="G269" s="22"/>
      <c r="H269" s="22"/>
      <c r="I269" s="43"/>
      <c r="J269" s="43"/>
      <c r="K269" s="43"/>
      <c r="L269" s="14"/>
      <c r="M269" s="14"/>
      <c r="N269" s="14"/>
      <c r="O269" s="44"/>
      <c r="P269" s="44"/>
      <c r="Q269" s="45"/>
      <c r="R269" s="46"/>
      <c r="S269" s="45"/>
      <c r="T269" s="45"/>
      <c r="U269" s="179"/>
      <c r="V269" s="188"/>
      <c r="W269" s="188"/>
      <c r="X269" s="188"/>
      <c r="Y269" s="179"/>
      <c r="Z269" s="195"/>
      <c r="AA269" s="195"/>
    </row>
    <row r="270" spans="1:27" s="24" customFormat="1" x14ac:dyDescent="0.3">
      <c r="A270" s="23"/>
      <c r="B270" s="23"/>
      <c r="C270" s="22"/>
      <c r="D270" s="22"/>
      <c r="E270" s="22"/>
      <c r="F270" s="22"/>
      <c r="G270" s="22"/>
      <c r="H270" s="22"/>
      <c r="I270" s="43"/>
      <c r="J270" s="43"/>
      <c r="K270" s="43"/>
      <c r="L270" s="14"/>
      <c r="M270" s="14"/>
      <c r="N270" s="14"/>
      <c r="O270" s="44"/>
      <c r="P270" s="44"/>
      <c r="Q270" s="45"/>
      <c r="R270" s="46"/>
      <c r="S270" s="45"/>
      <c r="T270" s="45"/>
      <c r="U270" s="179"/>
      <c r="V270" s="188"/>
      <c r="W270" s="188"/>
      <c r="X270" s="188"/>
      <c r="Y270" s="179"/>
      <c r="Z270" s="195"/>
      <c r="AA270" s="195"/>
    </row>
    <row r="271" spans="1:27" s="24" customFormat="1" x14ac:dyDescent="0.3">
      <c r="A271" s="23"/>
      <c r="B271" s="23"/>
      <c r="C271" s="22"/>
      <c r="D271" s="22"/>
      <c r="E271" s="22"/>
      <c r="F271" s="22"/>
      <c r="G271" s="22"/>
      <c r="H271" s="22"/>
      <c r="I271" s="43"/>
      <c r="J271" s="43"/>
      <c r="K271" s="43"/>
      <c r="L271" s="14"/>
      <c r="M271" s="14"/>
      <c r="N271" s="14"/>
      <c r="O271" s="44"/>
      <c r="P271" s="44"/>
      <c r="Q271" s="45"/>
      <c r="R271" s="46"/>
      <c r="S271" s="45"/>
      <c r="T271" s="45"/>
      <c r="U271" s="179"/>
      <c r="V271" s="188"/>
      <c r="W271" s="188"/>
      <c r="X271" s="188"/>
      <c r="Y271" s="179"/>
      <c r="Z271" s="195"/>
      <c r="AA271" s="195"/>
    </row>
    <row r="272" spans="1:27" s="24" customFormat="1" x14ac:dyDescent="0.3">
      <c r="A272" s="23"/>
      <c r="B272" s="23"/>
      <c r="C272" s="22"/>
      <c r="D272" s="22"/>
      <c r="E272" s="22"/>
      <c r="F272" s="22"/>
      <c r="G272" s="22"/>
      <c r="H272" s="22"/>
      <c r="I272" s="43"/>
      <c r="J272" s="43"/>
      <c r="K272" s="43"/>
      <c r="L272" s="14"/>
      <c r="M272" s="14"/>
      <c r="N272" s="14"/>
      <c r="O272" s="44"/>
      <c r="P272" s="44"/>
      <c r="Q272" s="45"/>
      <c r="R272" s="46"/>
      <c r="S272" s="45"/>
      <c r="T272" s="45"/>
      <c r="U272" s="179"/>
      <c r="V272" s="188"/>
      <c r="W272" s="188"/>
      <c r="X272" s="188"/>
      <c r="Y272" s="179"/>
      <c r="Z272" s="195"/>
      <c r="AA272" s="195"/>
    </row>
    <row r="273" spans="1:27" s="24" customFormat="1" x14ac:dyDescent="0.3">
      <c r="A273" s="23"/>
      <c r="B273" s="23"/>
      <c r="C273" s="22"/>
      <c r="D273" s="22"/>
      <c r="E273" s="22"/>
      <c r="F273" s="22"/>
      <c r="G273" s="22"/>
      <c r="H273" s="22"/>
      <c r="I273" s="43"/>
      <c r="J273" s="43"/>
      <c r="K273" s="43"/>
      <c r="L273" s="14"/>
      <c r="M273" s="14"/>
      <c r="N273" s="14"/>
      <c r="O273" s="44"/>
      <c r="P273" s="44"/>
      <c r="Q273" s="45"/>
      <c r="R273" s="46"/>
      <c r="S273" s="45"/>
      <c r="T273" s="45"/>
      <c r="U273" s="179"/>
      <c r="V273" s="188"/>
      <c r="W273" s="188"/>
      <c r="X273" s="188"/>
      <c r="Y273" s="179"/>
      <c r="Z273" s="195"/>
      <c r="AA273" s="195"/>
    </row>
    <row r="274" spans="1:27" s="24" customFormat="1" x14ac:dyDescent="0.3">
      <c r="A274" s="23"/>
      <c r="B274" s="23"/>
      <c r="C274" s="22"/>
      <c r="D274" s="22"/>
      <c r="E274" s="22"/>
      <c r="F274" s="22"/>
      <c r="G274" s="22"/>
      <c r="H274" s="22"/>
      <c r="I274" s="43"/>
      <c r="J274" s="43"/>
      <c r="K274" s="43"/>
      <c r="L274" s="14"/>
      <c r="M274" s="14"/>
      <c r="N274" s="14"/>
      <c r="O274" s="44"/>
      <c r="P274" s="44"/>
      <c r="Q274" s="45"/>
      <c r="R274" s="46"/>
      <c r="S274" s="45"/>
      <c r="T274" s="45"/>
      <c r="U274" s="179"/>
      <c r="V274" s="188"/>
      <c r="W274" s="188"/>
      <c r="X274" s="188"/>
      <c r="Y274" s="179"/>
      <c r="Z274" s="195"/>
      <c r="AA274" s="195"/>
    </row>
    <row r="275" spans="1:27" s="24" customFormat="1" x14ac:dyDescent="0.3">
      <c r="A275" s="23"/>
      <c r="B275" s="23"/>
      <c r="C275" s="22"/>
      <c r="D275" s="22"/>
      <c r="E275" s="22"/>
      <c r="F275" s="22"/>
      <c r="G275" s="22"/>
      <c r="H275" s="22"/>
      <c r="I275" s="43"/>
      <c r="J275" s="43"/>
      <c r="K275" s="43"/>
      <c r="L275" s="14"/>
      <c r="M275" s="14"/>
      <c r="N275" s="14"/>
      <c r="O275" s="44"/>
      <c r="P275" s="44"/>
      <c r="Q275" s="45"/>
      <c r="R275" s="46"/>
      <c r="S275" s="45"/>
      <c r="T275" s="45"/>
      <c r="U275" s="179"/>
      <c r="V275" s="188"/>
      <c r="W275" s="188"/>
      <c r="X275" s="188"/>
      <c r="Y275" s="179"/>
      <c r="Z275" s="195"/>
      <c r="AA275" s="195"/>
    </row>
    <row r="276" spans="1:27" s="24" customFormat="1" x14ac:dyDescent="0.3">
      <c r="A276" s="23"/>
      <c r="B276" s="23"/>
      <c r="C276" s="22"/>
      <c r="D276" s="22"/>
      <c r="E276" s="22"/>
      <c r="F276" s="22"/>
      <c r="G276" s="22"/>
      <c r="H276" s="22"/>
      <c r="I276" s="43"/>
      <c r="J276" s="43"/>
      <c r="K276" s="43"/>
      <c r="L276" s="14"/>
      <c r="M276" s="14"/>
      <c r="N276" s="14"/>
      <c r="O276" s="44"/>
      <c r="P276" s="44"/>
      <c r="Q276" s="45"/>
      <c r="R276" s="46"/>
      <c r="S276" s="45"/>
      <c r="T276" s="45"/>
      <c r="U276" s="179"/>
      <c r="V276" s="188"/>
      <c r="W276" s="188"/>
      <c r="X276" s="188"/>
      <c r="Y276" s="179"/>
      <c r="Z276" s="195"/>
      <c r="AA276" s="195"/>
    </row>
    <row r="277" spans="1:27" s="24" customFormat="1" x14ac:dyDescent="0.3">
      <c r="A277" s="23"/>
      <c r="B277" s="23"/>
      <c r="C277" s="22"/>
      <c r="D277" s="22"/>
      <c r="E277" s="22"/>
      <c r="F277" s="22"/>
      <c r="G277" s="22"/>
      <c r="H277" s="22"/>
      <c r="I277" s="43"/>
      <c r="J277" s="43"/>
      <c r="K277" s="43"/>
      <c r="L277" s="14"/>
      <c r="M277" s="14"/>
      <c r="N277" s="14"/>
      <c r="O277" s="44"/>
      <c r="P277" s="44"/>
      <c r="Q277" s="45"/>
      <c r="R277" s="46"/>
      <c r="S277" s="45"/>
      <c r="T277" s="45"/>
      <c r="U277" s="179"/>
      <c r="V277" s="188"/>
      <c r="W277" s="188"/>
      <c r="X277" s="188"/>
      <c r="Y277" s="179"/>
      <c r="Z277" s="195"/>
      <c r="AA277" s="195"/>
    </row>
    <row r="278" spans="1:27" s="24" customFormat="1" x14ac:dyDescent="0.3">
      <c r="A278" s="23"/>
      <c r="B278" s="23"/>
      <c r="C278" s="22"/>
      <c r="D278" s="22"/>
      <c r="E278" s="22"/>
      <c r="F278" s="22"/>
      <c r="G278" s="22"/>
      <c r="H278" s="22"/>
      <c r="I278" s="43"/>
      <c r="J278" s="43"/>
      <c r="K278" s="43"/>
      <c r="L278" s="14"/>
      <c r="M278" s="14"/>
      <c r="N278" s="14"/>
      <c r="O278" s="44"/>
      <c r="P278" s="44"/>
      <c r="Q278" s="45"/>
      <c r="R278" s="46"/>
      <c r="S278" s="45"/>
      <c r="T278" s="45"/>
      <c r="U278" s="179"/>
      <c r="V278" s="188"/>
      <c r="W278" s="188"/>
      <c r="X278" s="188"/>
      <c r="Y278" s="179"/>
      <c r="Z278" s="195"/>
      <c r="AA278" s="195"/>
    </row>
    <row r="279" spans="1:27" s="24" customFormat="1" x14ac:dyDescent="0.3">
      <c r="A279" s="23"/>
      <c r="B279" s="23"/>
      <c r="C279" s="22"/>
      <c r="D279" s="22"/>
      <c r="E279" s="22"/>
      <c r="F279" s="22"/>
      <c r="G279" s="22"/>
      <c r="H279" s="22"/>
      <c r="I279" s="43"/>
      <c r="J279" s="43"/>
      <c r="K279" s="43"/>
      <c r="L279" s="14"/>
      <c r="M279" s="14"/>
      <c r="N279" s="14"/>
      <c r="O279" s="44"/>
      <c r="P279" s="44"/>
      <c r="Q279" s="45"/>
      <c r="R279" s="46"/>
      <c r="S279" s="45"/>
      <c r="T279" s="45"/>
      <c r="U279" s="179"/>
      <c r="V279" s="188"/>
      <c r="W279" s="188"/>
      <c r="X279" s="188"/>
      <c r="Y279" s="179"/>
      <c r="Z279" s="195"/>
      <c r="AA279" s="195"/>
    </row>
    <row r="280" spans="1:27" s="24" customFormat="1" x14ac:dyDescent="0.3">
      <c r="A280" s="23"/>
      <c r="B280" s="23"/>
      <c r="C280" s="22"/>
      <c r="D280" s="22"/>
      <c r="E280" s="22"/>
      <c r="F280" s="22"/>
      <c r="G280" s="22"/>
      <c r="H280" s="22"/>
      <c r="I280" s="43"/>
      <c r="J280" s="43"/>
      <c r="K280" s="43"/>
      <c r="L280" s="14"/>
      <c r="M280" s="14"/>
      <c r="N280" s="14"/>
      <c r="O280" s="44"/>
      <c r="P280" s="44"/>
      <c r="Q280" s="45"/>
      <c r="R280" s="46"/>
      <c r="S280" s="45"/>
      <c r="T280" s="45"/>
      <c r="U280" s="179"/>
      <c r="V280" s="188"/>
      <c r="W280" s="188"/>
      <c r="X280" s="188"/>
      <c r="Y280" s="179"/>
      <c r="Z280" s="195"/>
      <c r="AA280" s="195"/>
    </row>
    <row r="281" spans="1:27" s="24" customFormat="1" x14ac:dyDescent="0.3">
      <c r="A281" s="23"/>
      <c r="B281" s="23"/>
      <c r="C281" s="22"/>
      <c r="D281" s="22"/>
      <c r="E281" s="22"/>
      <c r="F281" s="22"/>
      <c r="G281" s="22"/>
      <c r="H281" s="22"/>
      <c r="I281" s="43"/>
      <c r="J281" s="43"/>
      <c r="K281" s="43"/>
      <c r="L281" s="14"/>
      <c r="M281" s="14"/>
      <c r="N281" s="14"/>
      <c r="O281" s="44"/>
      <c r="P281" s="44"/>
      <c r="Q281" s="45"/>
      <c r="R281" s="46"/>
      <c r="S281" s="45"/>
      <c r="T281" s="45"/>
      <c r="U281" s="179"/>
      <c r="V281" s="188"/>
      <c r="W281" s="188"/>
      <c r="X281" s="188"/>
      <c r="Y281" s="179"/>
      <c r="Z281" s="195"/>
      <c r="AA281" s="195"/>
    </row>
    <row r="282" spans="1:27" s="24" customFormat="1" x14ac:dyDescent="0.3">
      <c r="A282" s="23"/>
      <c r="B282" s="23"/>
      <c r="C282" s="22"/>
      <c r="D282" s="22"/>
      <c r="E282" s="22"/>
      <c r="F282" s="22"/>
      <c r="G282" s="22"/>
      <c r="H282" s="22"/>
      <c r="I282" s="43"/>
      <c r="J282" s="43"/>
      <c r="K282" s="43"/>
      <c r="L282" s="14"/>
      <c r="M282" s="14"/>
      <c r="N282" s="14"/>
      <c r="O282" s="44"/>
      <c r="P282" s="44"/>
      <c r="Q282" s="45"/>
      <c r="R282" s="46"/>
      <c r="S282" s="45"/>
      <c r="T282" s="45"/>
      <c r="U282" s="179"/>
      <c r="V282" s="188"/>
      <c r="W282" s="188"/>
      <c r="X282" s="188"/>
      <c r="Y282" s="179"/>
      <c r="Z282" s="195"/>
      <c r="AA282" s="195"/>
    </row>
    <row r="283" spans="1:27" s="24" customFormat="1" x14ac:dyDescent="0.3">
      <c r="A283" s="23"/>
      <c r="B283" s="23"/>
      <c r="C283" s="22"/>
      <c r="D283" s="22"/>
      <c r="E283" s="22"/>
      <c r="F283" s="22"/>
      <c r="G283" s="22"/>
      <c r="H283" s="22"/>
      <c r="I283" s="43"/>
      <c r="J283" s="43"/>
      <c r="K283" s="43"/>
      <c r="L283" s="14"/>
      <c r="M283" s="14"/>
      <c r="N283" s="14"/>
      <c r="O283" s="44"/>
      <c r="P283" s="44"/>
      <c r="Q283" s="45"/>
      <c r="R283" s="46"/>
      <c r="S283" s="45"/>
      <c r="T283" s="45"/>
      <c r="U283" s="179"/>
      <c r="V283" s="188"/>
      <c r="W283" s="188"/>
      <c r="X283" s="188"/>
      <c r="Y283" s="179"/>
      <c r="Z283" s="195"/>
      <c r="AA283" s="195"/>
    </row>
    <row r="284" spans="1:27" x14ac:dyDescent="0.3">
      <c r="A284" s="253"/>
      <c r="B284" s="253"/>
      <c r="C284" s="254"/>
      <c r="D284" s="254"/>
      <c r="E284" s="254"/>
      <c r="F284" s="254"/>
      <c r="G284" s="254"/>
      <c r="H284" s="254"/>
      <c r="I284" s="255"/>
      <c r="J284" s="255"/>
      <c r="K284" s="255"/>
      <c r="L284" s="256"/>
      <c r="M284" s="256"/>
      <c r="N284" s="256"/>
      <c r="O284" s="257"/>
      <c r="P284" s="257"/>
      <c r="Q284" s="258"/>
      <c r="R284" s="259"/>
      <c r="S284" s="258"/>
      <c r="T284" s="258"/>
      <c r="U284" s="260"/>
      <c r="V284" s="261"/>
      <c r="W284" s="261"/>
      <c r="X284" s="261"/>
      <c r="Y284" s="260"/>
      <c r="Z284" s="262"/>
      <c r="AA284" s="263"/>
    </row>
    <row r="285" spans="1:27" x14ac:dyDescent="0.3">
      <c r="A285" s="264"/>
      <c r="B285" s="264"/>
      <c r="C285" s="15"/>
      <c r="D285" s="15"/>
      <c r="E285" s="15"/>
      <c r="F285" s="15"/>
      <c r="G285" s="15"/>
      <c r="H285" s="15"/>
      <c r="I285" s="12"/>
      <c r="J285" s="12"/>
      <c r="K285" s="12"/>
      <c r="L285" s="8"/>
      <c r="M285" s="8"/>
      <c r="N285" s="8"/>
      <c r="O285" s="9"/>
      <c r="P285" s="9"/>
      <c r="Q285" s="10"/>
      <c r="R285" s="11"/>
      <c r="S285" s="10"/>
      <c r="T285" s="10"/>
      <c r="U285" s="180"/>
      <c r="V285" s="196"/>
      <c r="W285" s="196"/>
      <c r="X285" s="196"/>
      <c r="Y285" s="180"/>
      <c r="Z285" s="197"/>
      <c r="AA285" s="265"/>
    </row>
    <row r="286" spans="1:27" x14ac:dyDescent="0.3">
      <c r="A286" s="264"/>
      <c r="B286" s="264"/>
      <c r="C286" s="15"/>
      <c r="D286" s="15"/>
      <c r="E286" s="15"/>
      <c r="F286" s="15"/>
      <c r="G286" s="15"/>
      <c r="H286" s="15"/>
      <c r="I286" s="12"/>
      <c r="J286" s="12"/>
      <c r="K286" s="12"/>
      <c r="L286" s="8"/>
      <c r="M286" s="8"/>
      <c r="N286" s="8"/>
      <c r="O286" s="9"/>
      <c r="P286" s="9"/>
      <c r="Q286" s="10"/>
      <c r="R286" s="11"/>
      <c r="S286" s="10"/>
      <c r="T286" s="10"/>
      <c r="U286" s="180"/>
      <c r="V286" s="196"/>
      <c r="W286" s="196"/>
      <c r="X286" s="196"/>
      <c r="Y286" s="180"/>
      <c r="Z286" s="197"/>
      <c r="AA286" s="265"/>
    </row>
    <row r="287" spans="1:27" x14ac:dyDescent="0.3">
      <c r="A287" s="264"/>
      <c r="B287" s="264"/>
      <c r="C287" s="15"/>
      <c r="D287" s="15"/>
      <c r="E287" s="15"/>
      <c r="F287" s="15"/>
      <c r="G287" s="15"/>
      <c r="H287" s="15"/>
      <c r="I287" s="12"/>
      <c r="J287" s="12"/>
      <c r="K287" s="12"/>
      <c r="L287" s="8"/>
      <c r="M287" s="8"/>
      <c r="N287" s="8"/>
      <c r="O287" s="9"/>
      <c r="P287" s="9"/>
      <c r="Q287" s="10"/>
      <c r="R287" s="11"/>
      <c r="S287" s="10"/>
      <c r="T287" s="10"/>
      <c r="U287" s="180"/>
      <c r="V287" s="196"/>
      <c r="W287" s="196"/>
      <c r="X287" s="196"/>
      <c r="Y287" s="180"/>
      <c r="Z287" s="197"/>
      <c r="AA287" s="265"/>
    </row>
    <row r="288" spans="1:27" x14ac:dyDescent="0.3">
      <c r="A288" s="264"/>
      <c r="B288" s="264"/>
      <c r="C288" s="15"/>
      <c r="D288" s="15"/>
      <c r="E288" s="15"/>
      <c r="F288" s="15"/>
      <c r="G288" s="15"/>
      <c r="H288" s="15"/>
      <c r="I288" s="12"/>
      <c r="J288" s="12"/>
      <c r="K288" s="12"/>
      <c r="L288" s="8"/>
      <c r="M288" s="8"/>
      <c r="N288" s="8"/>
      <c r="O288" s="9"/>
      <c r="P288" s="9"/>
      <c r="Q288" s="10"/>
      <c r="R288" s="11"/>
      <c r="S288" s="10"/>
      <c r="T288" s="10"/>
      <c r="U288" s="180"/>
      <c r="V288" s="196"/>
      <c r="W288" s="196"/>
      <c r="X288" s="196"/>
      <c r="Y288" s="180"/>
      <c r="Z288" s="197"/>
      <c r="AA288" s="265"/>
    </row>
    <row r="289" spans="1:27" x14ac:dyDescent="0.3">
      <c r="A289" s="264"/>
      <c r="B289" s="264"/>
      <c r="C289" s="15"/>
      <c r="D289" s="15"/>
      <c r="E289" s="15"/>
      <c r="F289" s="15"/>
      <c r="G289" s="15"/>
      <c r="H289" s="15"/>
      <c r="I289" s="12"/>
      <c r="J289" s="12"/>
      <c r="K289" s="12"/>
      <c r="L289" s="8"/>
      <c r="M289" s="8"/>
      <c r="N289" s="8"/>
      <c r="O289" s="9"/>
      <c r="P289" s="9"/>
      <c r="Q289" s="10"/>
      <c r="R289" s="11"/>
      <c r="S289" s="10"/>
      <c r="T289" s="10"/>
      <c r="U289" s="180"/>
      <c r="V289" s="196"/>
      <c r="W289" s="196"/>
      <c r="X289" s="196"/>
      <c r="Y289" s="180"/>
      <c r="Z289" s="197"/>
      <c r="AA289" s="265"/>
    </row>
    <row r="290" spans="1:27" x14ac:dyDescent="0.3">
      <c r="A290" s="264"/>
      <c r="B290" s="264"/>
      <c r="C290" s="15"/>
      <c r="D290" s="15"/>
      <c r="E290" s="15"/>
      <c r="F290" s="15"/>
      <c r="G290" s="15"/>
      <c r="H290" s="15"/>
      <c r="I290" s="12"/>
      <c r="J290" s="12"/>
      <c r="K290" s="12"/>
      <c r="L290" s="8"/>
      <c r="M290" s="8"/>
      <c r="N290" s="8"/>
      <c r="O290" s="9"/>
      <c r="P290" s="9"/>
      <c r="Q290" s="10"/>
      <c r="R290" s="11"/>
      <c r="S290" s="10"/>
      <c r="T290" s="10"/>
      <c r="U290" s="180"/>
      <c r="V290" s="196"/>
      <c r="W290" s="196"/>
      <c r="X290" s="196"/>
      <c r="Y290" s="180"/>
      <c r="Z290" s="197"/>
      <c r="AA290" s="265"/>
    </row>
    <row r="291" spans="1:27" x14ac:dyDescent="0.3">
      <c r="A291" s="264"/>
      <c r="B291" s="264"/>
      <c r="C291" s="15"/>
      <c r="D291" s="15"/>
      <c r="E291" s="15"/>
      <c r="F291" s="15"/>
      <c r="G291" s="15"/>
      <c r="H291" s="15"/>
      <c r="I291" s="12"/>
      <c r="J291" s="12"/>
      <c r="K291" s="12"/>
      <c r="L291" s="8"/>
      <c r="M291" s="8"/>
      <c r="N291" s="8"/>
      <c r="O291" s="9"/>
      <c r="P291" s="9"/>
      <c r="Q291" s="10"/>
      <c r="R291" s="11"/>
      <c r="S291" s="10"/>
      <c r="T291" s="10"/>
      <c r="U291" s="180"/>
      <c r="V291" s="196"/>
      <c r="W291" s="196"/>
      <c r="X291" s="196"/>
      <c r="Y291" s="180"/>
      <c r="Z291" s="197"/>
      <c r="AA291" s="265"/>
    </row>
    <row r="292" spans="1:27" x14ac:dyDescent="0.3">
      <c r="A292" s="264"/>
      <c r="B292" s="264"/>
      <c r="C292" s="15"/>
      <c r="D292" s="15"/>
      <c r="E292" s="15"/>
      <c r="F292" s="15"/>
      <c r="G292" s="15"/>
      <c r="H292" s="15"/>
      <c r="I292" s="12"/>
      <c r="J292" s="12"/>
      <c r="K292" s="12"/>
      <c r="L292" s="8"/>
      <c r="M292" s="8"/>
      <c r="N292" s="8"/>
      <c r="O292" s="9"/>
      <c r="P292" s="9"/>
      <c r="Q292" s="10"/>
      <c r="R292" s="11"/>
      <c r="S292" s="10"/>
      <c r="T292" s="10"/>
      <c r="U292" s="180"/>
      <c r="V292" s="196"/>
      <c r="W292" s="196"/>
      <c r="X292" s="196"/>
      <c r="Y292" s="180"/>
      <c r="Z292" s="197"/>
      <c r="AA292" s="265"/>
    </row>
    <row r="293" spans="1:27" x14ac:dyDescent="0.3">
      <c r="A293" s="264"/>
      <c r="B293" s="264"/>
      <c r="C293" s="15"/>
      <c r="D293" s="15"/>
      <c r="E293" s="15"/>
      <c r="F293" s="15"/>
      <c r="G293" s="15"/>
      <c r="H293" s="15"/>
      <c r="I293" s="12"/>
      <c r="J293" s="12"/>
      <c r="K293" s="12"/>
      <c r="L293" s="8"/>
      <c r="M293" s="8"/>
      <c r="N293" s="8"/>
      <c r="O293" s="9"/>
      <c r="P293" s="9"/>
      <c r="Q293" s="10"/>
      <c r="R293" s="11"/>
      <c r="S293" s="10"/>
      <c r="T293" s="10"/>
      <c r="U293" s="180"/>
      <c r="V293" s="196"/>
      <c r="W293" s="196"/>
      <c r="X293" s="196"/>
      <c r="Y293" s="180"/>
      <c r="Z293" s="197"/>
      <c r="AA293" s="265"/>
    </row>
    <row r="294" spans="1:27" x14ac:dyDescent="0.3">
      <c r="A294" s="264"/>
      <c r="B294" s="264"/>
      <c r="C294" s="15"/>
      <c r="D294" s="15"/>
      <c r="E294" s="15"/>
      <c r="F294" s="15"/>
      <c r="G294" s="15"/>
      <c r="H294" s="15"/>
      <c r="I294" s="12"/>
      <c r="J294" s="12"/>
      <c r="K294" s="12"/>
      <c r="L294" s="8"/>
      <c r="M294" s="8"/>
      <c r="N294" s="8"/>
      <c r="O294" s="9"/>
      <c r="P294" s="9"/>
      <c r="Q294" s="10"/>
      <c r="R294" s="11"/>
      <c r="S294" s="10"/>
      <c r="T294" s="10"/>
      <c r="U294" s="180"/>
      <c r="V294" s="196"/>
      <c r="W294" s="196"/>
      <c r="X294" s="196"/>
      <c r="Y294" s="180"/>
      <c r="Z294" s="197"/>
      <c r="AA294" s="265"/>
    </row>
    <row r="295" spans="1:27" x14ac:dyDescent="0.3">
      <c r="A295" s="264"/>
      <c r="B295" s="264"/>
      <c r="C295" s="15"/>
      <c r="D295" s="15"/>
      <c r="E295" s="15"/>
      <c r="F295" s="15"/>
      <c r="G295" s="15"/>
      <c r="H295" s="15"/>
      <c r="I295" s="12"/>
      <c r="J295" s="12"/>
      <c r="K295" s="12"/>
      <c r="L295" s="8"/>
      <c r="M295" s="8"/>
      <c r="N295" s="8"/>
      <c r="O295" s="9"/>
      <c r="P295" s="9"/>
      <c r="Q295" s="10"/>
      <c r="R295" s="11"/>
      <c r="S295" s="10"/>
      <c r="T295" s="10"/>
      <c r="U295" s="180"/>
      <c r="V295" s="196"/>
      <c r="W295" s="196"/>
      <c r="X295" s="196"/>
      <c r="Y295" s="180"/>
      <c r="Z295" s="197"/>
      <c r="AA295" s="265"/>
    </row>
    <row r="296" spans="1:27" x14ac:dyDescent="0.3">
      <c r="U296" s="198"/>
      <c r="V296" s="198"/>
      <c r="W296" s="198"/>
      <c r="X296" s="198"/>
    </row>
    <row r="297" spans="1:27" x14ac:dyDescent="0.3">
      <c r="U297" s="198"/>
      <c r="V297" s="198"/>
      <c r="W297" s="198"/>
      <c r="X297" s="198"/>
    </row>
    <row r="298" spans="1:27" x14ac:dyDescent="0.3">
      <c r="U298" s="198"/>
      <c r="V298" s="198"/>
      <c r="W298" s="198"/>
      <c r="X298" s="198"/>
    </row>
    <row r="299" spans="1:27" x14ac:dyDescent="0.3">
      <c r="U299" s="198"/>
      <c r="V299" s="198"/>
      <c r="W299" s="198"/>
      <c r="X299" s="198"/>
    </row>
    <row r="300" spans="1:27" x14ac:dyDescent="0.3">
      <c r="U300" s="198"/>
      <c r="V300" s="198"/>
      <c r="W300" s="198"/>
      <c r="X300" s="198"/>
    </row>
    <row r="301" spans="1:27" x14ac:dyDescent="0.3">
      <c r="U301" s="198"/>
      <c r="V301" s="198"/>
      <c r="W301" s="198"/>
      <c r="X301" s="198"/>
    </row>
    <row r="302" spans="1:27" x14ac:dyDescent="0.3">
      <c r="U302" s="198"/>
      <c r="V302" s="198"/>
      <c r="W302" s="198"/>
      <c r="X302" s="198"/>
    </row>
    <row r="303" spans="1:27" x14ac:dyDescent="0.3">
      <c r="U303" s="198"/>
      <c r="V303" s="198"/>
      <c r="W303" s="198"/>
      <c r="X303" s="198"/>
    </row>
    <row r="304" spans="1:27" x14ac:dyDescent="0.3">
      <c r="U304" s="198"/>
      <c r="V304" s="198"/>
      <c r="W304" s="198"/>
      <c r="X304" s="198"/>
    </row>
    <row r="305" spans="21:24" x14ac:dyDescent="0.3">
      <c r="U305" s="198"/>
      <c r="V305" s="198"/>
      <c r="W305" s="198"/>
      <c r="X305" s="198"/>
    </row>
    <row r="306" spans="21:24" x14ac:dyDescent="0.3">
      <c r="U306" s="198"/>
      <c r="V306" s="198"/>
      <c r="W306" s="198"/>
      <c r="X306" s="198"/>
    </row>
    <row r="307" spans="21:24" x14ac:dyDescent="0.3">
      <c r="U307" s="198"/>
      <c r="V307" s="198"/>
      <c r="W307" s="198"/>
      <c r="X307" s="198"/>
    </row>
    <row r="308" spans="21:24" x14ac:dyDescent="0.3">
      <c r="U308" s="198"/>
      <c r="V308" s="198"/>
      <c r="W308" s="198"/>
      <c r="X308" s="198"/>
    </row>
    <row r="309" spans="21:24" x14ac:dyDescent="0.3">
      <c r="U309" s="198"/>
      <c r="V309" s="198"/>
      <c r="W309" s="198"/>
      <c r="X309" s="198"/>
    </row>
    <row r="310" spans="21:24" x14ac:dyDescent="0.3">
      <c r="U310" s="198"/>
      <c r="V310" s="198"/>
      <c r="W310" s="198"/>
      <c r="X310" s="198"/>
    </row>
    <row r="311" spans="21:24" x14ac:dyDescent="0.3">
      <c r="U311" s="198"/>
      <c r="V311" s="198"/>
      <c r="W311" s="198"/>
      <c r="X311" s="198"/>
    </row>
    <row r="312" spans="21:24" x14ac:dyDescent="0.3">
      <c r="U312" s="198"/>
      <c r="V312" s="198"/>
      <c r="W312" s="198"/>
      <c r="X312" s="198"/>
    </row>
    <row r="313" spans="21:24" x14ac:dyDescent="0.3">
      <c r="U313" s="198"/>
      <c r="V313" s="198"/>
      <c r="W313" s="198"/>
      <c r="X313" s="198"/>
    </row>
    <row r="314" spans="21:24" x14ac:dyDescent="0.3">
      <c r="U314" s="198"/>
      <c r="V314" s="198"/>
      <c r="W314" s="198"/>
      <c r="X314" s="198"/>
    </row>
    <row r="315" spans="21:24" x14ac:dyDescent="0.3">
      <c r="U315" s="198"/>
      <c r="V315" s="198"/>
      <c r="W315" s="198"/>
      <c r="X315" s="198"/>
    </row>
    <row r="316" spans="21:24" x14ac:dyDescent="0.3">
      <c r="U316" s="198"/>
      <c r="V316" s="198"/>
      <c r="W316" s="198"/>
      <c r="X316" s="198"/>
    </row>
    <row r="317" spans="21:24" x14ac:dyDescent="0.3">
      <c r="U317" s="198"/>
      <c r="V317" s="198"/>
      <c r="W317" s="198"/>
      <c r="X317" s="198"/>
    </row>
    <row r="318" spans="21:24" x14ac:dyDescent="0.3">
      <c r="U318" s="198"/>
      <c r="V318" s="198"/>
      <c r="W318" s="198"/>
      <c r="X318" s="198"/>
    </row>
    <row r="319" spans="21:24" x14ac:dyDescent="0.3">
      <c r="U319" s="198"/>
      <c r="V319" s="198"/>
      <c r="W319" s="198"/>
      <c r="X319" s="198"/>
    </row>
    <row r="320" spans="21:24" x14ac:dyDescent="0.3">
      <c r="U320" s="198"/>
      <c r="V320" s="198"/>
      <c r="W320" s="198"/>
      <c r="X320" s="198"/>
    </row>
    <row r="321" spans="21:24" x14ac:dyDescent="0.3">
      <c r="U321" s="198"/>
      <c r="V321" s="198"/>
      <c r="W321" s="198"/>
      <c r="X321" s="198"/>
    </row>
    <row r="322" spans="21:24" x14ac:dyDescent="0.3">
      <c r="U322" s="198"/>
      <c r="V322" s="198"/>
      <c r="W322" s="198"/>
      <c r="X322" s="198"/>
    </row>
    <row r="323" spans="21:24" x14ac:dyDescent="0.3">
      <c r="U323" s="198"/>
      <c r="V323" s="198"/>
      <c r="W323" s="198"/>
      <c r="X323" s="198"/>
    </row>
    <row r="324" spans="21:24" x14ac:dyDescent="0.3">
      <c r="U324" s="198"/>
      <c r="V324" s="198"/>
      <c r="W324" s="198"/>
      <c r="X324" s="198"/>
    </row>
    <row r="325" spans="21:24" x14ac:dyDescent="0.3">
      <c r="U325" s="198"/>
      <c r="V325" s="198"/>
      <c r="W325" s="198"/>
      <c r="X325" s="198"/>
    </row>
    <row r="326" spans="21:24" x14ac:dyDescent="0.3">
      <c r="U326" s="198"/>
      <c r="V326" s="198"/>
      <c r="W326" s="198"/>
      <c r="X326" s="198"/>
    </row>
    <row r="327" spans="21:24" x14ac:dyDescent="0.3">
      <c r="U327" s="198"/>
      <c r="V327" s="198"/>
      <c r="W327" s="198"/>
      <c r="X327" s="198"/>
    </row>
    <row r="328" spans="21:24" x14ac:dyDescent="0.3">
      <c r="U328" s="198"/>
      <c r="V328" s="198"/>
      <c r="W328" s="198"/>
      <c r="X328" s="198"/>
    </row>
    <row r="329" spans="21:24" x14ac:dyDescent="0.3">
      <c r="U329" s="198"/>
      <c r="V329" s="198"/>
      <c r="W329" s="198"/>
      <c r="X329" s="198"/>
    </row>
    <row r="330" spans="21:24" x14ac:dyDescent="0.3">
      <c r="U330" s="198"/>
      <c r="V330" s="198"/>
      <c r="W330" s="198"/>
      <c r="X330" s="198"/>
    </row>
    <row r="331" spans="21:24" x14ac:dyDescent="0.3">
      <c r="U331" s="198"/>
      <c r="V331" s="198"/>
      <c r="W331" s="198"/>
      <c r="X331" s="198"/>
    </row>
    <row r="332" spans="21:24" x14ac:dyDescent="0.3">
      <c r="U332" s="198"/>
      <c r="V332" s="198"/>
      <c r="W332" s="198"/>
      <c r="X332" s="198"/>
    </row>
  </sheetData>
  <sheetProtection formatCells="0" formatRows="0" insertHyperlinks="0" autoFilter="0"/>
  <sortState xmlns:xlrd2="http://schemas.microsoft.com/office/spreadsheetml/2017/richdata2" ref="A2:Z81">
    <sortCondition ref="D2:D81"/>
  </sortState>
  <mergeCells count="1">
    <mergeCell ref="D1:X1"/>
  </mergeCells>
  <conditionalFormatting sqref="C3:C34 C36:C142">
    <cfRule type="expression" dxfId="212" priority="459">
      <formula>$D$3="1"</formula>
    </cfRule>
  </conditionalFormatting>
  <conditionalFormatting sqref="D3:D34 D36:D142">
    <cfRule type="expression" dxfId="211" priority="461">
      <formula>$C$3="01"</formula>
    </cfRule>
  </conditionalFormatting>
  <conditionalFormatting sqref="E36:E142 E3:E34">
    <cfRule type="cellIs" dxfId="210" priority="495" operator="equal">
      <formula>""</formula>
    </cfRule>
    <cfRule type="cellIs" dxfId="209" priority="496" operator="between">
      <formula>3</formula>
      <formula>3.99999</formula>
    </cfRule>
    <cfRule type="cellIs" dxfId="208" priority="497" operator="between">
      <formula>4</formula>
      <formula>5</formula>
    </cfRule>
    <cfRule type="cellIs" dxfId="207" priority="498" operator="between">
      <formula>2</formula>
      <formula>2.99999</formula>
    </cfRule>
    <cfRule type="cellIs" dxfId="206" priority="499" operator="between">
      <formula>0</formula>
      <formula>2</formula>
    </cfRule>
  </conditionalFormatting>
  <conditionalFormatting sqref="J55:N55 I3:J34 I36:J142">
    <cfRule type="expression" dxfId="205" priority="494">
      <formula>$C$3="01"</formula>
    </cfRule>
  </conditionalFormatting>
  <conditionalFormatting sqref="A36:I142 A2:I34">
    <cfRule type="expression" dxfId="204" priority="56">
      <formula>$A2="header"</formula>
    </cfRule>
  </conditionalFormatting>
  <conditionalFormatting sqref="A23:J24 R60:AA61 Q58:AA59 Q25:AA34 Q57:U57 Q5:AA22 Q23:AR24 L23:O24 A2:AA4 A25:O34 Q36:AA56 A62:AA142 A36:O61 A5:O22">
    <cfRule type="expression" dxfId="203" priority="44">
      <formula>$A2="header"</formula>
    </cfRule>
    <cfRule type="expression" dxfId="202" priority="45">
      <formula>$A2="blank"</formula>
    </cfRule>
  </conditionalFormatting>
  <conditionalFormatting sqref="Z2:AA2">
    <cfRule type="expression" dxfId="201" priority="38">
      <formula>$A2="header"</formula>
    </cfRule>
    <cfRule type="expression" dxfId="200" priority="39">
      <formula>$A2="blank"</formula>
    </cfRule>
  </conditionalFormatting>
  <conditionalFormatting sqref="K24">
    <cfRule type="expression" dxfId="199" priority="37">
      <formula>$C$3="01"</formula>
    </cfRule>
  </conditionalFormatting>
  <conditionalFormatting sqref="K24">
    <cfRule type="expression" dxfId="198" priority="35">
      <formula>$A24="header"</formula>
    </cfRule>
    <cfRule type="expression" dxfId="197" priority="36">
      <formula>$A24="blank"</formula>
    </cfRule>
  </conditionalFormatting>
  <conditionalFormatting sqref="K23">
    <cfRule type="expression" dxfId="196" priority="34">
      <formula>$C$3="01"</formula>
    </cfRule>
  </conditionalFormatting>
  <conditionalFormatting sqref="K23">
    <cfRule type="expression" dxfId="195" priority="32">
      <formula>$A23="header"</formula>
    </cfRule>
    <cfRule type="expression" dxfId="194" priority="33">
      <formula>$A23="blank"</formula>
    </cfRule>
  </conditionalFormatting>
  <conditionalFormatting sqref="V57">
    <cfRule type="expression" dxfId="193" priority="30">
      <formula>$A57="header"</formula>
    </cfRule>
    <cfRule type="expression" dxfId="192" priority="31">
      <formula>$A57="blank"</formula>
    </cfRule>
  </conditionalFormatting>
  <conditionalFormatting sqref="W57">
    <cfRule type="expression" dxfId="191" priority="28">
      <formula>$A57="header"</formula>
    </cfRule>
    <cfRule type="expression" dxfId="190" priority="29">
      <formula>$A57="blank"</formula>
    </cfRule>
  </conditionalFormatting>
  <conditionalFormatting sqref="X57">
    <cfRule type="expression" dxfId="189" priority="26">
      <formula>$A57="header"</formula>
    </cfRule>
    <cfRule type="expression" dxfId="188" priority="27">
      <formula>$A57="blank"</formula>
    </cfRule>
  </conditionalFormatting>
  <conditionalFormatting sqref="Y57:AA57">
    <cfRule type="expression" dxfId="187" priority="24">
      <formula>$A57="header"</formula>
    </cfRule>
    <cfRule type="expression" dxfId="186" priority="25">
      <formula>$A57="blank"</formula>
    </cfRule>
  </conditionalFormatting>
  <conditionalFormatting sqref="P5:P34 P36:P61">
    <cfRule type="expression" dxfId="185" priority="22">
      <formula>$A5="header"</formula>
    </cfRule>
    <cfRule type="expression" dxfId="184" priority="23">
      <formula>$A5="blank"</formula>
    </cfRule>
  </conditionalFormatting>
  <conditionalFormatting sqref="C35">
    <cfRule type="expression" dxfId="183" priority="14">
      <formula>$D$3="1"</formula>
    </cfRule>
  </conditionalFormatting>
  <conditionalFormatting sqref="D35">
    <cfRule type="expression" dxfId="182" priority="15">
      <formula>$C$3="01"</formula>
    </cfRule>
  </conditionalFormatting>
  <conditionalFormatting sqref="I35:J35">
    <cfRule type="expression" dxfId="181" priority="16">
      <formula>$C$3="01"</formula>
    </cfRule>
  </conditionalFormatting>
  <conditionalFormatting sqref="A35:D35 F35:I35">
    <cfRule type="expression" dxfId="180" priority="13">
      <formula>$A35="header"</formula>
    </cfRule>
  </conditionalFormatting>
  <conditionalFormatting sqref="Q35:AA35 A35:D35 F35:O35">
    <cfRule type="expression" dxfId="179" priority="11">
      <formula>$A35="header"</formula>
    </cfRule>
    <cfRule type="expression" dxfId="178" priority="12">
      <formula>$A35="blank"</formula>
    </cfRule>
  </conditionalFormatting>
  <conditionalFormatting sqref="P35">
    <cfRule type="expression" dxfId="177" priority="9">
      <formula>$A35="header"</formula>
    </cfRule>
    <cfRule type="expression" dxfId="176" priority="10">
      <formula>$A35="blank"</formula>
    </cfRule>
  </conditionalFormatting>
  <conditionalFormatting sqref="E35">
    <cfRule type="cellIs" dxfId="175" priority="4" operator="equal">
      <formula>""</formula>
    </cfRule>
    <cfRule type="cellIs" dxfId="174" priority="5" operator="between">
      <formula>3</formula>
      <formula>3.99999</formula>
    </cfRule>
    <cfRule type="cellIs" dxfId="173" priority="6" operator="between">
      <formula>4</formula>
      <formula>5</formula>
    </cfRule>
    <cfRule type="cellIs" dxfId="172" priority="7" operator="between">
      <formula>2</formula>
      <formula>2.99999</formula>
    </cfRule>
    <cfRule type="cellIs" dxfId="171" priority="8" operator="between">
      <formula>0</formula>
      <formula>2</formula>
    </cfRule>
  </conditionalFormatting>
  <conditionalFormatting sqref="E35">
    <cfRule type="expression" dxfId="170" priority="3">
      <formula>$A35="header"</formula>
    </cfRule>
  </conditionalFormatting>
  <conditionalFormatting sqref="E35">
    <cfRule type="expression" dxfId="169" priority="1">
      <formula>$A35="header"</formula>
    </cfRule>
    <cfRule type="expression" dxfId="168" priority="2">
      <formula>$A35="blank"</formula>
    </cfRule>
  </conditionalFormatting>
  <dataValidations count="2">
    <dataValidation type="list" allowBlank="1" showDropDown="1" showInputMessage="1" showErrorMessage="1" sqref="E104 E113:E142 E106 E108:E111" xr:uid="{00000000-0002-0000-0400-000000000000}">
      <formula1>"na,0,1,2,3,4,5"</formula1>
    </dataValidation>
    <dataValidation type="list" allowBlank="1" showDropDown="1" showInputMessage="1" showErrorMessage="1" sqref="E99 E90:E97 E83:E88 E77:E81 E73:E75 E62:E71 E60 E48:E58 E46 E36:E44 E3:E8 E10:E34" xr:uid="{00000000-0002-0000-0400-000001000000}">
      <formula1>"na,n.a.,n.a,NA,N.A.,N.A,0,1,2,3,4,5"</formula1>
    </dataValidation>
  </dataValidations>
  <pageMargins left="0.7" right="0.7" top="0.78740157499999996" bottom="0.78740157499999996" header="0.3" footer="0.3"/>
  <pageSetup paperSize="9" orientation="portrait" r:id="rId1"/>
  <headerFooter>
    <oddHeader>&amp;L&amp;"Arial"&amp;8&amp;K000000INTERNAL&amp;1#</oddHead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outlinePr summaryRight="0"/>
  </sheetPr>
  <dimension ref="A1:AB160"/>
  <sheetViews>
    <sheetView topLeftCell="C1" zoomScaleNormal="100" workbookViewId="0"/>
  </sheetViews>
  <sheetFormatPr baseColWidth="10" defaultColWidth="11.33203125" defaultRowHeight="13.8" outlineLevelCol="1" x14ac:dyDescent="0.3"/>
  <cols>
    <col min="1" max="1" width="6.33203125" style="148" hidden="1" customWidth="1"/>
    <col min="2" max="2" width="6" style="148" hidden="1" customWidth="1"/>
    <col min="3" max="3" width="7.5546875" style="162" customWidth="1"/>
    <col min="4" max="4" width="6.5546875" style="162" customWidth="1"/>
    <col min="5" max="5" width="9.6640625" style="162" bestFit="1" customWidth="1" collapsed="1"/>
    <col min="6" max="8" width="35.33203125" style="162" hidden="1" customWidth="1" outlineLevel="1"/>
    <col min="9" max="9" width="30.88671875" style="148" customWidth="1"/>
    <col min="10" max="10" width="59.88671875" style="148" customWidth="1" outlineLevel="1"/>
    <col min="11" max="11" width="56.33203125" style="148" customWidth="1" outlineLevel="1"/>
    <col min="12" max="12" width="50.5546875" style="148" customWidth="1" outlineLevel="1"/>
    <col min="13" max="13" width="35.5546875" style="148" customWidth="1" outlineLevel="1"/>
    <col min="14" max="15" width="19.88671875" style="148" customWidth="1" outlineLevel="1"/>
    <col min="16" max="16" width="38.5546875" style="150" customWidth="1"/>
    <col min="17" max="17" width="15.5546875" style="151" customWidth="1" outlineLevel="1"/>
    <col min="18" max="18" width="22.5546875" style="152" customWidth="1" outlineLevel="1"/>
    <col min="19" max="19" width="14.6640625" style="152" customWidth="1" outlineLevel="1"/>
    <col min="20" max="20" width="42.5546875" style="150" customWidth="1" outlineLevel="1"/>
    <col min="21" max="24" width="70.6640625" style="150" customWidth="1"/>
    <col min="25" max="25" width="42.5546875" style="150" customWidth="1"/>
    <col min="26" max="26" width="65.5546875" style="148" customWidth="1"/>
    <col min="27" max="27" width="45.5546875" style="148" customWidth="1"/>
    <col min="28" max="16384" width="11.33203125" style="148"/>
  </cols>
  <sheetData>
    <row r="1" spans="1:28" ht="52.2" customHeight="1" x14ac:dyDescent="0.3">
      <c r="A1" s="148" t="b">
        <f>AND($B3="x",$D$3="25",NOT(ISBLANK($D3)))</f>
        <v>0</v>
      </c>
      <c r="B1" s="148" t="str">
        <f>A3</f>
        <v>header</v>
      </c>
      <c r="C1" s="463" t="s">
        <v>710</v>
      </c>
      <c r="D1" s="462"/>
      <c r="E1" s="462"/>
      <c r="F1" s="462"/>
      <c r="G1" s="462"/>
      <c r="H1" s="462"/>
      <c r="I1" s="462"/>
      <c r="J1" s="464"/>
      <c r="K1" s="464"/>
      <c r="L1" s="464"/>
      <c r="M1" s="464"/>
      <c r="N1" s="464"/>
      <c r="O1" s="464"/>
      <c r="P1" s="464"/>
      <c r="Q1" s="464"/>
      <c r="R1" s="464"/>
      <c r="S1" s="464"/>
      <c r="T1" s="464"/>
      <c r="U1" s="464"/>
      <c r="V1" s="464"/>
      <c r="W1" s="464"/>
      <c r="X1" s="464"/>
    </row>
    <row r="2" spans="1:28" s="168" customFormat="1" ht="41.4" x14ac:dyDescent="0.3">
      <c r="A2" s="16" t="s">
        <v>1437</v>
      </c>
      <c r="B2" s="16" t="s">
        <v>1438</v>
      </c>
      <c r="C2" s="39" t="s">
        <v>162</v>
      </c>
      <c r="D2" s="40" t="s">
        <v>163</v>
      </c>
      <c r="E2" s="40" t="s">
        <v>150</v>
      </c>
      <c r="F2" s="40" t="s">
        <v>1439</v>
      </c>
      <c r="G2" s="40" t="s">
        <v>1440</v>
      </c>
      <c r="H2" s="40" t="s">
        <v>1441</v>
      </c>
      <c r="I2" s="19" t="s">
        <v>164</v>
      </c>
      <c r="J2" s="19" t="s">
        <v>165</v>
      </c>
      <c r="K2" s="19" t="s">
        <v>166</v>
      </c>
      <c r="L2" s="19" t="s">
        <v>167</v>
      </c>
      <c r="M2" s="19" t="s">
        <v>711</v>
      </c>
      <c r="N2" s="19" t="s">
        <v>712</v>
      </c>
      <c r="O2" s="19" t="s">
        <v>171</v>
      </c>
      <c r="P2" s="181" t="s">
        <v>172</v>
      </c>
      <c r="Q2" s="181" t="s">
        <v>713</v>
      </c>
      <c r="R2" s="182" t="s">
        <v>714</v>
      </c>
      <c r="S2" s="183" t="s">
        <v>715</v>
      </c>
      <c r="T2" s="183" t="s">
        <v>716</v>
      </c>
      <c r="U2" s="21" t="s">
        <v>173</v>
      </c>
      <c r="V2" s="209" t="s">
        <v>174</v>
      </c>
      <c r="W2" s="209" t="s">
        <v>175</v>
      </c>
      <c r="X2" s="209" t="s">
        <v>176</v>
      </c>
      <c r="Y2" s="20" t="s">
        <v>177</v>
      </c>
      <c r="Z2" s="20" t="s">
        <v>178</v>
      </c>
      <c r="AA2" s="202" t="s">
        <v>717</v>
      </c>
      <c r="AB2" s="202"/>
    </row>
    <row r="3" spans="1:28" s="38" customFormat="1" ht="96.6" x14ac:dyDescent="0.3">
      <c r="A3" s="32" t="str">
        <f t="shared" ref="A3:A30" si="0">IF(AND($B3&lt;&gt;"",$D$3="8",NOT(ISBLANK($D3))),"header",IF(AND($B3&lt;&gt;"",$D$3&lt;&gt;"8",NOT(ISBLANK($D3))),"blank",IF(AND($B3&lt;&gt;"",$C$3="25",NOT(ISBLANK($C3))),"header",IF(AND($B3&lt;&gt;"",$C$3&lt;&gt;"25",NOT(ISBLANK($C3))),"blank",IF(AND($B3&lt;&gt;"",$C$3&lt;&gt;"25",NOT(ISBLANK($C3))),"blank",IF(AND($D$3="8",ISBLANK($D3),ISBLANK($B3)),"blank","control"))))))</f>
        <v>header</v>
      </c>
      <c r="B3" s="32">
        <v>1</v>
      </c>
      <c r="C3" s="360" t="s">
        <v>718</v>
      </c>
      <c r="D3" s="32" t="s">
        <v>719</v>
      </c>
      <c r="E3" s="32"/>
      <c r="F3" s="25"/>
      <c r="G3" s="25"/>
      <c r="H3" s="25"/>
      <c r="I3" s="164" t="s">
        <v>70</v>
      </c>
      <c r="J3" s="25" t="s">
        <v>720</v>
      </c>
      <c r="K3" s="25"/>
      <c r="L3" s="25"/>
      <c r="M3" s="25"/>
      <c r="N3" s="25"/>
      <c r="O3" s="25"/>
      <c r="P3" s="25"/>
      <c r="Q3" s="25"/>
      <c r="R3" s="25"/>
      <c r="S3" s="25"/>
      <c r="T3" s="25"/>
      <c r="U3" s="25"/>
      <c r="V3" s="25"/>
      <c r="W3" s="25"/>
      <c r="X3" s="25"/>
      <c r="Y3" s="25"/>
      <c r="Z3" s="25"/>
      <c r="AA3" s="25"/>
    </row>
    <row r="4" spans="1:28" s="38" customFormat="1" ht="41.4" x14ac:dyDescent="0.3">
      <c r="A4" s="32" t="str">
        <f t="shared" si="0"/>
        <v>header</v>
      </c>
      <c r="B4" s="32">
        <v>2</v>
      </c>
      <c r="C4" s="360" t="s">
        <v>721</v>
      </c>
      <c r="D4" s="32" t="s">
        <v>722</v>
      </c>
      <c r="E4" s="32"/>
      <c r="F4" s="25"/>
      <c r="G4" s="25"/>
      <c r="H4" s="25"/>
      <c r="I4" s="163" t="s">
        <v>608</v>
      </c>
      <c r="J4" s="25" t="s">
        <v>723</v>
      </c>
      <c r="K4" s="25"/>
      <c r="L4" s="25"/>
      <c r="M4" s="25"/>
      <c r="N4" s="25"/>
      <c r="O4" s="25"/>
      <c r="P4" s="25"/>
      <c r="Q4" s="25"/>
      <c r="R4" s="25"/>
      <c r="S4" s="25"/>
      <c r="T4" s="25"/>
      <c r="U4" s="25"/>
      <c r="V4" s="25"/>
      <c r="W4" s="25"/>
      <c r="X4" s="25"/>
      <c r="Y4" s="25"/>
      <c r="Z4" s="25"/>
      <c r="AA4" s="185"/>
    </row>
    <row r="5" spans="1:28" s="38" customFormat="1" ht="110.4" x14ac:dyDescent="0.3">
      <c r="A5" s="32" t="str">
        <f t="shared" si="0"/>
        <v>control</v>
      </c>
      <c r="B5" s="31"/>
      <c r="C5" s="360" t="s">
        <v>724</v>
      </c>
      <c r="D5" s="32" t="s">
        <v>725</v>
      </c>
      <c r="E5" s="32"/>
      <c r="F5" s="25"/>
      <c r="G5" s="25"/>
      <c r="H5" s="25"/>
      <c r="I5" s="124" t="s">
        <v>726</v>
      </c>
      <c r="J5" s="30" t="s">
        <v>727</v>
      </c>
      <c r="K5" s="345" t="s">
        <v>728</v>
      </c>
      <c r="L5" s="370" t="s">
        <v>729</v>
      </c>
      <c r="M5" s="30" t="s">
        <v>190</v>
      </c>
      <c r="N5" s="178"/>
      <c r="O5" s="178"/>
      <c r="P5" s="26" t="s">
        <v>200</v>
      </c>
      <c r="Q5" s="27"/>
      <c r="R5" s="26"/>
      <c r="S5" s="178"/>
      <c r="T5" s="178"/>
      <c r="U5" s="200"/>
      <c r="V5" s="200"/>
      <c r="W5" s="200"/>
      <c r="X5" s="25"/>
      <c r="Y5" s="25"/>
      <c r="Z5" s="25"/>
      <c r="AA5" s="185"/>
    </row>
    <row r="6" spans="1:28" s="38" customFormat="1" ht="55.2" x14ac:dyDescent="0.3">
      <c r="A6" s="32" t="str">
        <f t="shared" si="0"/>
        <v>control</v>
      </c>
      <c r="B6" s="31"/>
      <c r="C6" s="360" t="s">
        <v>730</v>
      </c>
      <c r="D6" s="32" t="s">
        <v>731</v>
      </c>
      <c r="E6" s="32"/>
      <c r="F6" s="25"/>
      <c r="G6" s="25"/>
      <c r="H6" s="25"/>
      <c r="I6" s="124" t="s">
        <v>732</v>
      </c>
      <c r="J6" s="30" t="s">
        <v>733</v>
      </c>
      <c r="K6" s="370" t="s">
        <v>734</v>
      </c>
      <c r="L6" s="370" t="s">
        <v>735</v>
      </c>
      <c r="M6" s="30" t="s">
        <v>190</v>
      </c>
      <c r="N6" s="178"/>
      <c r="O6" s="178"/>
      <c r="P6" s="26"/>
      <c r="Q6" s="27"/>
      <c r="R6" s="26"/>
      <c r="S6" s="178"/>
      <c r="T6" s="178"/>
      <c r="U6" s="200"/>
      <c r="V6" s="200"/>
      <c r="W6" s="200"/>
      <c r="X6" s="25"/>
      <c r="Y6" s="25"/>
      <c r="Z6" s="25"/>
      <c r="AA6" s="185"/>
    </row>
    <row r="7" spans="1:28" s="38" customFormat="1" ht="69" x14ac:dyDescent="0.3">
      <c r="A7" s="32" t="str">
        <f t="shared" si="0"/>
        <v>control</v>
      </c>
      <c r="B7" s="31"/>
      <c r="C7" s="360" t="s">
        <v>736</v>
      </c>
      <c r="D7" s="32" t="s">
        <v>737</v>
      </c>
      <c r="E7" s="32"/>
      <c r="F7" s="25"/>
      <c r="G7" s="25"/>
      <c r="H7" s="25"/>
      <c r="I7" s="124" t="s">
        <v>738</v>
      </c>
      <c r="J7" s="30" t="s">
        <v>739</v>
      </c>
      <c r="K7" s="25" t="s">
        <v>740</v>
      </c>
      <c r="L7" s="25" t="s">
        <v>741</v>
      </c>
      <c r="M7" s="30" t="s">
        <v>190</v>
      </c>
      <c r="N7" s="178"/>
      <c r="O7" s="178"/>
      <c r="P7" s="26"/>
      <c r="Q7" s="27"/>
      <c r="R7" s="26"/>
      <c r="S7" s="178"/>
      <c r="T7" s="178"/>
      <c r="U7" s="200"/>
      <c r="V7" s="200"/>
      <c r="W7" s="200"/>
      <c r="X7" s="25"/>
      <c r="Y7" s="25"/>
      <c r="Z7" s="25"/>
      <c r="AA7" s="185"/>
    </row>
    <row r="8" spans="1:28" s="38" customFormat="1" ht="41.4" x14ac:dyDescent="0.3">
      <c r="A8" s="32" t="str">
        <f t="shared" si="0"/>
        <v>control</v>
      </c>
      <c r="B8" s="31"/>
      <c r="C8" s="360" t="s">
        <v>742</v>
      </c>
      <c r="D8" s="32" t="s">
        <v>743</v>
      </c>
      <c r="E8" s="32"/>
      <c r="F8" s="25"/>
      <c r="G8" s="25"/>
      <c r="H8" s="25"/>
      <c r="I8" s="124" t="s">
        <v>744</v>
      </c>
      <c r="J8" s="30" t="s">
        <v>745</v>
      </c>
      <c r="K8" s="25" t="s">
        <v>746</v>
      </c>
      <c r="L8" s="25" t="s">
        <v>747</v>
      </c>
      <c r="M8" s="25" t="s">
        <v>748</v>
      </c>
      <c r="N8" s="178"/>
      <c r="O8" s="178"/>
      <c r="P8" s="26"/>
      <c r="Q8" s="27"/>
      <c r="R8" s="26"/>
      <c r="S8" s="178"/>
      <c r="T8" s="178"/>
      <c r="U8" s="200"/>
      <c r="V8" s="200"/>
      <c r="W8" s="200"/>
      <c r="X8" s="25"/>
      <c r="Y8" s="25"/>
      <c r="Z8" s="25"/>
      <c r="AA8" s="185"/>
    </row>
    <row r="9" spans="1:28" s="38" customFormat="1" ht="82.8" x14ac:dyDescent="0.3">
      <c r="A9" s="32" t="str">
        <f t="shared" si="0"/>
        <v>control</v>
      </c>
      <c r="B9" s="31"/>
      <c r="C9" s="360" t="s">
        <v>749</v>
      </c>
      <c r="D9" s="32" t="s">
        <v>750</v>
      </c>
      <c r="E9" s="32"/>
      <c r="F9" s="25"/>
      <c r="G9" s="25"/>
      <c r="H9" s="25"/>
      <c r="I9" s="124" t="s">
        <v>751</v>
      </c>
      <c r="J9" s="30" t="s">
        <v>752</v>
      </c>
      <c r="K9" s="370" t="s">
        <v>753</v>
      </c>
      <c r="L9" s="25" t="s">
        <v>190</v>
      </c>
      <c r="M9" s="25" t="s">
        <v>754</v>
      </c>
      <c r="N9" s="178"/>
      <c r="O9" s="178"/>
      <c r="P9" s="26"/>
      <c r="Q9" s="27"/>
      <c r="R9" s="26"/>
      <c r="S9" s="178"/>
      <c r="T9" s="178"/>
      <c r="U9" s="200"/>
      <c r="V9" s="200"/>
      <c r="W9" s="200"/>
      <c r="X9" s="25"/>
      <c r="Y9" s="25"/>
      <c r="Z9" s="25"/>
      <c r="AA9" s="185"/>
    </row>
    <row r="10" spans="1:28" s="38" customFormat="1" ht="110.4" x14ac:dyDescent="0.3">
      <c r="A10" s="32" t="str">
        <f t="shared" si="0"/>
        <v>control</v>
      </c>
      <c r="B10" s="31"/>
      <c r="C10" s="360" t="s">
        <v>755</v>
      </c>
      <c r="D10" s="32" t="s">
        <v>756</v>
      </c>
      <c r="E10" s="32"/>
      <c r="F10" s="25"/>
      <c r="G10" s="25"/>
      <c r="H10" s="25"/>
      <c r="I10" s="124" t="s">
        <v>757</v>
      </c>
      <c r="J10" s="153" t="s">
        <v>758</v>
      </c>
      <c r="K10" s="28" t="s">
        <v>759</v>
      </c>
      <c r="L10" s="25" t="s">
        <v>190</v>
      </c>
      <c r="M10" s="28" t="s">
        <v>190</v>
      </c>
      <c r="N10" s="178"/>
      <c r="O10" s="178"/>
      <c r="P10" s="26"/>
      <c r="Q10" s="27"/>
      <c r="R10" s="26"/>
      <c r="S10" s="178"/>
      <c r="T10" s="178"/>
      <c r="U10" s="200"/>
      <c r="V10" s="200"/>
      <c r="W10" s="200"/>
      <c r="X10" s="25"/>
      <c r="Y10" s="25"/>
      <c r="Z10" s="25"/>
      <c r="AA10" s="185"/>
    </row>
    <row r="11" spans="1:28" s="38" customFormat="1" ht="69" x14ac:dyDescent="0.3">
      <c r="A11" s="32" t="str">
        <f t="shared" si="0"/>
        <v>control</v>
      </c>
      <c r="B11" s="31"/>
      <c r="C11" s="360" t="s">
        <v>760</v>
      </c>
      <c r="D11" s="32" t="s">
        <v>761</v>
      </c>
      <c r="E11" s="32"/>
      <c r="F11" s="25"/>
      <c r="G11" s="25"/>
      <c r="H11" s="25"/>
      <c r="I11" s="124" t="s">
        <v>762</v>
      </c>
      <c r="J11" s="30" t="s">
        <v>763</v>
      </c>
      <c r="K11" s="370" t="s">
        <v>764</v>
      </c>
      <c r="L11" s="25" t="s">
        <v>190</v>
      </c>
      <c r="M11" s="30" t="s">
        <v>190</v>
      </c>
      <c r="N11" s="178"/>
      <c r="O11" s="178"/>
      <c r="P11" s="26"/>
      <c r="Q11" s="27"/>
      <c r="R11" s="26"/>
      <c r="S11" s="178"/>
      <c r="T11" s="178"/>
      <c r="U11" s="200"/>
      <c r="V11" s="200"/>
      <c r="W11" s="200"/>
      <c r="X11" s="25"/>
      <c r="Y11" s="25"/>
      <c r="Z11" s="25"/>
      <c r="AA11" s="185"/>
    </row>
    <row r="12" spans="1:28" s="38" customFormat="1" ht="82.8" x14ac:dyDescent="0.3">
      <c r="A12" s="32" t="str">
        <f t="shared" si="0"/>
        <v>control</v>
      </c>
      <c r="B12" s="31"/>
      <c r="C12" s="360" t="s">
        <v>765</v>
      </c>
      <c r="D12" s="32" t="s">
        <v>766</v>
      </c>
      <c r="E12" s="32"/>
      <c r="F12" s="25"/>
      <c r="G12" s="25"/>
      <c r="H12" s="25"/>
      <c r="I12" s="124" t="s">
        <v>767</v>
      </c>
      <c r="J12" s="30" t="s">
        <v>768</v>
      </c>
      <c r="K12" s="370" t="s">
        <v>769</v>
      </c>
      <c r="L12" s="25" t="s">
        <v>190</v>
      </c>
      <c r="M12" s="25" t="s">
        <v>770</v>
      </c>
      <c r="N12" s="178"/>
      <c r="O12" s="178"/>
      <c r="P12" s="26"/>
      <c r="Q12" s="27"/>
      <c r="R12" s="26"/>
      <c r="S12" s="178"/>
      <c r="T12" s="178"/>
      <c r="U12" s="200"/>
      <c r="V12" s="200"/>
      <c r="W12" s="200"/>
      <c r="X12" s="25"/>
      <c r="Y12" s="25"/>
      <c r="Z12" s="25"/>
      <c r="AA12" s="185"/>
    </row>
    <row r="13" spans="1:28" s="38" customFormat="1" ht="41.4" x14ac:dyDescent="0.3">
      <c r="A13" s="32" t="str">
        <f t="shared" si="0"/>
        <v>header</v>
      </c>
      <c r="B13" s="31">
        <v>2</v>
      </c>
      <c r="C13" s="360" t="s">
        <v>771</v>
      </c>
      <c r="D13" s="32" t="s">
        <v>772</v>
      </c>
      <c r="E13" s="32"/>
      <c r="F13" s="25"/>
      <c r="G13" s="25"/>
      <c r="H13" s="25"/>
      <c r="I13" s="124" t="s">
        <v>773</v>
      </c>
      <c r="J13" s="30" t="s">
        <v>774</v>
      </c>
      <c r="K13" s="25"/>
      <c r="L13" s="30"/>
      <c r="M13" s="30"/>
      <c r="N13" s="178"/>
      <c r="O13" s="178"/>
      <c r="P13" s="26"/>
      <c r="Q13" s="27"/>
      <c r="R13" s="26"/>
      <c r="S13" s="178"/>
      <c r="T13" s="178"/>
      <c r="U13" s="200"/>
      <c r="V13" s="200"/>
      <c r="W13" s="200"/>
      <c r="X13" s="25"/>
      <c r="Y13" s="25"/>
      <c r="Z13" s="25"/>
      <c r="AA13" s="185"/>
    </row>
    <row r="14" spans="1:28" s="38" customFormat="1" ht="96.6" x14ac:dyDescent="0.3">
      <c r="A14" s="32" t="str">
        <f t="shared" si="0"/>
        <v>control</v>
      </c>
      <c r="B14" s="33"/>
      <c r="C14" s="359" t="s">
        <v>775</v>
      </c>
      <c r="D14" s="154" t="s">
        <v>776</v>
      </c>
      <c r="E14" s="346"/>
      <c r="F14" s="41"/>
      <c r="G14" s="41"/>
      <c r="H14" s="41"/>
      <c r="I14" s="166" t="s">
        <v>777</v>
      </c>
      <c r="J14" s="155" t="s">
        <v>778</v>
      </c>
      <c r="K14" s="156" t="s">
        <v>779</v>
      </c>
      <c r="L14" s="34" t="s">
        <v>190</v>
      </c>
      <c r="M14" s="34" t="s">
        <v>190</v>
      </c>
      <c r="N14" s="201"/>
      <c r="O14" s="201"/>
      <c r="P14" s="34"/>
      <c r="Q14" s="34"/>
      <c r="R14" s="34"/>
      <c r="S14" s="201"/>
      <c r="T14" s="201"/>
      <c r="U14" s="201"/>
      <c r="V14" s="201"/>
      <c r="W14" s="201"/>
      <c r="X14" s="25"/>
      <c r="Y14" s="25"/>
      <c r="Z14" s="25"/>
      <c r="AA14" s="201"/>
    </row>
    <row r="15" spans="1:28" s="38" customFormat="1" ht="138" x14ac:dyDescent="0.3">
      <c r="A15" s="32" t="str">
        <f t="shared" si="0"/>
        <v>control</v>
      </c>
      <c r="B15" s="31"/>
      <c r="C15" s="359" t="s">
        <v>780</v>
      </c>
      <c r="D15" s="154" t="s">
        <v>781</v>
      </c>
      <c r="E15" s="32"/>
      <c r="F15" s="25"/>
      <c r="G15" s="25"/>
      <c r="H15" s="25"/>
      <c r="I15" s="124" t="s">
        <v>782</v>
      </c>
      <c r="J15" s="30" t="s">
        <v>783</v>
      </c>
      <c r="K15" s="370" t="s">
        <v>784</v>
      </c>
      <c r="L15" s="34" t="s">
        <v>190</v>
      </c>
      <c r="M15" s="34" t="s">
        <v>190</v>
      </c>
      <c r="N15" s="178"/>
      <c r="O15" s="178"/>
      <c r="P15" s="26"/>
      <c r="Q15" s="27"/>
      <c r="R15" s="26"/>
      <c r="S15" s="178"/>
      <c r="T15" s="178"/>
      <c r="U15" s="200"/>
      <c r="V15" s="200"/>
      <c r="W15" s="200"/>
      <c r="X15" s="25"/>
      <c r="Y15" s="25"/>
      <c r="Z15" s="25"/>
      <c r="AA15" s="185"/>
    </row>
    <row r="16" spans="1:28" s="38" customFormat="1" ht="207" x14ac:dyDescent="0.3">
      <c r="A16" s="32" t="str">
        <f t="shared" si="0"/>
        <v>control</v>
      </c>
      <c r="B16" s="33"/>
      <c r="C16" s="359" t="s">
        <v>785</v>
      </c>
      <c r="D16" s="154" t="s">
        <v>786</v>
      </c>
      <c r="E16" s="346"/>
      <c r="F16" s="41"/>
      <c r="G16" s="41"/>
      <c r="H16" s="41"/>
      <c r="I16" s="166" t="s">
        <v>787</v>
      </c>
      <c r="J16" s="155" t="s">
        <v>788</v>
      </c>
      <c r="K16" s="156" t="s">
        <v>789</v>
      </c>
      <c r="L16" s="34" t="s">
        <v>190</v>
      </c>
      <c r="M16" s="34" t="s">
        <v>190</v>
      </c>
      <c r="N16" s="201"/>
      <c r="O16" s="201"/>
      <c r="P16" s="34"/>
      <c r="Q16" s="34"/>
      <c r="R16" s="34"/>
      <c r="S16" s="201"/>
      <c r="T16" s="201"/>
      <c r="U16" s="201"/>
      <c r="V16" s="201"/>
      <c r="W16" s="201"/>
      <c r="X16" s="25"/>
      <c r="Y16" s="25"/>
      <c r="Z16" s="25"/>
      <c r="AA16" s="201"/>
    </row>
    <row r="17" spans="1:27" s="38" customFormat="1" ht="96.6" x14ac:dyDescent="0.3">
      <c r="A17" s="32" t="str">
        <f t="shared" si="0"/>
        <v>control</v>
      </c>
      <c r="B17" s="31"/>
      <c r="C17" s="359" t="s">
        <v>790</v>
      </c>
      <c r="D17" s="154" t="s">
        <v>791</v>
      </c>
      <c r="E17" s="32"/>
      <c r="F17" s="25"/>
      <c r="G17" s="25"/>
      <c r="H17" s="25"/>
      <c r="I17" s="124" t="s">
        <v>792</v>
      </c>
      <c r="J17" s="30" t="s">
        <v>793</v>
      </c>
      <c r="K17" s="25" t="s">
        <v>794</v>
      </c>
      <c r="L17" s="30" t="s">
        <v>190</v>
      </c>
      <c r="M17" s="30" t="s">
        <v>190</v>
      </c>
      <c r="N17" s="178"/>
      <c r="O17" s="178"/>
      <c r="P17" s="26"/>
      <c r="Q17" s="27"/>
      <c r="R17" s="26"/>
      <c r="S17" s="178"/>
      <c r="T17" s="178"/>
      <c r="U17" s="200"/>
      <c r="V17" s="200"/>
      <c r="W17" s="200"/>
      <c r="X17" s="25"/>
      <c r="Y17" s="25"/>
      <c r="Z17" s="25"/>
      <c r="AA17" s="185"/>
    </row>
    <row r="18" spans="1:27" s="38" customFormat="1" ht="69" x14ac:dyDescent="0.3">
      <c r="A18" s="32" t="str">
        <f t="shared" si="0"/>
        <v>control</v>
      </c>
      <c r="B18" s="31"/>
      <c r="C18" s="358" t="s">
        <v>795</v>
      </c>
      <c r="D18" s="167" t="s">
        <v>796</v>
      </c>
      <c r="E18" s="347"/>
      <c r="F18" s="153"/>
      <c r="G18" s="153"/>
      <c r="H18" s="153"/>
      <c r="I18" s="166" t="s">
        <v>797</v>
      </c>
      <c r="J18" s="155" t="s">
        <v>798</v>
      </c>
      <c r="K18" s="156" t="s">
        <v>799</v>
      </c>
      <c r="L18" s="30" t="s">
        <v>190</v>
      </c>
      <c r="M18" s="30" t="s">
        <v>190</v>
      </c>
      <c r="N18" s="185"/>
      <c r="O18" s="185"/>
      <c r="P18" s="155"/>
      <c r="Q18" s="155"/>
      <c r="R18" s="155"/>
      <c r="S18" s="185"/>
      <c r="T18" s="185"/>
      <c r="U18" s="185"/>
      <c r="V18" s="185"/>
      <c r="W18" s="185"/>
      <c r="X18" s="25"/>
      <c r="Y18" s="25"/>
      <c r="Z18" s="25"/>
      <c r="AA18" s="185"/>
    </row>
    <row r="19" spans="1:27" s="38" customFormat="1" ht="82.8" x14ac:dyDescent="0.3">
      <c r="A19" s="32" t="str">
        <f t="shared" si="0"/>
        <v>control</v>
      </c>
      <c r="B19" s="31"/>
      <c r="C19" s="358" t="s">
        <v>800</v>
      </c>
      <c r="D19" s="167" t="s">
        <v>801</v>
      </c>
      <c r="E19" s="32"/>
      <c r="F19" s="25"/>
      <c r="G19" s="25"/>
      <c r="H19" s="25"/>
      <c r="I19" s="124" t="s">
        <v>802</v>
      </c>
      <c r="J19" s="30" t="s">
        <v>803</v>
      </c>
      <c r="K19" s="25" t="s">
        <v>804</v>
      </c>
      <c r="L19" s="30" t="s">
        <v>190</v>
      </c>
      <c r="M19" s="30" t="s">
        <v>190</v>
      </c>
      <c r="N19" s="178"/>
      <c r="O19" s="178"/>
      <c r="P19" s="26"/>
      <c r="Q19" s="27"/>
      <c r="R19" s="26"/>
      <c r="S19" s="178"/>
      <c r="T19" s="178"/>
      <c r="U19" s="200"/>
      <c r="V19" s="200"/>
      <c r="W19" s="200"/>
      <c r="X19" s="25"/>
      <c r="Y19" s="25"/>
      <c r="Z19" s="25"/>
      <c r="AA19" s="185"/>
    </row>
    <row r="20" spans="1:27" s="38" customFormat="1" ht="69" x14ac:dyDescent="0.3">
      <c r="A20" s="32" t="str">
        <f t="shared" si="0"/>
        <v>control</v>
      </c>
      <c r="B20" s="31"/>
      <c r="C20" s="358" t="s">
        <v>805</v>
      </c>
      <c r="D20" s="167" t="s">
        <v>806</v>
      </c>
      <c r="E20" s="347"/>
      <c r="F20" s="153"/>
      <c r="G20" s="153"/>
      <c r="H20" s="153"/>
      <c r="I20" s="166" t="s">
        <v>807</v>
      </c>
      <c r="J20" s="155" t="s">
        <v>808</v>
      </c>
      <c r="K20" s="25" t="s">
        <v>809</v>
      </c>
      <c r="L20" s="30" t="s">
        <v>190</v>
      </c>
      <c r="M20" s="30" t="s">
        <v>190</v>
      </c>
      <c r="N20" s="185"/>
      <c r="O20" s="185"/>
      <c r="P20" s="155"/>
      <c r="Q20" s="155"/>
      <c r="R20" s="155"/>
      <c r="S20" s="185"/>
      <c r="T20" s="185"/>
      <c r="U20" s="185"/>
      <c r="V20" s="185"/>
      <c r="W20" s="185"/>
      <c r="X20" s="25"/>
      <c r="Y20" s="25"/>
      <c r="Z20" s="25"/>
      <c r="AA20" s="185"/>
    </row>
    <row r="21" spans="1:27" s="38" customFormat="1" ht="27.6" x14ac:dyDescent="0.3">
      <c r="A21" s="32" t="str">
        <f t="shared" si="0"/>
        <v>header</v>
      </c>
      <c r="B21" s="31">
        <v>2</v>
      </c>
      <c r="C21" s="358" t="s">
        <v>810</v>
      </c>
      <c r="D21" s="167" t="s">
        <v>811</v>
      </c>
      <c r="E21" s="32"/>
      <c r="F21" s="25"/>
      <c r="G21" s="25"/>
      <c r="H21" s="25"/>
      <c r="I21" s="165" t="s">
        <v>812</v>
      </c>
      <c r="J21" s="157"/>
      <c r="K21" s="25"/>
      <c r="L21" s="30"/>
      <c r="M21" s="30"/>
      <c r="N21" s="178"/>
      <c r="O21" s="178"/>
      <c r="P21" s="26"/>
      <c r="Q21" s="27"/>
      <c r="R21" s="26"/>
      <c r="S21" s="178"/>
      <c r="T21" s="178"/>
      <c r="U21" s="200"/>
      <c r="V21" s="200"/>
      <c r="W21" s="200"/>
      <c r="X21" s="25"/>
      <c r="Y21" s="25"/>
      <c r="Z21" s="25"/>
      <c r="AA21" s="185"/>
    </row>
    <row r="22" spans="1:27" s="38" customFormat="1" ht="124.2" x14ac:dyDescent="0.3">
      <c r="A22" s="32" t="str">
        <f t="shared" si="0"/>
        <v>control</v>
      </c>
      <c r="B22" s="31"/>
      <c r="C22" s="358" t="s">
        <v>813</v>
      </c>
      <c r="D22" s="167" t="s">
        <v>814</v>
      </c>
      <c r="E22" s="32"/>
      <c r="F22" s="25"/>
      <c r="G22" s="25"/>
      <c r="H22" s="25"/>
      <c r="I22" s="124" t="s">
        <v>815</v>
      </c>
      <c r="J22" s="30" t="s">
        <v>816</v>
      </c>
      <c r="K22" s="25" t="s">
        <v>817</v>
      </c>
      <c r="L22" s="30" t="s">
        <v>190</v>
      </c>
      <c r="M22" s="30" t="s">
        <v>190</v>
      </c>
      <c r="N22" s="178"/>
      <c r="O22" s="178"/>
      <c r="P22" s="26"/>
      <c r="Q22" s="27"/>
      <c r="R22" s="26"/>
      <c r="S22" s="178"/>
      <c r="T22" s="178"/>
      <c r="U22" s="200"/>
      <c r="V22" s="200"/>
      <c r="W22" s="200"/>
      <c r="X22" s="25"/>
      <c r="Y22" s="25"/>
      <c r="Z22" s="25"/>
      <c r="AA22" s="185"/>
    </row>
    <row r="23" spans="1:27" s="38" customFormat="1" ht="69" x14ac:dyDescent="0.3">
      <c r="A23" s="32" t="str">
        <f t="shared" si="0"/>
        <v>control</v>
      </c>
      <c r="B23" s="31"/>
      <c r="C23" s="358" t="s">
        <v>818</v>
      </c>
      <c r="D23" s="167" t="s">
        <v>819</v>
      </c>
      <c r="E23" s="347"/>
      <c r="F23" s="153"/>
      <c r="G23" s="153"/>
      <c r="H23" s="153"/>
      <c r="I23" s="166" t="s">
        <v>820</v>
      </c>
      <c r="J23" s="155" t="s">
        <v>821</v>
      </c>
      <c r="K23" s="156" t="s">
        <v>822</v>
      </c>
      <c r="L23" s="30" t="s">
        <v>190</v>
      </c>
      <c r="M23" s="30" t="s">
        <v>190</v>
      </c>
      <c r="N23" s="185"/>
      <c r="O23" s="185"/>
      <c r="P23" s="155"/>
      <c r="Q23" s="155"/>
      <c r="R23" s="155"/>
      <c r="S23" s="185"/>
      <c r="T23" s="185"/>
      <c r="U23" s="185"/>
      <c r="V23" s="185"/>
      <c r="W23" s="185"/>
      <c r="X23" s="25"/>
      <c r="Y23" s="25"/>
      <c r="Z23" s="25"/>
      <c r="AA23" s="185"/>
    </row>
    <row r="24" spans="1:27" s="38" customFormat="1" ht="96.6" x14ac:dyDescent="0.3">
      <c r="A24" s="32" t="str">
        <f t="shared" si="0"/>
        <v>header</v>
      </c>
      <c r="B24" s="32">
        <v>2</v>
      </c>
      <c r="C24" s="360" t="s">
        <v>823</v>
      </c>
      <c r="D24" s="32" t="s">
        <v>824</v>
      </c>
      <c r="E24" s="32"/>
      <c r="F24" s="25"/>
      <c r="G24" s="25"/>
      <c r="H24" s="25"/>
      <c r="I24" s="165" t="s">
        <v>825</v>
      </c>
      <c r="J24" s="30" t="s">
        <v>826</v>
      </c>
      <c r="K24" s="25"/>
      <c r="L24" s="30"/>
      <c r="M24" s="30"/>
      <c r="N24" s="178"/>
      <c r="O24" s="178"/>
      <c r="P24" s="26"/>
      <c r="Q24" s="27"/>
      <c r="R24" s="26"/>
      <c r="S24" s="178"/>
      <c r="T24" s="178"/>
      <c r="U24" s="200"/>
      <c r="V24" s="200"/>
      <c r="W24" s="200"/>
      <c r="X24" s="25"/>
      <c r="Y24" s="25"/>
      <c r="Z24" s="25"/>
      <c r="AA24" s="185"/>
    </row>
    <row r="25" spans="1:27" s="38" customFormat="1" ht="82.8" x14ac:dyDescent="0.3">
      <c r="A25" s="32" t="str">
        <f t="shared" si="0"/>
        <v>control</v>
      </c>
      <c r="B25" s="31"/>
      <c r="C25" s="358" t="s">
        <v>827</v>
      </c>
      <c r="D25" s="167" t="s">
        <v>828</v>
      </c>
      <c r="E25" s="32"/>
      <c r="F25" s="25"/>
      <c r="G25" s="25"/>
      <c r="H25" s="25"/>
      <c r="I25" s="124" t="s">
        <v>829</v>
      </c>
      <c r="J25" s="30" t="s">
        <v>830</v>
      </c>
      <c r="K25" s="25" t="s">
        <v>831</v>
      </c>
      <c r="L25" s="30" t="s">
        <v>190</v>
      </c>
      <c r="M25" s="30" t="s">
        <v>190</v>
      </c>
      <c r="N25" s="178"/>
      <c r="O25" s="178"/>
      <c r="P25" s="26"/>
      <c r="Q25" s="27"/>
      <c r="R25" s="26"/>
      <c r="S25" s="178"/>
      <c r="T25" s="178"/>
      <c r="U25" s="200"/>
      <c r="V25" s="200"/>
      <c r="W25" s="200"/>
      <c r="X25" s="25"/>
      <c r="Y25" s="25"/>
      <c r="Z25" s="25"/>
      <c r="AA25" s="185"/>
    </row>
    <row r="26" spans="1:27" s="38" customFormat="1" ht="110.4" x14ac:dyDescent="0.3">
      <c r="A26" s="32" t="str">
        <f t="shared" si="0"/>
        <v>control</v>
      </c>
      <c r="C26" s="358" t="s">
        <v>832</v>
      </c>
      <c r="D26" s="167" t="s">
        <v>833</v>
      </c>
      <c r="E26" s="347"/>
      <c r="F26" s="153"/>
      <c r="G26" s="153"/>
      <c r="H26" s="153"/>
      <c r="I26" s="166" t="s">
        <v>834</v>
      </c>
      <c r="J26" s="155" t="s">
        <v>835</v>
      </c>
      <c r="K26" s="156" t="s">
        <v>836</v>
      </c>
      <c r="L26" s="30" t="s">
        <v>190</v>
      </c>
      <c r="M26" s="30" t="s">
        <v>190</v>
      </c>
      <c r="N26" s="185"/>
      <c r="O26" s="185"/>
      <c r="P26" s="155"/>
      <c r="Q26" s="155"/>
      <c r="R26" s="155"/>
      <c r="S26" s="185"/>
      <c r="T26" s="185"/>
      <c r="U26" s="185"/>
      <c r="V26" s="185"/>
      <c r="W26" s="185"/>
      <c r="X26" s="25"/>
      <c r="Y26" s="25"/>
      <c r="Z26" s="25"/>
      <c r="AA26" s="185"/>
    </row>
    <row r="27" spans="1:27" s="38" customFormat="1" ht="96.6" x14ac:dyDescent="0.3">
      <c r="A27" s="32" t="str">
        <f t="shared" si="0"/>
        <v>control</v>
      </c>
      <c r="B27" s="31"/>
      <c r="C27" s="358" t="s">
        <v>837</v>
      </c>
      <c r="D27" s="167" t="s">
        <v>838</v>
      </c>
      <c r="E27" s="32"/>
      <c r="F27" s="25"/>
      <c r="G27" s="25"/>
      <c r="H27" s="25"/>
      <c r="I27" s="124" t="s">
        <v>839</v>
      </c>
      <c r="J27" s="30" t="s">
        <v>840</v>
      </c>
      <c r="K27" s="29" t="s">
        <v>841</v>
      </c>
      <c r="L27" s="30" t="s">
        <v>190</v>
      </c>
      <c r="M27" s="30" t="s">
        <v>190</v>
      </c>
      <c r="N27" s="178"/>
      <c r="O27" s="178"/>
      <c r="P27" s="26"/>
      <c r="Q27" s="27"/>
      <c r="R27" s="26"/>
      <c r="S27" s="178"/>
      <c r="T27" s="178"/>
      <c r="U27" s="200"/>
      <c r="V27" s="200"/>
      <c r="W27" s="200"/>
      <c r="X27" s="25"/>
      <c r="Y27" s="25"/>
      <c r="Z27" s="25"/>
      <c r="AA27" s="185"/>
    </row>
    <row r="28" spans="1:27" s="38" customFormat="1" ht="110.4" x14ac:dyDescent="0.3">
      <c r="A28" s="32" t="str">
        <f t="shared" si="0"/>
        <v>header</v>
      </c>
      <c r="B28" s="33">
        <v>2</v>
      </c>
      <c r="C28" s="359" t="s">
        <v>842</v>
      </c>
      <c r="D28" s="154" t="s">
        <v>843</v>
      </c>
      <c r="E28" s="32"/>
      <c r="F28" s="41"/>
      <c r="G28" s="41"/>
      <c r="H28" s="41"/>
      <c r="I28" s="166" t="s">
        <v>844</v>
      </c>
      <c r="J28" s="155" t="s">
        <v>845</v>
      </c>
      <c r="K28" s="34"/>
      <c r="L28" s="34"/>
      <c r="M28" s="34"/>
      <c r="N28" s="201"/>
      <c r="O28" s="201"/>
      <c r="P28" s="34"/>
      <c r="Q28" s="34"/>
      <c r="R28" s="34"/>
      <c r="S28" s="201"/>
      <c r="T28" s="201"/>
      <c r="U28" s="201"/>
      <c r="V28" s="201"/>
      <c r="W28" s="201"/>
      <c r="X28" s="25"/>
      <c r="Y28" s="25"/>
      <c r="Z28" s="25"/>
      <c r="AA28" s="201"/>
    </row>
    <row r="29" spans="1:27" s="38" customFormat="1" ht="96.6" x14ac:dyDescent="0.3">
      <c r="A29" s="32" t="str">
        <f t="shared" si="0"/>
        <v>control</v>
      </c>
      <c r="B29" s="32"/>
      <c r="C29" s="360" t="s">
        <v>846</v>
      </c>
      <c r="D29" s="32" t="s">
        <v>847</v>
      </c>
      <c r="E29" s="32"/>
      <c r="F29" s="25"/>
      <c r="G29" s="25"/>
      <c r="H29" s="25"/>
      <c r="I29" s="124" t="s">
        <v>848</v>
      </c>
      <c r="J29" s="30" t="s">
        <v>849</v>
      </c>
      <c r="K29" s="25" t="s">
        <v>850</v>
      </c>
      <c r="L29" s="30" t="s">
        <v>190</v>
      </c>
      <c r="M29" s="30" t="s">
        <v>190</v>
      </c>
      <c r="N29" s="178"/>
      <c r="O29" s="178"/>
      <c r="P29" s="26"/>
      <c r="Q29" s="27"/>
      <c r="R29" s="26"/>
      <c r="S29" s="178"/>
      <c r="T29" s="178"/>
      <c r="U29" s="200"/>
      <c r="V29" s="200"/>
      <c r="W29" s="200"/>
      <c r="X29" s="25"/>
      <c r="Y29" s="25"/>
      <c r="Z29" s="25"/>
      <c r="AA29" s="185"/>
    </row>
    <row r="30" spans="1:27" s="38" customFormat="1" ht="110.4" x14ac:dyDescent="0.3">
      <c r="A30" s="32" t="str">
        <f t="shared" si="0"/>
        <v>control</v>
      </c>
      <c r="B30" s="32"/>
      <c r="C30" s="360" t="s">
        <v>851</v>
      </c>
      <c r="D30" s="32" t="s">
        <v>852</v>
      </c>
      <c r="E30" s="32"/>
      <c r="F30" s="25"/>
      <c r="G30" s="25"/>
      <c r="H30" s="25"/>
      <c r="I30" s="124" t="s">
        <v>853</v>
      </c>
      <c r="J30" s="30" t="s">
        <v>854</v>
      </c>
      <c r="K30" s="25" t="s">
        <v>855</v>
      </c>
      <c r="L30" s="30" t="s">
        <v>190</v>
      </c>
      <c r="M30" s="30" t="s">
        <v>190</v>
      </c>
      <c r="N30" s="178"/>
      <c r="O30" s="178"/>
      <c r="P30" s="26"/>
      <c r="Q30" s="27"/>
      <c r="R30" s="26"/>
      <c r="S30" s="178"/>
      <c r="T30" s="178"/>
      <c r="U30" s="200"/>
      <c r="V30" s="200"/>
      <c r="W30" s="200"/>
      <c r="X30" s="25"/>
      <c r="Y30" s="25"/>
      <c r="Z30" s="25"/>
      <c r="AA30" s="185"/>
    </row>
    <row r="31" spans="1:27" s="38" customFormat="1" x14ac:dyDescent="0.3">
      <c r="A31" s="31"/>
      <c r="B31" s="31"/>
      <c r="C31" s="32"/>
      <c r="D31" s="32"/>
      <c r="E31" s="32"/>
      <c r="F31" s="32"/>
      <c r="G31" s="32"/>
      <c r="H31" s="32"/>
      <c r="I31" s="158"/>
      <c r="J31" s="158"/>
      <c r="K31" s="158"/>
      <c r="L31" s="159"/>
      <c r="M31" s="159"/>
      <c r="N31" s="159"/>
      <c r="O31" s="159"/>
      <c r="P31" s="45"/>
      <c r="Q31" s="46"/>
      <c r="R31" s="45"/>
      <c r="S31" s="179"/>
      <c r="T31" s="179"/>
      <c r="U31" s="200"/>
      <c r="V31" s="200"/>
      <c r="W31" s="200"/>
      <c r="X31" s="200"/>
      <c r="Y31" s="179"/>
      <c r="Z31" s="186"/>
      <c r="AA31" s="186"/>
    </row>
    <row r="32" spans="1:27" s="38" customFormat="1" x14ac:dyDescent="0.3">
      <c r="A32" s="31"/>
      <c r="B32" s="31"/>
      <c r="C32" s="32"/>
      <c r="D32" s="32"/>
      <c r="E32" s="32"/>
      <c r="F32" s="32"/>
      <c r="G32" s="32"/>
      <c r="H32" s="32"/>
      <c r="I32" s="158"/>
      <c r="J32" s="158"/>
      <c r="K32" s="158"/>
      <c r="L32" s="159"/>
      <c r="M32" s="159"/>
      <c r="N32" s="159"/>
      <c r="O32" s="159"/>
      <c r="P32" s="45"/>
      <c r="Q32" s="46"/>
      <c r="R32" s="45"/>
      <c r="S32" s="179"/>
      <c r="T32" s="179"/>
      <c r="U32" s="200"/>
      <c r="V32" s="200"/>
      <c r="W32" s="200"/>
      <c r="X32" s="200"/>
      <c r="Y32" s="179"/>
      <c r="Z32" s="186"/>
      <c r="AA32" s="186"/>
    </row>
    <row r="33" spans="1:27" s="38" customFormat="1" x14ac:dyDescent="0.3">
      <c r="A33" s="31"/>
      <c r="B33" s="31"/>
      <c r="C33" s="32"/>
      <c r="D33" s="32"/>
      <c r="E33" s="32"/>
      <c r="F33" s="32"/>
      <c r="G33" s="32"/>
      <c r="H33" s="32"/>
      <c r="I33" s="158"/>
      <c r="J33" s="158"/>
      <c r="K33" s="158"/>
      <c r="L33" s="159"/>
      <c r="M33" s="159"/>
      <c r="N33" s="159"/>
      <c r="O33" s="159"/>
      <c r="P33" s="45"/>
      <c r="Q33" s="46"/>
      <c r="R33" s="45"/>
      <c r="S33" s="179"/>
      <c r="T33" s="179"/>
      <c r="U33" s="200"/>
      <c r="V33" s="200"/>
      <c r="W33" s="200"/>
      <c r="X33" s="200"/>
      <c r="Y33" s="179"/>
      <c r="Z33" s="186"/>
      <c r="AA33" s="186"/>
    </row>
    <row r="34" spans="1:27" s="38" customFormat="1" x14ac:dyDescent="0.3">
      <c r="A34" s="31"/>
      <c r="B34" s="31"/>
      <c r="C34" s="32"/>
      <c r="D34" s="32"/>
      <c r="E34" s="32"/>
      <c r="F34" s="32"/>
      <c r="G34" s="32"/>
      <c r="H34" s="32"/>
      <c r="I34" s="158"/>
      <c r="J34" s="158"/>
      <c r="K34" s="158"/>
      <c r="L34" s="159"/>
      <c r="M34" s="159"/>
      <c r="N34" s="159"/>
      <c r="O34" s="159"/>
      <c r="P34" s="45"/>
      <c r="Q34" s="46"/>
      <c r="R34" s="45"/>
      <c r="S34" s="179"/>
      <c r="T34" s="179"/>
      <c r="U34" s="200"/>
      <c r="V34" s="200"/>
      <c r="W34" s="200"/>
      <c r="X34" s="200"/>
      <c r="Y34" s="179"/>
      <c r="Z34" s="186"/>
      <c r="AA34" s="186"/>
    </row>
    <row r="35" spans="1:27" s="38" customFormat="1" x14ac:dyDescent="0.3">
      <c r="A35" s="31"/>
      <c r="B35" s="31"/>
      <c r="C35" s="32"/>
      <c r="D35" s="32"/>
      <c r="E35" s="32"/>
      <c r="F35" s="32"/>
      <c r="G35" s="32"/>
      <c r="H35" s="32"/>
      <c r="I35" s="158"/>
      <c r="J35" s="158"/>
      <c r="K35" s="158"/>
      <c r="L35" s="159"/>
      <c r="M35" s="159"/>
      <c r="N35" s="159"/>
      <c r="O35" s="159"/>
      <c r="P35" s="45"/>
      <c r="Q35" s="46"/>
      <c r="R35" s="45"/>
      <c r="S35" s="179"/>
      <c r="T35" s="179"/>
      <c r="U35" s="200"/>
      <c r="V35" s="200"/>
      <c r="W35" s="200"/>
      <c r="X35" s="200"/>
      <c r="Y35" s="179"/>
      <c r="Z35" s="186"/>
      <c r="AA35" s="186"/>
    </row>
    <row r="36" spans="1:27" s="38" customFormat="1" x14ac:dyDescent="0.3">
      <c r="A36" s="31"/>
      <c r="B36" s="31"/>
      <c r="C36" s="32"/>
      <c r="D36" s="32"/>
      <c r="E36" s="32"/>
      <c r="F36" s="32"/>
      <c r="G36" s="32"/>
      <c r="H36" s="32"/>
      <c r="I36" s="158"/>
      <c r="J36" s="158"/>
      <c r="K36" s="158"/>
      <c r="L36" s="159"/>
      <c r="M36" s="159"/>
      <c r="N36" s="159"/>
      <c r="O36" s="159"/>
      <c r="P36" s="45"/>
      <c r="Q36" s="46"/>
      <c r="R36" s="45"/>
      <c r="S36" s="179"/>
      <c r="T36" s="179"/>
      <c r="U36" s="200"/>
      <c r="V36" s="200"/>
      <c r="W36" s="200"/>
      <c r="X36" s="200"/>
      <c r="Y36" s="179"/>
      <c r="Z36" s="186"/>
      <c r="AA36" s="186"/>
    </row>
    <row r="37" spans="1:27" s="38" customFormat="1" x14ac:dyDescent="0.3">
      <c r="A37" s="31"/>
      <c r="B37" s="31"/>
      <c r="C37" s="32"/>
      <c r="D37" s="32"/>
      <c r="E37" s="32"/>
      <c r="F37" s="32"/>
      <c r="G37" s="32"/>
      <c r="H37" s="32"/>
      <c r="I37" s="158"/>
      <c r="J37" s="158"/>
      <c r="K37" s="158"/>
      <c r="L37" s="159"/>
      <c r="M37" s="159"/>
      <c r="N37" s="159"/>
      <c r="O37" s="159"/>
      <c r="P37" s="45"/>
      <c r="Q37" s="46"/>
      <c r="R37" s="45"/>
      <c r="S37" s="179"/>
      <c r="T37" s="179"/>
      <c r="U37" s="200"/>
      <c r="V37" s="200"/>
      <c r="W37" s="200"/>
      <c r="X37" s="200"/>
      <c r="Y37" s="179"/>
      <c r="Z37" s="186"/>
      <c r="AA37" s="186"/>
    </row>
    <row r="38" spans="1:27" s="38" customFormat="1" x14ac:dyDescent="0.3">
      <c r="A38" s="31"/>
      <c r="B38" s="31"/>
      <c r="C38" s="32"/>
      <c r="D38" s="32"/>
      <c r="E38" s="32"/>
      <c r="F38" s="32"/>
      <c r="G38" s="32"/>
      <c r="H38" s="32"/>
      <c r="I38" s="158"/>
      <c r="J38" s="158"/>
      <c r="K38" s="158"/>
      <c r="L38" s="159"/>
      <c r="M38" s="159"/>
      <c r="N38" s="159"/>
      <c r="O38" s="159"/>
      <c r="P38" s="45"/>
      <c r="Q38" s="46"/>
      <c r="R38" s="45"/>
      <c r="S38" s="179"/>
      <c r="T38" s="179"/>
      <c r="U38" s="200"/>
      <c r="V38" s="200"/>
      <c r="W38" s="200"/>
      <c r="X38" s="200"/>
      <c r="Y38" s="179"/>
      <c r="Z38" s="186"/>
      <c r="AA38" s="186"/>
    </row>
    <row r="39" spans="1:27" s="38" customFormat="1" x14ac:dyDescent="0.3">
      <c r="A39" s="31"/>
      <c r="B39" s="31"/>
      <c r="C39" s="32"/>
      <c r="D39" s="32"/>
      <c r="E39" s="32"/>
      <c r="F39" s="32"/>
      <c r="G39" s="32"/>
      <c r="H39" s="32"/>
      <c r="I39" s="158"/>
      <c r="J39" s="158"/>
      <c r="K39" s="158"/>
      <c r="L39" s="159"/>
      <c r="M39" s="159"/>
      <c r="N39" s="159"/>
      <c r="O39" s="159"/>
      <c r="P39" s="45"/>
      <c r="Q39" s="46"/>
      <c r="R39" s="45"/>
      <c r="S39" s="179"/>
      <c r="T39" s="179"/>
      <c r="U39" s="200"/>
      <c r="V39" s="200"/>
      <c r="W39" s="200"/>
      <c r="X39" s="200"/>
      <c r="Y39" s="179"/>
      <c r="Z39" s="186"/>
      <c r="AA39" s="186"/>
    </row>
    <row r="40" spans="1:27" s="38" customFormat="1" x14ac:dyDescent="0.3">
      <c r="A40" s="31"/>
      <c r="B40" s="31"/>
      <c r="C40" s="32"/>
      <c r="D40" s="32"/>
      <c r="E40" s="32"/>
      <c r="F40" s="32"/>
      <c r="G40" s="32"/>
      <c r="H40" s="32"/>
      <c r="I40" s="158"/>
      <c r="J40" s="158"/>
      <c r="K40" s="158"/>
      <c r="L40" s="159"/>
      <c r="M40" s="159"/>
      <c r="N40" s="159"/>
      <c r="O40" s="159"/>
      <c r="P40" s="45"/>
      <c r="Q40" s="46"/>
      <c r="R40" s="45"/>
      <c r="S40" s="179"/>
      <c r="T40" s="179"/>
      <c r="U40" s="200"/>
      <c r="V40" s="200"/>
      <c r="W40" s="200"/>
      <c r="X40" s="200"/>
      <c r="Y40" s="179"/>
      <c r="Z40" s="186"/>
      <c r="AA40" s="186"/>
    </row>
    <row r="41" spans="1:27" s="38" customFormat="1" x14ac:dyDescent="0.3">
      <c r="A41" s="31"/>
      <c r="B41" s="31"/>
      <c r="C41" s="32"/>
      <c r="D41" s="32"/>
      <c r="E41" s="32"/>
      <c r="F41" s="32"/>
      <c r="G41" s="32"/>
      <c r="H41" s="32"/>
      <c r="I41" s="158"/>
      <c r="J41" s="158"/>
      <c r="K41" s="158"/>
      <c r="L41" s="159"/>
      <c r="M41" s="159"/>
      <c r="N41" s="159"/>
      <c r="O41" s="159"/>
      <c r="P41" s="45"/>
      <c r="Q41" s="46"/>
      <c r="R41" s="45"/>
      <c r="S41" s="179"/>
      <c r="T41" s="179"/>
      <c r="U41" s="200"/>
      <c r="V41" s="200"/>
      <c r="W41" s="200"/>
      <c r="X41" s="200"/>
      <c r="Y41" s="179"/>
      <c r="Z41" s="186"/>
      <c r="AA41" s="186"/>
    </row>
    <row r="42" spans="1:27" s="38" customFormat="1" x14ac:dyDescent="0.3">
      <c r="A42" s="31"/>
      <c r="B42" s="31"/>
      <c r="C42" s="32"/>
      <c r="D42" s="32"/>
      <c r="E42" s="32"/>
      <c r="F42" s="32"/>
      <c r="G42" s="32"/>
      <c r="H42" s="32"/>
      <c r="I42" s="158"/>
      <c r="J42" s="158"/>
      <c r="K42" s="158"/>
      <c r="L42" s="159"/>
      <c r="M42" s="159"/>
      <c r="N42" s="159"/>
      <c r="O42" s="159"/>
      <c r="P42" s="45"/>
      <c r="Q42" s="46"/>
      <c r="R42" s="45"/>
      <c r="S42" s="179"/>
      <c r="T42" s="179"/>
      <c r="U42" s="200"/>
      <c r="V42" s="200"/>
      <c r="W42" s="200"/>
      <c r="X42" s="200"/>
      <c r="Y42" s="179"/>
      <c r="Z42" s="186"/>
      <c r="AA42" s="186"/>
    </row>
    <row r="43" spans="1:27" s="38" customFormat="1" x14ac:dyDescent="0.3">
      <c r="A43" s="31"/>
      <c r="B43" s="31"/>
      <c r="C43" s="32"/>
      <c r="D43" s="32"/>
      <c r="E43" s="32"/>
      <c r="F43" s="32"/>
      <c r="G43" s="32"/>
      <c r="H43" s="32"/>
      <c r="I43" s="158"/>
      <c r="J43" s="158"/>
      <c r="K43" s="158"/>
      <c r="L43" s="159"/>
      <c r="M43" s="159"/>
      <c r="N43" s="159"/>
      <c r="O43" s="159"/>
      <c r="P43" s="45"/>
      <c r="Q43" s="46"/>
      <c r="R43" s="45"/>
      <c r="S43" s="179"/>
      <c r="T43" s="179"/>
      <c r="U43" s="200"/>
      <c r="V43" s="200"/>
      <c r="W43" s="200"/>
      <c r="X43" s="200"/>
      <c r="Y43" s="179"/>
      <c r="Z43" s="186"/>
      <c r="AA43" s="186"/>
    </row>
    <row r="44" spans="1:27" s="38" customFormat="1" x14ac:dyDescent="0.3">
      <c r="A44" s="31"/>
      <c r="B44" s="31"/>
      <c r="C44" s="32"/>
      <c r="D44" s="32"/>
      <c r="E44" s="32"/>
      <c r="F44" s="32"/>
      <c r="G44" s="32"/>
      <c r="H44" s="32"/>
      <c r="I44" s="158"/>
      <c r="J44" s="158"/>
      <c r="K44" s="158"/>
      <c r="L44" s="159"/>
      <c r="M44" s="159"/>
      <c r="N44" s="159"/>
      <c r="O44" s="159"/>
      <c r="P44" s="45"/>
      <c r="Q44" s="46"/>
      <c r="R44" s="45"/>
      <c r="S44" s="179"/>
      <c r="T44" s="179"/>
      <c r="U44" s="200"/>
      <c r="V44" s="200"/>
      <c r="W44" s="200"/>
      <c r="X44" s="200"/>
      <c r="Y44" s="179"/>
      <c r="Z44" s="186"/>
      <c r="AA44" s="186"/>
    </row>
    <row r="45" spans="1:27" s="38" customFormat="1" x14ac:dyDescent="0.3">
      <c r="A45" s="31"/>
      <c r="B45" s="31"/>
      <c r="C45" s="32"/>
      <c r="D45" s="32"/>
      <c r="E45" s="32"/>
      <c r="F45" s="32"/>
      <c r="G45" s="32"/>
      <c r="H45" s="32"/>
      <c r="I45" s="158"/>
      <c r="J45" s="158"/>
      <c r="K45" s="158"/>
      <c r="L45" s="159"/>
      <c r="M45" s="159"/>
      <c r="N45" s="159"/>
      <c r="O45" s="159"/>
      <c r="P45" s="45"/>
      <c r="Q45" s="46"/>
      <c r="R45" s="45"/>
      <c r="S45" s="179"/>
      <c r="T45" s="179"/>
      <c r="U45" s="200"/>
      <c r="V45" s="200"/>
      <c r="W45" s="200"/>
      <c r="X45" s="200"/>
      <c r="Y45" s="179"/>
      <c r="Z45" s="186"/>
      <c r="AA45" s="186"/>
    </row>
    <row r="46" spans="1:27" s="38" customFormat="1" x14ac:dyDescent="0.3">
      <c r="A46" s="31"/>
      <c r="B46" s="31"/>
      <c r="C46" s="32"/>
      <c r="D46" s="32"/>
      <c r="E46" s="32"/>
      <c r="F46" s="32"/>
      <c r="G46" s="32"/>
      <c r="H46" s="32"/>
      <c r="I46" s="158"/>
      <c r="J46" s="158"/>
      <c r="K46" s="158"/>
      <c r="L46" s="159"/>
      <c r="M46" s="159"/>
      <c r="N46" s="159"/>
      <c r="O46" s="159"/>
      <c r="P46" s="45"/>
      <c r="Q46" s="46"/>
      <c r="R46" s="45"/>
      <c r="S46" s="179"/>
      <c r="T46" s="179"/>
      <c r="U46" s="200"/>
      <c r="V46" s="200"/>
      <c r="W46" s="200"/>
      <c r="X46" s="200"/>
      <c r="Y46" s="179"/>
      <c r="Z46" s="186"/>
      <c r="AA46" s="186"/>
    </row>
    <row r="47" spans="1:27" s="38" customFormat="1" x14ac:dyDescent="0.3">
      <c r="A47" s="31"/>
      <c r="B47" s="31"/>
      <c r="C47" s="32"/>
      <c r="D47" s="32"/>
      <c r="E47" s="32"/>
      <c r="F47" s="32"/>
      <c r="G47" s="32"/>
      <c r="H47" s="32"/>
      <c r="I47" s="158"/>
      <c r="J47" s="158"/>
      <c r="K47" s="158"/>
      <c r="L47" s="159"/>
      <c r="M47" s="159"/>
      <c r="N47" s="159"/>
      <c r="O47" s="159"/>
      <c r="P47" s="45"/>
      <c r="Q47" s="46"/>
      <c r="R47" s="45"/>
      <c r="S47" s="179"/>
      <c r="T47" s="179"/>
      <c r="U47" s="200"/>
      <c r="V47" s="200"/>
      <c r="W47" s="200"/>
      <c r="X47" s="200"/>
      <c r="Y47" s="179"/>
      <c r="Z47" s="186"/>
      <c r="AA47" s="186"/>
    </row>
    <row r="48" spans="1:27" s="38" customFormat="1" x14ac:dyDescent="0.3">
      <c r="A48" s="31"/>
      <c r="B48" s="31"/>
      <c r="C48" s="32"/>
      <c r="D48" s="32"/>
      <c r="E48" s="32"/>
      <c r="F48" s="32"/>
      <c r="G48" s="32"/>
      <c r="H48" s="32"/>
      <c r="I48" s="158"/>
      <c r="J48" s="158"/>
      <c r="K48" s="158"/>
      <c r="L48" s="159"/>
      <c r="M48" s="159"/>
      <c r="N48" s="159"/>
      <c r="O48" s="159"/>
      <c r="P48" s="45"/>
      <c r="Q48" s="46"/>
      <c r="R48" s="45"/>
      <c r="S48" s="179"/>
      <c r="T48" s="179"/>
      <c r="U48" s="200"/>
      <c r="V48" s="200"/>
      <c r="W48" s="200"/>
      <c r="X48" s="200"/>
      <c r="Y48" s="179"/>
      <c r="Z48" s="186"/>
      <c r="AA48" s="186"/>
    </row>
    <row r="49" spans="1:27" s="38" customFormat="1" x14ac:dyDescent="0.3">
      <c r="A49" s="31"/>
      <c r="B49" s="31"/>
      <c r="C49" s="32"/>
      <c r="D49" s="32"/>
      <c r="E49" s="32"/>
      <c r="F49" s="32"/>
      <c r="G49" s="32"/>
      <c r="H49" s="32"/>
      <c r="I49" s="158"/>
      <c r="J49" s="158"/>
      <c r="K49" s="158"/>
      <c r="L49" s="159"/>
      <c r="M49" s="159"/>
      <c r="N49" s="159"/>
      <c r="O49" s="159"/>
      <c r="P49" s="45"/>
      <c r="Q49" s="46"/>
      <c r="R49" s="45"/>
      <c r="S49" s="179"/>
      <c r="T49" s="179"/>
      <c r="U49" s="200"/>
      <c r="V49" s="200"/>
      <c r="W49" s="200"/>
      <c r="X49" s="200"/>
      <c r="Y49" s="179"/>
      <c r="Z49" s="186"/>
      <c r="AA49" s="186"/>
    </row>
    <row r="50" spans="1:27" s="38" customFormat="1" x14ac:dyDescent="0.3">
      <c r="A50" s="31"/>
      <c r="B50" s="31"/>
      <c r="C50" s="32"/>
      <c r="D50" s="32"/>
      <c r="E50" s="32"/>
      <c r="F50" s="32"/>
      <c r="G50" s="32"/>
      <c r="H50" s="32"/>
      <c r="I50" s="158"/>
      <c r="J50" s="158"/>
      <c r="K50" s="158"/>
      <c r="L50" s="159"/>
      <c r="M50" s="159"/>
      <c r="N50" s="159"/>
      <c r="O50" s="159"/>
      <c r="P50" s="45"/>
      <c r="Q50" s="46"/>
      <c r="R50" s="45"/>
      <c r="S50" s="179"/>
      <c r="T50" s="179"/>
      <c r="U50" s="200"/>
      <c r="V50" s="200"/>
      <c r="W50" s="200"/>
      <c r="X50" s="200"/>
      <c r="Y50" s="179"/>
      <c r="Z50" s="186"/>
      <c r="AA50" s="186"/>
    </row>
    <row r="51" spans="1:27" s="38" customFormat="1" x14ac:dyDescent="0.3">
      <c r="A51" s="31"/>
      <c r="B51" s="31"/>
      <c r="C51" s="32"/>
      <c r="D51" s="32"/>
      <c r="E51" s="32"/>
      <c r="F51" s="32"/>
      <c r="G51" s="32"/>
      <c r="H51" s="32"/>
      <c r="I51" s="158"/>
      <c r="J51" s="158"/>
      <c r="K51" s="158"/>
      <c r="L51" s="159"/>
      <c r="M51" s="159"/>
      <c r="N51" s="159"/>
      <c r="O51" s="159"/>
      <c r="P51" s="45"/>
      <c r="Q51" s="46"/>
      <c r="R51" s="45"/>
      <c r="S51" s="179"/>
      <c r="T51" s="179"/>
      <c r="U51" s="200"/>
      <c r="V51" s="200"/>
      <c r="W51" s="200"/>
      <c r="X51" s="200"/>
      <c r="Y51" s="179"/>
      <c r="Z51" s="186"/>
      <c r="AA51" s="186"/>
    </row>
    <row r="52" spans="1:27" s="38" customFormat="1" x14ac:dyDescent="0.3">
      <c r="A52" s="31"/>
      <c r="B52" s="31"/>
      <c r="C52" s="32"/>
      <c r="D52" s="32"/>
      <c r="E52" s="32"/>
      <c r="F52" s="32"/>
      <c r="G52" s="32"/>
      <c r="H52" s="32"/>
      <c r="I52" s="158"/>
      <c r="J52" s="158"/>
      <c r="K52" s="158"/>
      <c r="L52" s="159"/>
      <c r="M52" s="159"/>
      <c r="N52" s="159"/>
      <c r="O52" s="159"/>
      <c r="P52" s="45"/>
      <c r="Q52" s="46"/>
      <c r="R52" s="45"/>
      <c r="S52" s="179"/>
      <c r="T52" s="179"/>
      <c r="U52" s="200"/>
      <c r="V52" s="200"/>
      <c r="W52" s="200"/>
      <c r="X52" s="200"/>
      <c r="Y52" s="179"/>
      <c r="Z52" s="186"/>
      <c r="AA52" s="186"/>
    </row>
    <row r="53" spans="1:27" s="38" customFormat="1" x14ac:dyDescent="0.3">
      <c r="A53" s="31"/>
      <c r="B53" s="31"/>
      <c r="C53" s="32"/>
      <c r="D53" s="32"/>
      <c r="E53" s="32"/>
      <c r="F53" s="32"/>
      <c r="G53" s="32"/>
      <c r="H53" s="32"/>
      <c r="I53" s="158"/>
      <c r="J53" s="158"/>
      <c r="K53" s="158"/>
      <c r="L53" s="159"/>
      <c r="M53" s="159"/>
      <c r="N53" s="159"/>
      <c r="O53" s="159"/>
      <c r="P53" s="45"/>
      <c r="Q53" s="46"/>
      <c r="R53" s="45"/>
      <c r="S53" s="179"/>
      <c r="T53" s="179"/>
      <c r="U53" s="200"/>
      <c r="V53" s="200"/>
      <c r="W53" s="200"/>
      <c r="X53" s="200"/>
      <c r="Y53" s="179"/>
      <c r="Z53" s="186"/>
      <c r="AA53" s="186"/>
    </row>
    <row r="54" spans="1:27" s="38" customFormat="1" x14ac:dyDescent="0.3">
      <c r="A54" s="31"/>
      <c r="B54" s="31"/>
      <c r="C54" s="32"/>
      <c r="D54" s="32"/>
      <c r="E54" s="32"/>
      <c r="F54" s="32"/>
      <c r="G54" s="32"/>
      <c r="H54" s="32"/>
      <c r="I54" s="158"/>
      <c r="J54" s="158"/>
      <c r="K54" s="158"/>
      <c r="L54" s="159"/>
      <c r="M54" s="159"/>
      <c r="N54" s="159"/>
      <c r="O54" s="159"/>
      <c r="P54" s="45"/>
      <c r="Q54" s="46"/>
      <c r="R54" s="45"/>
      <c r="S54" s="179"/>
      <c r="T54" s="179"/>
      <c r="U54" s="200"/>
      <c r="V54" s="200"/>
      <c r="W54" s="200"/>
      <c r="X54" s="200"/>
      <c r="Y54" s="179"/>
      <c r="Z54" s="186"/>
      <c r="AA54" s="186"/>
    </row>
    <row r="55" spans="1:27" s="38" customFormat="1" x14ac:dyDescent="0.3">
      <c r="A55" s="31"/>
      <c r="B55" s="31"/>
      <c r="C55" s="32"/>
      <c r="D55" s="32"/>
      <c r="E55" s="32"/>
      <c r="F55" s="32"/>
      <c r="G55" s="32"/>
      <c r="H55" s="32"/>
      <c r="I55" s="158"/>
      <c r="J55" s="158"/>
      <c r="K55" s="158"/>
      <c r="L55" s="159"/>
      <c r="M55" s="159"/>
      <c r="N55" s="159"/>
      <c r="O55" s="159"/>
      <c r="P55" s="45"/>
      <c r="Q55" s="46"/>
      <c r="R55" s="45"/>
      <c r="S55" s="179"/>
      <c r="T55" s="179"/>
      <c r="U55" s="200"/>
      <c r="V55" s="200"/>
      <c r="W55" s="200"/>
      <c r="X55" s="200"/>
      <c r="Y55" s="179"/>
      <c r="Z55" s="186"/>
      <c r="AA55" s="186"/>
    </row>
    <row r="56" spans="1:27" s="38" customFormat="1" x14ac:dyDescent="0.3">
      <c r="A56" s="31"/>
      <c r="B56" s="31"/>
      <c r="C56" s="32"/>
      <c r="D56" s="32"/>
      <c r="E56" s="32"/>
      <c r="F56" s="32"/>
      <c r="G56" s="32"/>
      <c r="H56" s="32"/>
      <c r="I56" s="158"/>
      <c r="J56" s="158"/>
      <c r="K56" s="158"/>
      <c r="L56" s="159"/>
      <c r="M56" s="159"/>
      <c r="N56" s="159"/>
      <c r="O56" s="159"/>
      <c r="P56" s="45"/>
      <c r="Q56" s="46"/>
      <c r="R56" s="45"/>
      <c r="S56" s="179"/>
      <c r="T56" s="179"/>
      <c r="U56" s="200"/>
      <c r="V56" s="200"/>
      <c r="W56" s="200"/>
      <c r="X56" s="200"/>
      <c r="Y56" s="179"/>
      <c r="Z56" s="186"/>
      <c r="AA56" s="186"/>
    </row>
    <row r="57" spans="1:27" s="38" customFormat="1" x14ac:dyDescent="0.3">
      <c r="A57" s="31"/>
      <c r="B57" s="31"/>
      <c r="C57" s="32"/>
      <c r="D57" s="32"/>
      <c r="E57" s="32"/>
      <c r="F57" s="32"/>
      <c r="G57" s="32"/>
      <c r="H57" s="32"/>
      <c r="I57" s="158"/>
      <c r="J57" s="158"/>
      <c r="K57" s="158"/>
      <c r="L57" s="159"/>
      <c r="M57" s="159"/>
      <c r="N57" s="159"/>
      <c r="O57" s="159"/>
      <c r="P57" s="45"/>
      <c r="Q57" s="46"/>
      <c r="R57" s="45"/>
      <c r="S57" s="179"/>
      <c r="T57" s="179"/>
      <c r="U57" s="200"/>
      <c r="V57" s="200"/>
      <c r="W57" s="200"/>
      <c r="X57" s="200"/>
      <c r="Y57" s="179"/>
      <c r="Z57" s="186"/>
      <c r="AA57" s="186"/>
    </row>
    <row r="58" spans="1:27" s="38" customFormat="1" x14ac:dyDescent="0.3">
      <c r="A58" s="31"/>
      <c r="B58" s="31"/>
      <c r="C58" s="32"/>
      <c r="D58" s="32"/>
      <c r="E58" s="32"/>
      <c r="F58" s="32"/>
      <c r="G58" s="32"/>
      <c r="H58" s="32"/>
      <c r="I58" s="158"/>
      <c r="J58" s="158"/>
      <c r="K58" s="158"/>
      <c r="L58" s="159"/>
      <c r="M58" s="159"/>
      <c r="N58" s="159"/>
      <c r="O58" s="159"/>
      <c r="P58" s="45"/>
      <c r="Q58" s="46"/>
      <c r="R58" s="45"/>
      <c r="S58" s="179"/>
      <c r="T58" s="179"/>
      <c r="U58" s="200"/>
      <c r="V58" s="200"/>
      <c r="W58" s="200"/>
      <c r="X58" s="200"/>
      <c r="Y58" s="179"/>
      <c r="Z58" s="186"/>
      <c r="AA58" s="186"/>
    </row>
    <row r="59" spans="1:27" s="38" customFormat="1" x14ac:dyDescent="0.3">
      <c r="A59" s="31"/>
      <c r="B59" s="31"/>
      <c r="C59" s="32"/>
      <c r="D59" s="32"/>
      <c r="E59" s="32"/>
      <c r="F59" s="32"/>
      <c r="G59" s="32"/>
      <c r="H59" s="32"/>
      <c r="I59" s="158"/>
      <c r="J59" s="158"/>
      <c r="K59" s="158"/>
      <c r="L59" s="159"/>
      <c r="M59" s="159"/>
      <c r="N59" s="159"/>
      <c r="O59" s="159"/>
      <c r="P59" s="45"/>
      <c r="Q59" s="46"/>
      <c r="R59" s="45"/>
      <c r="S59" s="179"/>
      <c r="T59" s="179"/>
      <c r="U59" s="200"/>
      <c r="V59" s="200"/>
      <c r="W59" s="200"/>
      <c r="X59" s="200"/>
      <c r="Y59" s="179"/>
      <c r="Z59" s="186"/>
      <c r="AA59" s="186"/>
    </row>
    <row r="60" spans="1:27" s="38" customFormat="1" x14ac:dyDescent="0.3">
      <c r="A60" s="31"/>
      <c r="B60" s="31"/>
      <c r="C60" s="32"/>
      <c r="D60" s="32"/>
      <c r="E60" s="32"/>
      <c r="F60" s="32"/>
      <c r="G60" s="32"/>
      <c r="H60" s="32"/>
      <c r="I60" s="158"/>
      <c r="J60" s="158"/>
      <c r="K60" s="158"/>
      <c r="L60" s="159"/>
      <c r="M60" s="159"/>
      <c r="N60" s="159"/>
      <c r="O60" s="159"/>
      <c r="P60" s="45"/>
      <c r="Q60" s="46"/>
      <c r="R60" s="45"/>
      <c r="S60" s="179"/>
      <c r="T60" s="179"/>
      <c r="U60" s="200"/>
      <c r="V60" s="200"/>
      <c r="W60" s="200"/>
      <c r="X60" s="200"/>
      <c r="Y60" s="179"/>
      <c r="Z60" s="186"/>
      <c r="AA60" s="186"/>
    </row>
    <row r="61" spans="1:27" s="38" customFormat="1" x14ac:dyDescent="0.3">
      <c r="A61" s="31"/>
      <c r="B61" s="31"/>
      <c r="C61" s="32"/>
      <c r="D61" s="32"/>
      <c r="E61" s="32"/>
      <c r="F61" s="32"/>
      <c r="G61" s="32"/>
      <c r="H61" s="32"/>
      <c r="I61" s="158"/>
      <c r="J61" s="158"/>
      <c r="K61" s="158"/>
      <c r="L61" s="159"/>
      <c r="M61" s="159"/>
      <c r="N61" s="159"/>
      <c r="O61" s="159"/>
      <c r="P61" s="45"/>
      <c r="Q61" s="46"/>
      <c r="R61" s="45"/>
      <c r="S61" s="179"/>
      <c r="T61" s="179"/>
      <c r="U61" s="200"/>
      <c r="V61" s="200"/>
      <c r="W61" s="200"/>
      <c r="X61" s="200"/>
      <c r="Y61" s="179"/>
      <c r="Z61" s="186"/>
      <c r="AA61" s="186"/>
    </row>
    <row r="62" spans="1:27" s="38" customFormat="1" x14ac:dyDescent="0.3">
      <c r="A62" s="31"/>
      <c r="B62" s="31"/>
      <c r="C62" s="32"/>
      <c r="D62" s="32"/>
      <c r="E62" s="32"/>
      <c r="F62" s="32"/>
      <c r="G62" s="32"/>
      <c r="H62" s="32"/>
      <c r="I62" s="158"/>
      <c r="J62" s="158"/>
      <c r="K62" s="158"/>
      <c r="L62" s="159"/>
      <c r="M62" s="159"/>
      <c r="N62" s="159"/>
      <c r="O62" s="159"/>
      <c r="P62" s="45"/>
      <c r="Q62" s="46"/>
      <c r="R62" s="45"/>
      <c r="S62" s="179"/>
      <c r="T62" s="179"/>
      <c r="U62" s="200"/>
      <c r="V62" s="200"/>
      <c r="W62" s="200"/>
      <c r="X62" s="200"/>
      <c r="Y62" s="179"/>
      <c r="Z62" s="186"/>
      <c r="AA62" s="186"/>
    </row>
    <row r="63" spans="1:27" s="38" customFormat="1" x14ac:dyDescent="0.3">
      <c r="A63" s="31"/>
      <c r="B63" s="31"/>
      <c r="C63" s="32"/>
      <c r="D63" s="32"/>
      <c r="E63" s="32"/>
      <c r="F63" s="32"/>
      <c r="G63" s="32"/>
      <c r="H63" s="32"/>
      <c r="I63" s="158"/>
      <c r="J63" s="158"/>
      <c r="K63" s="158"/>
      <c r="L63" s="159"/>
      <c r="M63" s="159"/>
      <c r="N63" s="159"/>
      <c r="O63" s="159"/>
      <c r="P63" s="45"/>
      <c r="Q63" s="46"/>
      <c r="R63" s="45"/>
      <c r="S63" s="179"/>
      <c r="T63" s="179"/>
      <c r="U63" s="200"/>
      <c r="V63" s="200"/>
      <c r="W63" s="200"/>
      <c r="X63" s="200"/>
      <c r="Y63" s="179"/>
      <c r="Z63" s="186"/>
      <c r="AA63" s="186"/>
    </row>
    <row r="64" spans="1:27" s="38" customFormat="1" x14ac:dyDescent="0.3">
      <c r="A64" s="31"/>
      <c r="B64" s="31"/>
      <c r="C64" s="32"/>
      <c r="D64" s="32"/>
      <c r="E64" s="32"/>
      <c r="F64" s="32"/>
      <c r="G64" s="32"/>
      <c r="H64" s="32"/>
      <c r="I64" s="158"/>
      <c r="J64" s="158"/>
      <c r="K64" s="158"/>
      <c r="L64" s="159"/>
      <c r="M64" s="159"/>
      <c r="N64" s="159"/>
      <c r="O64" s="159"/>
      <c r="P64" s="45"/>
      <c r="Q64" s="46"/>
      <c r="R64" s="45"/>
      <c r="S64" s="179"/>
      <c r="T64" s="179"/>
      <c r="U64" s="200"/>
      <c r="V64" s="200"/>
      <c r="W64" s="200"/>
      <c r="X64" s="200"/>
      <c r="Y64" s="179"/>
      <c r="Z64" s="186"/>
      <c r="AA64" s="186"/>
    </row>
    <row r="65" spans="1:27" s="38" customFormat="1" x14ac:dyDescent="0.3">
      <c r="A65" s="31"/>
      <c r="B65" s="31"/>
      <c r="C65" s="32"/>
      <c r="D65" s="32"/>
      <c r="E65" s="32"/>
      <c r="F65" s="32"/>
      <c r="G65" s="32"/>
      <c r="H65" s="32"/>
      <c r="I65" s="158"/>
      <c r="J65" s="158"/>
      <c r="K65" s="158"/>
      <c r="L65" s="159"/>
      <c r="M65" s="159"/>
      <c r="N65" s="159"/>
      <c r="O65" s="159"/>
      <c r="P65" s="45"/>
      <c r="Q65" s="46"/>
      <c r="R65" s="45"/>
      <c r="S65" s="179"/>
      <c r="T65" s="179"/>
      <c r="U65" s="200"/>
      <c r="V65" s="200"/>
      <c r="W65" s="200"/>
      <c r="X65" s="200"/>
      <c r="Y65" s="179"/>
      <c r="Z65" s="186"/>
      <c r="AA65" s="186"/>
    </row>
    <row r="66" spans="1:27" s="38" customFormat="1" x14ac:dyDescent="0.3">
      <c r="A66" s="31"/>
      <c r="B66" s="31"/>
      <c r="C66" s="32"/>
      <c r="D66" s="32"/>
      <c r="E66" s="32"/>
      <c r="F66" s="32"/>
      <c r="G66" s="32"/>
      <c r="H66" s="32"/>
      <c r="I66" s="158"/>
      <c r="J66" s="158"/>
      <c r="K66" s="158"/>
      <c r="L66" s="159"/>
      <c r="M66" s="159"/>
      <c r="N66" s="159"/>
      <c r="O66" s="159"/>
      <c r="P66" s="45"/>
      <c r="Q66" s="46"/>
      <c r="R66" s="45"/>
      <c r="S66" s="179"/>
      <c r="T66" s="179"/>
      <c r="U66" s="200"/>
      <c r="V66" s="200"/>
      <c r="W66" s="200"/>
      <c r="X66" s="200"/>
      <c r="Y66" s="179"/>
      <c r="Z66" s="186"/>
      <c r="AA66" s="186"/>
    </row>
    <row r="67" spans="1:27" s="38" customFormat="1" x14ac:dyDescent="0.3">
      <c r="A67" s="31"/>
      <c r="B67" s="31"/>
      <c r="C67" s="32"/>
      <c r="D67" s="32"/>
      <c r="E67" s="32"/>
      <c r="F67" s="32"/>
      <c r="G67" s="32"/>
      <c r="H67" s="32"/>
      <c r="I67" s="158"/>
      <c r="J67" s="158"/>
      <c r="K67" s="158"/>
      <c r="L67" s="159"/>
      <c r="M67" s="159"/>
      <c r="N67" s="159"/>
      <c r="O67" s="159"/>
      <c r="P67" s="45"/>
      <c r="Q67" s="46"/>
      <c r="R67" s="45"/>
      <c r="S67" s="179"/>
      <c r="T67" s="179"/>
      <c r="U67" s="200"/>
      <c r="V67" s="200"/>
      <c r="W67" s="200"/>
      <c r="X67" s="200"/>
      <c r="Y67" s="179"/>
      <c r="Z67" s="186"/>
      <c r="AA67" s="186"/>
    </row>
    <row r="68" spans="1:27" s="38" customFormat="1" x14ac:dyDescent="0.3">
      <c r="A68" s="31"/>
      <c r="B68" s="31"/>
      <c r="C68" s="32"/>
      <c r="D68" s="32"/>
      <c r="E68" s="32"/>
      <c r="F68" s="32"/>
      <c r="G68" s="32"/>
      <c r="H68" s="32"/>
      <c r="I68" s="158"/>
      <c r="J68" s="158"/>
      <c r="K68" s="158"/>
      <c r="L68" s="159"/>
      <c r="M68" s="159"/>
      <c r="N68" s="159"/>
      <c r="O68" s="159"/>
      <c r="P68" s="45"/>
      <c r="Q68" s="46"/>
      <c r="R68" s="45"/>
      <c r="S68" s="179"/>
      <c r="T68" s="179"/>
      <c r="U68" s="200"/>
      <c r="V68" s="200"/>
      <c r="W68" s="200"/>
      <c r="X68" s="200"/>
      <c r="Y68" s="179"/>
      <c r="Z68" s="186"/>
      <c r="AA68" s="186"/>
    </row>
    <row r="69" spans="1:27" s="38" customFormat="1" x14ac:dyDescent="0.3">
      <c r="A69" s="31"/>
      <c r="B69" s="31"/>
      <c r="C69" s="32"/>
      <c r="D69" s="32"/>
      <c r="E69" s="32"/>
      <c r="F69" s="32"/>
      <c r="G69" s="32"/>
      <c r="H69" s="32"/>
      <c r="I69" s="158"/>
      <c r="J69" s="158"/>
      <c r="K69" s="158"/>
      <c r="L69" s="159"/>
      <c r="M69" s="159"/>
      <c r="N69" s="159"/>
      <c r="O69" s="159"/>
      <c r="P69" s="45"/>
      <c r="Q69" s="46"/>
      <c r="R69" s="45"/>
      <c r="S69" s="179"/>
      <c r="T69" s="179"/>
      <c r="U69" s="200"/>
      <c r="V69" s="200"/>
      <c r="W69" s="200"/>
      <c r="X69" s="200"/>
      <c r="Y69" s="179"/>
      <c r="Z69" s="186"/>
      <c r="AA69" s="186"/>
    </row>
    <row r="70" spans="1:27" s="38" customFormat="1" x14ac:dyDescent="0.3">
      <c r="A70" s="31"/>
      <c r="B70" s="31"/>
      <c r="C70" s="32"/>
      <c r="D70" s="32"/>
      <c r="E70" s="32"/>
      <c r="F70" s="32"/>
      <c r="G70" s="32"/>
      <c r="H70" s="32"/>
      <c r="I70" s="158"/>
      <c r="J70" s="158"/>
      <c r="K70" s="158"/>
      <c r="L70" s="159"/>
      <c r="M70" s="159"/>
      <c r="N70" s="159"/>
      <c r="O70" s="159"/>
      <c r="P70" s="45"/>
      <c r="Q70" s="46"/>
      <c r="R70" s="45"/>
      <c r="S70" s="179"/>
      <c r="T70" s="179"/>
      <c r="U70" s="200"/>
      <c r="V70" s="200"/>
      <c r="W70" s="200"/>
      <c r="X70" s="200"/>
      <c r="Y70" s="179"/>
      <c r="Z70" s="186"/>
      <c r="AA70" s="186"/>
    </row>
    <row r="71" spans="1:27" s="38" customFormat="1" x14ac:dyDescent="0.3">
      <c r="A71" s="31"/>
      <c r="B71" s="31"/>
      <c r="C71" s="32"/>
      <c r="D71" s="32"/>
      <c r="E71" s="32"/>
      <c r="F71" s="32"/>
      <c r="G71" s="32"/>
      <c r="H71" s="32"/>
      <c r="I71" s="158"/>
      <c r="J71" s="158"/>
      <c r="K71" s="158"/>
      <c r="L71" s="159"/>
      <c r="M71" s="159"/>
      <c r="N71" s="159"/>
      <c r="O71" s="159"/>
      <c r="P71" s="45"/>
      <c r="Q71" s="46"/>
      <c r="R71" s="45"/>
      <c r="S71" s="179"/>
      <c r="T71" s="179"/>
      <c r="U71" s="200"/>
      <c r="V71" s="200"/>
      <c r="W71" s="200"/>
      <c r="X71" s="200"/>
      <c r="Y71" s="179"/>
      <c r="Z71" s="186"/>
      <c r="AA71" s="186"/>
    </row>
    <row r="72" spans="1:27" s="38" customFormat="1" x14ac:dyDescent="0.3">
      <c r="A72" s="31"/>
      <c r="B72" s="31"/>
      <c r="C72" s="32"/>
      <c r="D72" s="32"/>
      <c r="E72" s="32"/>
      <c r="F72" s="32"/>
      <c r="G72" s="32"/>
      <c r="H72" s="32"/>
      <c r="I72" s="158"/>
      <c r="J72" s="158"/>
      <c r="K72" s="158"/>
      <c r="L72" s="159"/>
      <c r="M72" s="159"/>
      <c r="N72" s="159"/>
      <c r="O72" s="159"/>
      <c r="P72" s="45"/>
      <c r="Q72" s="46"/>
      <c r="R72" s="45"/>
      <c r="S72" s="179"/>
      <c r="T72" s="179"/>
      <c r="U72" s="200"/>
      <c r="V72" s="200"/>
      <c r="W72" s="200"/>
      <c r="X72" s="200"/>
      <c r="Y72" s="179"/>
      <c r="Z72" s="186"/>
      <c r="AA72" s="186"/>
    </row>
    <row r="73" spans="1:27" s="38" customFormat="1" x14ac:dyDescent="0.3">
      <c r="A73" s="31"/>
      <c r="B73" s="31"/>
      <c r="C73" s="32"/>
      <c r="D73" s="32"/>
      <c r="E73" s="32"/>
      <c r="F73" s="32"/>
      <c r="G73" s="32"/>
      <c r="H73" s="32"/>
      <c r="I73" s="158"/>
      <c r="J73" s="158"/>
      <c r="K73" s="158"/>
      <c r="L73" s="159"/>
      <c r="M73" s="159"/>
      <c r="N73" s="159"/>
      <c r="O73" s="159"/>
      <c r="P73" s="45"/>
      <c r="Q73" s="46"/>
      <c r="R73" s="45"/>
      <c r="S73" s="179"/>
      <c r="T73" s="179"/>
      <c r="U73" s="200"/>
      <c r="V73" s="200"/>
      <c r="W73" s="200"/>
      <c r="X73" s="200"/>
      <c r="Y73" s="179"/>
      <c r="Z73" s="186"/>
      <c r="AA73" s="186"/>
    </row>
    <row r="74" spans="1:27" s="38" customFormat="1" x14ac:dyDescent="0.3">
      <c r="A74" s="31"/>
      <c r="B74" s="31"/>
      <c r="C74" s="32"/>
      <c r="D74" s="32"/>
      <c r="E74" s="32"/>
      <c r="F74" s="32"/>
      <c r="G74" s="32"/>
      <c r="H74" s="32"/>
      <c r="I74" s="158"/>
      <c r="J74" s="158"/>
      <c r="K74" s="158"/>
      <c r="L74" s="159"/>
      <c r="M74" s="159"/>
      <c r="N74" s="159"/>
      <c r="O74" s="159"/>
      <c r="P74" s="45"/>
      <c r="Q74" s="46"/>
      <c r="R74" s="45"/>
      <c r="S74" s="179"/>
      <c r="T74" s="179"/>
      <c r="U74" s="200"/>
      <c r="V74" s="200"/>
      <c r="W74" s="200"/>
      <c r="X74" s="200"/>
      <c r="Y74" s="179"/>
      <c r="Z74" s="186"/>
      <c r="AA74" s="186"/>
    </row>
    <row r="75" spans="1:27" s="38" customFormat="1" x14ac:dyDescent="0.3">
      <c r="A75" s="31"/>
      <c r="B75" s="31"/>
      <c r="C75" s="32"/>
      <c r="D75" s="32"/>
      <c r="E75" s="32"/>
      <c r="F75" s="32"/>
      <c r="G75" s="32"/>
      <c r="H75" s="32"/>
      <c r="I75" s="158"/>
      <c r="J75" s="158"/>
      <c r="K75" s="158"/>
      <c r="L75" s="159"/>
      <c r="M75" s="159"/>
      <c r="N75" s="159"/>
      <c r="O75" s="159"/>
      <c r="P75" s="45"/>
      <c r="Q75" s="46"/>
      <c r="R75" s="45"/>
      <c r="S75" s="179"/>
      <c r="T75" s="179"/>
      <c r="U75" s="200"/>
      <c r="V75" s="200"/>
      <c r="W75" s="200"/>
      <c r="X75" s="200"/>
      <c r="Y75" s="179"/>
      <c r="Z75" s="186"/>
      <c r="AA75" s="186"/>
    </row>
    <row r="76" spans="1:27" s="38" customFormat="1" x14ac:dyDescent="0.3">
      <c r="A76" s="31"/>
      <c r="B76" s="31"/>
      <c r="C76" s="32"/>
      <c r="D76" s="32"/>
      <c r="E76" s="32"/>
      <c r="F76" s="32"/>
      <c r="G76" s="32"/>
      <c r="H76" s="32"/>
      <c r="I76" s="158"/>
      <c r="J76" s="158"/>
      <c r="K76" s="158"/>
      <c r="L76" s="159"/>
      <c r="M76" s="159"/>
      <c r="N76" s="159"/>
      <c r="O76" s="159"/>
      <c r="P76" s="45"/>
      <c r="Q76" s="46"/>
      <c r="R76" s="45"/>
      <c r="S76" s="179"/>
      <c r="T76" s="179"/>
      <c r="U76" s="200"/>
      <c r="V76" s="200"/>
      <c r="W76" s="200"/>
      <c r="X76" s="200"/>
      <c r="Y76" s="179"/>
      <c r="Z76" s="186"/>
      <c r="AA76" s="186"/>
    </row>
    <row r="77" spans="1:27" s="38" customFormat="1" x14ac:dyDescent="0.3">
      <c r="A77" s="31"/>
      <c r="B77" s="31"/>
      <c r="C77" s="32"/>
      <c r="D77" s="32"/>
      <c r="E77" s="32"/>
      <c r="F77" s="32"/>
      <c r="G77" s="32"/>
      <c r="H77" s="32"/>
      <c r="I77" s="158"/>
      <c r="J77" s="158"/>
      <c r="K77" s="158"/>
      <c r="L77" s="159"/>
      <c r="M77" s="159"/>
      <c r="N77" s="159"/>
      <c r="O77" s="159"/>
      <c r="P77" s="45"/>
      <c r="Q77" s="46"/>
      <c r="R77" s="45"/>
      <c r="S77" s="179"/>
      <c r="T77" s="179"/>
      <c r="U77" s="200"/>
      <c r="V77" s="200"/>
      <c r="W77" s="200"/>
      <c r="X77" s="200"/>
      <c r="Y77" s="179"/>
      <c r="Z77" s="186"/>
      <c r="AA77" s="186"/>
    </row>
    <row r="78" spans="1:27" s="38" customFormat="1" x14ac:dyDescent="0.3">
      <c r="A78" s="31"/>
      <c r="B78" s="31"/>
      <c r="C78" s="32"/>
      <c r="D78" s="32"/>
      <c r="E78" s="32"/>
      <c r="F78" s="32"/>
      <c r="G78" s="32"/>
      <c r="H78" s="32"/>
      <c r="I78" s="158"/>
      <c r="J78" s="158"/>
      <c r="K78" s="158"/>
      <c r="L78" s="159"/>
      <c r="M78" s="159"/>
      <c r="N78" s="159"/>
      <c r="O78" s="159"/>
      <c r="P78" s="45"/>
      <c r="Q78" s="46"/>
      <c r="R78" s="45"/>
      <c r="S78" s="179"/>
      <c r="T78" s="179"/>
      <c r="U78" s="200"/>
      <c r="V78" s="200"/>
      <c r="W78" s="200"/>
      <c r="X78" s="200"/>
      <c r="Y78" s="179"/>
      <c r="Z78" s="186"/>
      <c r="AA78" s="186"/>
    </row>
    <row r="79" spans="1:27" s="38" customFormat="1" x14ac:dyDescent="0.3">
      <c r="A79" s="31"/>
      <c r="B79" s="31"/>
      <c r="C79" s="32"/>
      <c r="D79" s="32"/>
      <c r="E79" s="32"/>
      <c r="F79" s="32"/>
      <c r="G79" s="32"/>
      <c r="H79" s="32"/>
      <c r="I79" s="158"/>
      <c r="J79" s="158"/>
      <c r="K79" s="158"/>
      <c r="L79" s="159"/>
      <c r="M79" s="159"/>
      <c r="N79" s="159"/>
      <c r="O79" s="159"/>
      <c r="P79" s="45"/>
      <c r="Q79" s="46"/>
      <c r="R79" s="45"/>
      <c r="S79" s="179"/>
      <c r="T79" s="179"/>
      <c r="U79" s="200"/>
      <c r="V79" s="200"/>
      <c r="W79" s="200"/>
      <c r="X79" s="200"/>
      <c r="Y79" s="179"/>
      <c r="Z79" s="186"/>
      <c r="AA79" s="186"/>
    </row>
    <row r="80" spans="1:27" s="38" customFormat="1" x14ac:dyDescent="0.3">
      <c r="A80" s="31"/>
      <c r="B80" s="31"/>
      <c r="C80" s="32"/>
      <c r="D80" s="32"/>
      <c r="E80" s="32"/>
      <c r="F80" s="32"/>
      <c r="G80" s="32"/>
      <c r="H80" s="32"/>
      <c r="I80" s="158"/>
      <c r="J80" s="158"/>
      <c r="K80" s="158"/>
      <c r="L80" s="159"/>
      <c r="M80" s="159"/>
      <c r="N80" s="159"/>
      <c r="O80" s="159"/>
      <c r="P80" s="45"/>
      <c r="Q80" s="46"/>
      <c r="R80" s="45"/>
      <c r="S80" s="179"/>
      <c r="T80" s="179"/>
      <c r="U80" s="200"/>
      <c r="V80" s="200"/>
      <c r="W80" s="200"/>
      <c r="X80" s="200"/>
      <c r="Y80" s="179"/>
      <c r="Z80" s="186"/>
      <c r="AA80" s="186"/>
    </row>
    <row r="81" spans="1:27" s="38" customFormat="1" x14ac:dyDescent="0.3">
      <c r="A81" s="31"/>
      <c r="B81" s="31"/>
      <c r="C81" s="32"/>
      <c r="D81" s="32"/>
      <c r="E81" s="32"/>
      <c r="F81" s="32"/>
      <c r="G81" s="32"/>
      <c r="H81" s="32"/>
      <c r="I81" s="158"/>
      <c r="J81" s="158"/>
      <c r="K81" s="158"/>
      <c r="L81" s="159"/>
      <c r="M81" s="159"/>
      <c r="N81" s="159"/>
      <c r="O81" s="159"/>
      <c r="P81" s="45"/>
      <c r="Q81" s="46"/>
      <c r="R81" s="45"/>
      <c r="S81" s="179"/>
      <c r="T81" s="179"/>
      <c r="U81" s="200"/>
      <c r="V81" s="200"/>
      <c r="W81" s="200"/>
      <c r="X81" s="200"/>
      <c r="Y81" s="179"/>
      <c r="Z81" s="186"/>
      <c r="AA81" s="186"/>
    </row>
    <row r="82" spans="1:27" s="38" customFormat="1" x14ac:dyDescent="0.3">
      <c r="A82" s="31"/>
      <c r="B82" s="31"/>
      <c r="C82" s="32"/>
      <c r="D82" s="32"/>
      <c r="E82" s="32"/>
      <c r="F82" s="32"/>
      <c r="G82" s="32"/>
      <c r="H82" s="32"/>
      <c r="I82" s="158"/>
      <c r="J82" s="158"/>
      <c r="K82" s="158"/>
      <c r="L82" s="159"/>
      <c r="M82" s="159"/>
      <c r="N82" s="159"/>
      <c r="O82" s="159"/>
      <c r="P82" s="45"/>
      <c r="Q82" s="46"/>
      <c r="R82" s="45"/>
      <c r="S82" s="179"/>
      <c r="T82" s="179"/>
      <c r="U82" s="200"/>
      <c r="V82" s="200"/>
      <c r="W82" s="200"/>
      <c r="X82" s="200"/>
      <c r="Y82" s="179"/>
      <c r="Z82" s="186"/>
      <c r="AA82" s="186"/>
    </row>
    <row r="83" spans="1:27" s="38" customFormat="1" x14ac:dyDescent="0.3">
      <c r="A83" s="31"/>
      <c r="B83" s="31"/>
      <c r="C83" s="32"/>
      <c r="D83" s="32"/>
      <c r="E83" s="32"/>
      <c r="F83" s="32"/>
      <c r="G83" s="32"/>
      <c r="H83" s="32"/>
      <c r="I83" s="158"/>
      <c r="J83" s="158"/>
      <c r="K83" s="158"/>
      <c r="L83" s="159"/>
      <c r="M83" s="159"/>
      <c r="N83" s="159"/>
      <c r="O83" s="159"/>
      <c r="P83" s="45"/>
      <c r="Q83" s="46"/>
      <c r="R83" s="45"/>
      <c r="S83" s="179"/>
      <c r="T83" s="179"/>
      <c r="U83" s="200"/>
      <c r="V83" s="200"/>
      <c r="W83" s="200"/>
      <c r="X83" s="200"/>
      <c r="Y83" s="179"/>
      <c r="Z83" s="186"/>
      <c r="AA83" s="186"/>
    </row>
    <row r="84" spans="1:27" s="38" customFormat="1" x14ac:dyDescent="0.3">
      <c r="A84" s="31"/>
      <c r="B84" s="31"/>
      <c r="C84" s="32"/>
      <c r="D84" s="32"/>
      <c r="E84" s="32"/>
      <c r="F84" s="32"/>
      <c r="G84" s="32"/>
      <c r="H84" s="32"/>
      <c r="I84" s="158"/>
      <c r="J84" s="158"/>
      <c r="K84" s="158"/>
      <c r="L84" s="159"/>
      <c r="M84" s="159"/>
      <c r="N84" s="159"/>
      <c r="O84" s="159"/>
      <c r="P84" s="45"/>
      <c r="Q84" s="46"/>
      <c r="R84" s="45"/>
      <c r="S84" s="179"/>
      <c r="T84" s="179"/>
      <c r="U84" s="200"/>
      <c r="V84" s="200"/>
      <c r="W84" s="200"/>
      <c r="X84" s="200"/>
      <c r="Y84" s="179"/>
      <c r="Z84" s="186"/>
      <c r="AA84" s="186"/>
    </row>
    <row r="85" spans="1:27" s="38" customFormat="1" x14ac:dyDescent="0.3">
      <c r="A85" s="31"/>
      <c r="B85" s="31"/>
      <c r="C85" s="32"/>
      <c r="D85" s="32"/>
      <c r="E85" s="32"/>
      <c r="F85" s="32"/>
      <c r="G85" s="32"/>
      <c r="H85" s="32"/>
      <c r="I85" s="158"/>
      <c r="J85" s="158"/>
      <c r="K85" s="158"/>
      <c r="L85" s="159"/>
      <c r="M85" s="159"/>
      <c r="N85" s="159"/>
      <c r="O85" s="159"/>
      <c r="P85" s="45"/>
      <c r="Q85" s="46"/>
      <c r="R85" s="45"/>
      <c r="S85" s="179"/>
      <c r="T85" s="179"/>
      <c r="U85" s="200"/>
      <c r="V85" s="200"/>
      <c r="W85" s="200"/>
      <c r="X85" s="200"/>
      <c r="Y85" s="179"/>
      <c r="Z85" s="186"/>
      <c r="AA85" s="186"/>
    </row>
    <row r="86" spans="1:27" s="38" customFormat="1" x14ac:dyDescent="0.3">
      <c r="A86" s="31"/>
      <c r="B86" s="31"/>
      <c r="C86" s="32"/>
      <c r="D86" s="32"/>
      <c r="E86" s="32"/>
      <c r="F86" s="32"/>
      <c r="G86" s="32"/>
      <c r="H86" s="32"/>
      <c r="I86" s="158"/>
      <c r="J86" s="158"/>
      <c r="K86" s="158"/>
      <c r="L86" s="159"/>
      <c r="M86" s="159"/>
      <c r="N86" s="159"/>
      <c r="O86" s="159"/>
      <c r="P86" s="45"/>
      <c r="Q86" s="46"/>
      <c r="R86" s="45"/>
      <c r="S86" s="179"/>
      <c r="T86" s="179"/>
      <c r="U86" s="200"/>
      <c r="V86" s="200"/>
      <c r="W86" s="200"/>
      <c r="X86" s="200"/>
      <c r="Y86" s="179"/>
      <c r="Z86" s="186"/>
      <c r="AA86" s="186"/>
    </row>
    <row r="87" spans="1:27" s="38" customFormat="1" x14ac:dyDescent="0.3">
      <c r="A87" s="31"/>
      <c r="B87" s="31"/>
      <c r="C87" s="32"/>
      <c r="D87" s="32"/>
      <c r="E87" s="32"/>
      <c r="F87" s="32"/>
      <c r="G87" s="32"/>
      <c r="H87" s="32"/>
      <c r="I87" s="158"/>
      <c r="J87" s="158"/>
      <c r="K87" s="158"/>
      <c r="L87" s="159"/>
      <c r="M87" s="159"/>
      <c r="N87" s="159"/>
      <c r="O87" s="159"/>
      <c r="P87" s="45"/>
      <c r="Q87" s="46"/>
      <c r="R87" s="45"/>
      <c r="S87" s="179"/>
      <c r="T87" s="179"/>
      <c r="U87" s="200"/>
      <c r="V87" s="200"/>
      <c r="W87" s="200"/>
      <c r="X87" s="200"/>
      <c r="Y87" s="179"/>
      <c r="Z87" s="186"/>
      <c r="AA87" s="186"/>
    </row>
    <row r="88" spans="1:27" s="38" customFormat="1" x14ac:dyDescent="0.3">
      <c r="A88" s="31"/>
      <c r="B88" s="31"/>
      <c r="C88" s="32"/>
      <c r="D88" s="32"/>
      <c r="E88" s="32"/>
      <c r="F88" s="32"/>
      <c r="G88" s="32"/>
      <c r="H88" s="32"/>
      <c r="I88" s="158"/>
      <c r="J88" s="158"/>
      <c r="K88" s="158"/>
      <c r="L88" s="159"/>
      <c r="M88" s="159"/>
      <c r="N88" s="159"/>
      <c r="O88" s="159"/>
      <c r="P88" s="45"/>
      <c r="Q88" s="46"/>
      <c r="R88" s="45"/>
      <c r="S88" s="179"/>
      <c r="T88" s="179"/>
      <c r="U88" s="200"/>
      <c r="V88" s="200"/>
      <c r="W88" s="200"/>
      <c r="X88" s="200"/>
      <c r="Y88" s="179"/>
      <c r="Z88" s="186"/>
      <c r="AA88" s="186"/>
    </row>
    <row r="89" spans="1:27" s="38" customFormat="1" x14ac:dyDescent="0.3">
      <c r="A89" s="31"/>
      <c r="B89" s="31"/>
      <c r="C89" s="32"/>
      <c r="D89" s="32"/>
      <c r="E89" s="32"/>
      <c r="F89" s="32"/>
      <c r="G89" s="32"/>
      <c r="H89" s="32"/>
      <c r="I89" s="158"/>
      <c r="J89" s="158"/>
      <c r="K89" s="158"/>
      <c r="L89" s="159"/>
      <c r="M89" s="159"/>
      <c r="N89" s="159"/>
      <c r="O89" s="159"/>
      <c r="P89" s="45"/>
      <c r="Q89" s="46"/>
      <c r="R89" s="45"/>
      <c r="S89" s="179"/>
      <c r="T89" s="179"/>
      <c r="U89" s="200"/>
      <c r="V89" s="200"/>
      <c r="W89" s="200"/>
      <c r="X89" s="200"/>
      <c r="Y89" s="179"/>
      <c r="Z89" s="186"/>
      <c r="AA89" s="186"/>
    </row>
    <row r="90" spans="1:27" s="38" customFormat="1" x14ac:dyDescent="0.3">
      <c r="A90" s="31"/>
      <c r="B90" s="31"/>
      <c r="C90" s="32"/>
      <c r="D90" s="32"/>
      <c r="E90" s="32"/>
      <c r="F90" s="32"/>
      <c r="G90" s="32"/>
      <c r="H90" s="32"/>
      <c r="I90" s="158"/>
      <c r="J90" s="158"/>
      <c r="K90" s="158"/>
      <c r="L90" s="159"/>
      <c r="M90" s="159"/>
      <c r="N90" s="159"/>
      <c r="O90" s="159"/>
      <c r="P90" s="45"/>
      <c r="Q90" s="46"/>
      <c r="R90" s="45"/>
      <c r="S90" s="179"/>
      <c r="T90" s="179"/>
      <c r="U90" s="200"/>
      <c r="V90" s="200"/>
      <c r="W90" s="200"/>
      <c r="X90" s="200"/>
      <c r="Y90" s="179"/>
      <c r="Z90" s="186"/>
      <c r="AA90" s="186"/>
    </row>
    <row r="91" spans="1:27" s="38" customFormat="1" x14ac:dyDescent="0.3">
      <c r="A91" s="31"/>
      <c r="B91" s="31"/>
      <c r="C91" s="32"/>
      <c r="D91" s="32"/>
      <c r="E91" s="32"/>
      <c r="F91" s="32"/>
      <c r="G91" s="32"/>
      <c r="H91" s="32"/>
      <c r="I91" s="158"/>
      <c r="J91" s="158"/>
      <c r="K91" s="158"/>
      <c r="L91" s="159"/>
      <c r="M91" s="159"/>
      <c r="N91" s="159"/>
      <c r="O91" s="159"/>
      <c r="P91" s="45"/>
      <c r="Q91" s="46"/>
      <c r="R91" s="45"/>
      <c r="S91" s="179"/>
      <c r="T91" s="179"/>
      <c r="U91" s="200"/>
      <c r="V91" s="200"/>
      <c r="W91" s="200"/>
      <c r="X91" s="200"/>
      <c r="Y91" s="179"/>
      <c r="Z91" s="186"/>
      <c r="AA91" s="186"/>
    </row>
    <row r="92" spans="1:27" s="38" customFormat="1" x14ac:dyDescent="0.3">
      <c r="A92" s="31"/>
      <c r="B92" s="31"/>
      <c r="C92" s="32"/>
      <c r="D92" s="32"/>
      <c r="E92" s="32"/>
      <c r="F92" s="32"/>
      <c r="G92" s="32"/>
      <c r="H92" s="32"/>
      <c r="I92" s="158"/>
      <c r="J92" s="158"/>
      <c r="K92" s="158"/>
      <c r="L92" s="159"/>
      <c r="M92" s="159"/>
      <c r="N92" s="159"/>
      <c r="O92" s="159"/>
      <c r="P92" s="45"/>
      <c r="Q92" s="46"/>
      <c r="R92" s="45"/>
      <c r="S92" s="179"/>
      <c r="T92" s="179"/>
      <c r="U92" s="200"/>
      <c r="V92" s="200"/>
      <c r="W92" s="200"/>
      <c r="X92" s="200"/>
      <c r="Y92" s="179"/>
      <c r="Z92" s="186"/>
      <c r="AA92" s="186"/>
    </row>
    <row r="93" spans="1:27" s="38" customFormat="1" x14ac:dyDescent="0.3">
      <c r="A93" s="31"/>
      <c r="B93" s="31"/>
      <c r="C93" s="32"/>
      <c r="D93" s="32"/>
      <c r="E93" s="32"/>
      <c r="F93" s="32"/>
      <c r="G93" s="32"/>
      <c r="H93" s="32"/>
      <c r="I93" s="158"/>
      <c r="J93" s="158"/>
      <c r="K93" s="158"/>
      <c r="L93" s="159"/>
      <c r="M93" s="159"/>
      <c r="N93" s="159"/>
      <c r="O93" s="159"/>
      <c r="P93" s="45"/>
      <c r="Q93" s="46"/>
      <c r="R93" s="45"/>
      <c r="S93" s="179"/>
      <c r="T93" s="179"/>
      <c r="U93" s="200"/>
      <c r="V93" s="200"/>
      <c r="W93" s="200"/>
      <c r="X93" s="200"/>
      <c r="Y93" s="179"/>
      <c r="Z93" s="186"/>
      <c r="AA93" s="186"/>
    </row>
    <row r="94" spans="1:27" s="38" customFormat="1" x14ac:dyDescent="0.3">
      <c r="A94" s="31"/>
      <c r="B94" s="31"/>
      <c r="C94" s="32"/>
      <c r="D94" s="32"/>
      <c r="E94" s="32"/>
      <c r="F94" s="32"/>
      <c r="G94" s="32"/>
      <c r="H94" s="32"/>
      <c r="I94" s="158"/>
      <c r="J94" s="158"/>
      <c r="K94" s="158"/>
      <c r="L94" s="159"/>
      <c r="M94" s="159"/>
      <c r="N94" s="159"/>
      <c r="O94" s="159"/>
      <c r="P94" s="45"/>
      <c r="Q94" s="46"/>
      <c r="R94" s="45"/>
      <c r="S94" s="179"/>
      <c r="T94" s="179"/>
      <c r="U94" s="200"/>
      <c r="V94" s="200"/>
      <c r="W94" s="200"/>
      <c r="X94" s="200"/>
      <c r="Y94" s="179"/>
      <c r="Z94" s="186"/>
      <c r="AA94" s="186"/>
    </row>
    <row r="95" spans="1:27" s="38" customFormat="1" x14ac:dyDescent="0.3">
      <c r="A95" s="31"/>
      <c r="B95" s="31"/>
      <c r="C95" s="32"/>
      <c r="D95" s="32"/>
      <c r="E95" s="32"/>
      <c r="F95" s="32"/>
      <c r="G95" s="32"/>
      <c r="H95" s="32"/>
      <c r="I95" s="158"/>
      <c r="J95" s="158"/>
      <c r="K95" s="158"/>
      <c r="L95" s="159"/>
      <c r="M95" s="159"/>
      <c r="N95" s="159"/>
      <c r="O95" s="159"/>
      <c r="P95" s="45"/>
      <c r="Q95" s="46"/>
      <c r="R95" s="45"/>
      <c r="S95" s="179"/>
      <c r="T95" s="179"/>
      <c r="U95" s="200"/>
      <c r="V95" s="200"/>
      <c r="W95" s="200"/>
      <c r="X95" s="200"/>
      <c r="Y95" s="179"/>
      <c r="Z95" s="186"/>
      <c r="AA95" s="186"/>
    </row>
    <row r="96" spans="1:27" s="38" customFormat="1" x14ac:dyDescent="0.3">
      <c r="A96" s="31"/>
      <c r="B96" s="31"/>
      <c r="C96" s="32"/>
      <c r="D96" s="32"/>
      <c r="E96" s="32"/>
      <c r="F96" s="32"/>
      <c r="G96" s="32"/>
      <c r="H96" s="32"/>
      <c r="I96" s="158"/>
      <c r="J96" s="158"/>
      <c r="K96" s="158"/>
      <c r="L96" s="159"/>
      <c r="M96" s="159"/>
      <c r="N96" s="159"/>
      <c r="O96" s="159"/>
      <c r="P96" s="45"/>
      <c r="Q96" s="46"/>
      <c r="R96" s="45"/>
      <c r="S96" s="179"/>
      <c r="T96" s="179"/>
      <c r="U96" s="200"/>
      <c r="V96" s="200"/>
      <c r="W96" s="200"/>
      <c r="X96" s="200"/>
      <c r="Y96" s="179"/>
      <c r="Z96" s="186"/>
      <c r="AA96" s="186"/>
    </row>
    <row r="97" spans="1:27" s="38" customFormat="1" x14ac:dyDescent="0.3">
      <c r="A97" s="31"/>
      <c r="B97" s="31"/>
      <c r="C97" s="32"/>
      <c r="D97" s="32"/>
      <c r="E97" s="32"/>
      <c r="F97" s="32"/>
      <c r="G97" s="32"/>
      <c r="H97" s="32"/>
      <c r="I97" s="158"/>
      <c r="J97" s="158"/>
      <c r="K97" s="158"/>
      <c r="L97" s="159"/>
      <c r="M97" s="159"/>
      <c r="N97" s="159"/>
      <c r="O97" s="159"/>
      <c r="P97" s="45"/>
      <c r="Q97" s="46"/>
      <c r="R97" s="45"/>
      <c r="S97" s="179"/>
      <c r="T97" s="179"/>
      <c r="U97" s="200"/>
      <c r="V97" s="200"/>
      <c r="W97" s="200"/>
      <c r="X97" s="200"/>
      <c r="Y97" s="179"/>
      <c r="Z97" s="186"/>
      <c r="AA97" s="186"/>
    </row>
    <row r="98" spans="1:27" s="38" customFormat="1" x14ac:dyDescent="0.3">
      <c r="A98" s="31"/>
      <c r="B98" s="31"/>
      <c r="C98" s="32"/>
      <c r="D98" s="32"/>
      <c r="E98" s="32"/>
      <c r="F98" s="32"/>
      <c r="G98" s="32"/>
      <c r="H98" s="32"/>
      <c r="I98" s="158"/>
      <c r="J98" s="158"/>
      <c r="K98" s="158"/>
      <c r="L98" s="159"/>
      <c r="M98" s="159"/>
      <c r="N98" s="159"/>
      <c r="O98" s="159"/>
      <c r="P98" s="45"/>
      <c r="Q98" s="46"/>
      <c r="R98" s="45"/>
      <c r="S98" s="179"/>
      <c r="T98" s="179"/>
      <c r="U98" s="200"/>
      <c r="V98" s="200"/>
      <c r="W98" s="200"/>
      <c r="X98" s="200"/>
      <c r="Y98" s="179"/>
      <c r="Z98" s="186"/>
      <c r="AA98" s="186"/>
    </row>
    <row r="99" spans="1:27" s="38" customFormat="1" x14ac:dyDescent="0.3">
      <c r="A99" s="31"/>
      <c r="B99" s="31"/>
      <c r="C99" s="32"/>
      <c r="D99" s="32"/>
      <c r="E99" s="32"/>
      <c r="F99" s="32"/>
      <c r="G99" s="32"/>
      <c r="H99" s="32"/>
      <c r="I99" s="158"/>
      <c r="J99" s="158"/>
      <c r="K99" s="158"/>
      <c r="L99" s="159"/>
      <c r="M99" s="159"/>
      <c r="N99" s="159"/>
      <c r="O99" s="159"/>
      <c r="P99" s="45"/>
      <c r="Q99" s="46"/>
      <c r="R99" s="45"/>
      <c r="S99" s="179"/>
      <c r="T99" s="179"/>
      <c r="U99" s="200"/>
      <c r="V99" s="200"/>
      <c r="W99" s="200"/>
      <c r="X99" s="200"/>
      <c r="Y99" s="179"/>
      <c r="Z99" s="186"/>
      <c r="AA99" s="186"/>
    </row>
    <row r="100" spans="1:27" s="38" customFormat="1" x14ac:dyDescent="0.3">
      <c r="A100" s="31"/>
      <c r="B100" s="31"/>
      <c r="C100" s="32"/>
      <c r="D100" s="32"/>
      <c r="E100" s="32"/>
      <c r="F100" s="32"/>
      <c r="G100" s="32"/>
      <c r="H100" s="32"/>
      <c r="I100" s="158"/>
      <c r="J100" s="158"/>
      <c r="K100" s="158"/>
      <c r="L100" s="159"/>
      <c r="M100" s="159"/>
      <c r="N100" s="159"/>
      <c r="O100" s="159"/>
      <c r="P100" s="45"/>
      <c r="Q100" s="46"/>
      <c r="R100" s="45"/>
      <c r="S100" s="179"/>
      <c r="T100" s="179"/>
      <c r="U100" s="200"/>
      <c r="V100" s="200"/>
      <c r="W100" s="200"/>
      <c r="X100" s="200"/>
      <c r="Y100" s="179"/>
      <c r="Z100" s="186"/>
      <c r="AA100" s="186"/>
    </row>
    <row r="101" spans="1:27" s="38" customFormat="1" x14ac:dyDescent="0.3">
      <c r="A101" s="31"/>
      <c r="B101" s="31"/>
      <c r="C101" s="32"/>
      <c r="D101" s="32"/>
      <c r="E101" s="32"/>
      <c r="F101" s="32"/>
      <c r="G101" s="32"/>
      <c r="H101" s="32"/>
      <c r="I101" s="158"/>
      <c r="J101" s="158"/>
      <c r="K101" s="158"/>
      <c r="L101" s="159"/>
      <c r="M101" s="159"/>
      <c r="N101" s="159"/>
      <c r="O101" s="159"/>
      <c r="P101" s="45"/>
      <c r="Q101" s="46"/>
      <c r="R101" s="45"/>
      <c r="S101" s="179"/>
      <c r="T101" s="179"/>
      <c r="U101" s="200"/>
      <c r="V101" s="200"/>
      <c r="W101" s="200"/>
      <c r="X101" s="200"/>
      <c r="Y101" s="179"/>
      <c r="Z101" s="186"/>
      <c r="AA101" s="186"/>
    </row>
    <row r="102" spans="1:27" s="38" customFormat="1" x14ac:dyDescent="0.3">
      <c r="A102" s="31"/>
      <c r="B102" s="31"/>
      <c r="C102" s="32"/>
      <c r="D102" s="32"/>
      <c r="E102" s="32"/>
      <c r="F102" s="32"/>
      <c r="G102" s="32"/>
      <c r="H102" s="32"/>
      <c r="I102" s="158"/>
      <c r="J102" s="158"/>
      <c r="K102" s="158"/>
      <c r="L102" s="159"/>
      <c r="M102" s="159"/>
      <c r="N102" s="159"/>
      <c r="O102" s="159"/>
      <c r="P102" s="45"/>
      <c r="Q102" s="46"/>
      <c r="R102" s="45"/>
      <c r="S102" s="179"/>
      <c r="T102" s="179"/>
      <c r="U102" s="200"/>
      <c r="V102" s="200"/>
      <c r="W102" s="200"/>
      <c r="X102" s="200"/>
      <c r="Y102" s="179"/>
      <c r="Z102" s="186"/>
      <c r="AA102" s="186"/>
    </row>
    <row r="103" spans="1:27" s="38" customFormat="1" x14ac:dyDescent="0.3">
      <c r="A103" s="31"/>
      <c r="B103" s="31"/>
      <c r="C103" s="32"/>
      <c r="D103" s="32"/>
      <c r="E103" s="32"/>
      <c r="F103" s="32"/>
      <c r="G103" s="32"/>
      <c r="H103" s="32"/>
      <c r="I103" s="158"/>
      <c r="J103" s="158"/>
      <c r="K103" s="158"/>
      <c r="L103" s="159"/>
      <c r="M103" s="159"/>
      <c r="N103" s="159"/>
      <c r="O103" s="159"/>
      <c r="P103" s="45"/>
      <c r="Q103" s="46"/>
      <c r="R103" s="45"/>
      <c r="S103" s="179"/>
      <c r="T103" s="179"/>
      <c r="U103" s="200"/>
      <c r="V103" s="200"/>
      <c r="W103" s="200"/>
      <c r="X103" s="200"/>
      <c r="Y103" s="179"/>
      <c r="Z103" s="186"/>
      <c r="AA103" s="186"/>
    </row>
    <row r="104" spans="1:27" s="38" customFormat="1" x14ac:dyDescent="0.3">
      <c r="A104" s="31"/>
      <c r="B104" s="31"/>
      <c r="C104" s="32"/>
      <c r="D104" s="32"/>
      <c r="E104" s="32"/>
      <c r="F104" s="32"/>
      <c r="G104" s="32"/>
      <c r="H104" s="32"/>
      <c r="I104" s="158"/>
      <c r="J104" s="158"/>
      <c r="K104" s="158"/>
      <c r="L104" s="159"/>
      <c r="M104" s="159"/>
      <c r="N104" s="159"/>
      <c r="O104" s="159"/>
      <c r="P104" s="45"/>
      <c r="Q104" s="46"/>
      <c r="R104" s="45"/>
      <c r="S104" s="179"/>
      <c r="T104" s="179"/>
      <c r="U104" s="200"/>
      <c r="V104" s="200"/>
      <c r="W104" s="200"/>
      <c r="X104" s="200"/>
      <c r="Y104" s="179"/>
      <c r="Z104" s="186"/>
      <c r="AA104" s="186"/>
    </row>
    <row r="105" spans="1:27" s="38" customFormat="1" x14ac:dyDescent="0.3">
      <c r="A105" s="31"/>
      <c r="B105" s="31"/>
      <c r="C105" s="32"/>
      <c r="D105" s="32"/>
      <c r="E105" s="32"/>
      <c r="F105" s="32"/>
      <c r="G105" s="32"/>
      <c r="H105" s="32"/>
      <c r="I105" s="158"/>
      <c r="J105" s="158"/>
      <c r="K105" s="158"/>
      <c r="L105" s="159"/>
      <c r="M105" s="159"/>
      <c r="N105" s="159"/>
      <c r="O105" s="159"/>
      <c r="P105" s="45"/>
      <c r="Q105" s="46"/>
      <c r="R105" s="45"/>
      <c r="S105" s="179"/>
      <c r="T105" s="179"/>
      <c r="U105" s="200"/>
      <c r="V105" s="200"/>
      <c r="W105" s="200"/>
      <c r="X105" s="200"/>
      <c r="Y105" s="179"/>
      <c r="Z105" s="186"/>
      <c r="AA105" s="186"/>
    </row>
    <row r="106" spans="1:27" s="38" customFormat="1" x14ac:dyDescent="0.3">
      <c r="A106" s="31"/>
      <c r="B106" s="31"/>
      <c r="C106" s="32"/>
      <c r="D106" s="32"/>
      <c r="E106" s="32"/>
      <c r="F106" s="32"/>
      <c r="G106" s="32"/>
      <c r="H106" s="32"/>
      <c r="I106" s="158"/>
      <c r="J106" s="158"/>
      <c r="K106" s="158"/>
      <c r="L106" s="159"/>
      <c r="M106" s="159"/>
      <c r="N106" s="159"/>
      <c r="O106" s="159"/>
      <c r="P106" s="45"/>
      <c r="Q106" s="46"/>
      <c r="R106" s="45"/>
      <c r="S106" s="179"/>
      <c r="T106" s="179"/>
      <c r="U106" s="200"/>
      <c r="V106" s="200"/>
      <c r="W106" s="200"/>
      <c r="X106" s="200"/>
      <c r="Y106" s="179"/>
      <c r="Z106" s="186"/>
      <c r="AA106" s="186"/>
    </row>
    <row r="107" spans="1:27" s="38" customFormat="1" x14ac:dyDescent="0.3">
      <c r="A107" s="31"/>
      <c r="B107" s="31"/>
      <c r="C107" s="32"/>
      <c r="D107" s="32"/>
      <c r="E107" s="32"/>
      <c r="F107" s="32"/>
      <c r="G107" s="32"/>
      <c r="H107" s="32"/>
      <c r="I107" s="158"/>
      <c r="J107" s="158"/>
      <c r="K107" s="158"/>
      <c r="L107" s="159"/>
      <c r="M107" s="159"/>
      <c r="N107" s="159"/>
      <c r="O107" s="159"/>
      <c r="P107" s="45"/>
      <c r="Q107" s="46"/>
      <c r="R107" s="45"/>
      <c r="S107" s="179"/>
      <c r="T107" s="179"/>
      <c r="U107" s="200"/>
      <c r="V107" s="200"/>
      <c r="W107" s="200"/>
      <c r="X107" s="200"/>
      <c r="Y107" s="179"/>
      <c r="Z107" s="186"/>
      <c r="AA107" s="186"/>
    </row>
    <row r="108" spans="1:27" s="38" customFormat="1" x14ac:dyDescent="0.3">
      <c r="A108" s="31"/>
      <c r="B108" s="31"/>
      <c r="C108" s="32"/>
      <c r="D108" s="32"/>
      <c r="E108" s="32"/>
      <c r="F108" s="32"/>
      <c r="G108" s="32"/>
      <c r="H108" s="32"/>
      <c r="I108" s="158"/>
      <c r="J108" s="158"/>
      <c r="K108" s="158"/>
      <c r="L108" s="159"/>
      <c r="M108" s="159"/>
      <c r="N108" s="159"/>
      <c r="O108" s="159"/>
      <c r="P108" s="45"/>
      <c r="Q108" s="46"/>
      <c r="R108" s="45"/>
      <c r="S108" s="179"/>
      <c r="T108" s="179"/>
      <c r="U108" s="200"/>
      <c r="V108" s="200"/>
      <c r="W108" s="200"/>
      <c r="X108" s="200"/>
      <c r="Y108" s="179"/>
      <c r="Z108" s="186"/>
      <c r="AA108" s="186"/>
    </row>
    <row r="109" spans="1:27" s="38" customFormat="1" x14ac:dyDescent="0.3">
      <c r="A109" s="31"/>
      <c r="B109" s="31"/>
      <c r="C109" s="32"/>
      <c r="D109" s="32"/>
      <c r="E109" s="32"/>
      <c r="F109" s="32"/>
      <c r="G109" s="32"/>
      <c r="H109" s="32"/>
      <c r="I109" s="158"/>
      <c r="J109" s="158"/>
      <c r="K109" s="158"/>
      <c r="L109" s="159"/>
      <c r="M109" s="159"/>
      <c r="N109" s="159"/>
      <c r="O109" s="159"/>
      <c r="P109" s="45"/>
      <c r="Q109" s="46"/>
      <c r="R109" s="45"/>
      <c r="S109" s="179"/>
      <c r="T109" s="179"/>
      <c r="U109" s="200"/>
      <c r="V109" s="200"/>
      <c r="W109" s="200"/>
      <c r="X109" s="200"/>
      <c r="Y109" s="179"/>
      <c r="Z109" s="186"/>
      <c r="AA109" s="186"/>
    </row>
    <row r="110" spans="1:27" s="38" customFormat="1" x14ac:dyDescent="0.3">
      <c r="A110" s="31"/>
      <c r="B110" s="31"/>
      <c r="C110" s="32"/>
      <c r="D110" s="32"/>
      <c r="E110" s="32"/>
      <c r="F110" s="32"/>
      <c r="G110" s="32"/>
      <c r="H110" s="32"/>
      <c r="I110" s="158"/>
      <c r="J110" s="158"/>
      <c r="K110" s="158"/>
      <c r="L110" s="159"/>
      <c r="M110" s="159"/>
      <c r="N110" s="159"/>
      <c r="O110" s="159"/>
      <c r="P110" s="45"/>
      <c r="Q110" s="46"/>
      <c r="R110" s="45"/>
      <c r="S110" s="179"/>
      <c r="T110" s="179"/>
      <c r="U110" s="200"/>
      <c r="V110" s="200"/>
      <c r="W110" s="200"/>
      <c r="X110" s="200"/>
      <c r="Y110" s="179"/>
      <c r="Z110" s="186"/>
      <c r="AA110" s="186"/>
    </row>
    <row r="111" spans="1:27" s="38" customFormat="1" x14ac:dyDescent="0.3">
      <c r="A111" s="31"/>
      <c r="B111" s="31"/>
      <c r="C111" s="32"/>
      <c r="D111" s="32"/>
      <c r="E111" s="32"/>
      <c r="F111" s="32"/>
      <c r="G111" s="32"/>
      <c r="H111" s="32"/>
      <c r="I111" s="158"/>
      <c r="J111" s="158"/>
      <c r="K111" s="158"/>
      <c r="L111" s="159"/>
      <c r="M111" s="159"/>
      <c r="N111" s="159"/>
      <c r="O111" s="159"/>
      <c r="P111" s="45"/>
      <c r="Q111" s="46"/>
      <c r="R111" s="45"/>
      <c r="S111" s="179"/>
      <c r="T111" s="179"/>
      <c r="U111" s="200"/>
      <c r="V111" s="200"/>
      <c r="W111" s="200"/>
      <c r="X111" s="200"/>
      <c r="Y111" s="179"/>
      <c r="Z111" s="186"/>
      <c r="AA111" s="186"/>
    </row>
    <row r="112" spans="1:27" s="38" customFormat="1" x14ac:dyDescent="0.3">
      <c r="A112" s="31"/>
      <c r="B112" s="31"/>
      <c r="C112" s="32"/>
      <c r="D112" s="32"/>
      <c r="E112" s="32"/>
      <c r="F112" s="32"/>
      <c r="G112" s="32"/>
      <c r="H112" s="32"/>
      <c r="I112" s="158"/>
      <c r="J112" s="158"/>
      <c r="K112" s="158"/>
      <c r="L112" s="159"/>
      <c r="M112" s="159"/>
      <c r="N112" s="159"/>
      <c r="O112" s="159"/>
      <c r="P112" s="45"/>
      <c r="Q112" s="46"/>
      <c r="R112" s="45"/>
      <c r="S112" s="179"/>
      <c r="T112" s="179"/>
      <c r="U112" s="200"/>
      <c r="V112" s="200"/>
      <c r="W112" s="200"/>
      <c r="X112" s="200"/>
      <c r="Y112" s="179"/>
      <c r="Z112" s="186"/>
      <c r="AA112" s="186"/>
    </row>
    <row r="113" spans="1:27" s="38" customFormat="1" x14ac:dyDescent="0.3">
      <c r="A113" s="31"/>
      <c r="B113" s="31"/>
      <c r="C113" s="32"/>
      <c r="D113" s="32"/>
      <c r="E113" s="32"/>
      <c r="F113" s="32"/>
      <c r="G113" s="32"/>
      <c r="H113" s="32"/>
      <c r="I113" s="158"/>
      <c r="J113" s="158"/>
      <c r="K113" s="158"/>
      <c r="L113" s="159"/>
      <c r="M113" s="159"/>
      <c r="N113" s="159"/>
      <c r="O113" s="159"/>
      <c r="P113" s="45"/>
      <c r="Q113" s="46"/>
      <c r="R113" s="45"/>
      <c r="S113" s="179"/>
      <c r="T113" s="179"/>
      <c r="U113" s="200"/>
      <c r="V113" s="200"/>
      <c r="W113" s="200"/>
      <c r="X113" s="200"/>
      <c r="Y113" s="179"/>
      <c r="Z113" s="186"/>
      <c r="AA113" s="186"/>
    </row>
    <row r="114" spans="1:27" s="38" customFormat="1" x14ac:dyDescent="0.3">
      <c r="A114" s="31"/>
      <c r="B114" s="31"/>
      <c r="C114" s="32"/>
      <c r="D114" s="32"/>
      <c r="E114" s="32"/>
      <c r="F114" s="32"/>
      <c r="G114" s="32"/>
      <c r="H114" s="32"/>
      <c r="I114" s="158"/>
      <c r="J114" s="158"/>
      <c r="K114" s="158"/>
      <c r="L114" s="159"/>
      <c r="M114" s="159"/>
      <c r="N114" s="159"/>
      <c r="O114" s="159"/>
      <c r="P114" s="45"/>
      <c r="Q114" s="46"/>
      <c r="R114" s="45"/>
      <c r="S114" s="179"/>
      <c r="T114" s="179"/>
      <c r="U114" s="200"/>
      <c r="V114" s="200"/>
      <c r="W114" s="200"/>
      <c r="X114" s="200"/>
      <c r="Y114" s="179"/>
      <c r="Z114" s="186"/>
      <c r="AA114" s="186"/>
    </row>
    <row r="115" spans="1:27" s="38" customFormat="1" x14ac:dyDescent="0.3">
      <c r="A115" s="31"/>
      <c r="B115" s="31"/>
      <c r="C115" s="32"/>
      <c r="D115" s="32"/>
      <c r="E115" s="32"/>
      <c r="F115" s="32"/>
      <c r="G115" s="32"/>
      <c r="H115" s="32"/>
      <c r="I115" s="158"/>
      <c r="J115" s="158"/>
      <c r="K115" s="158"/>
      <c r="L115" s="159"/>
      <c r="M115" s="159"/>
      <c r="N115" s="159"/>
      <c r="O115" s="159"/>
      <c r="P115" s="45"/>
      <c r="Q115" s="46"/>
      <c r="R115" s="45"/>
      <c r="S115" s="179"/>
      <c r="T115" s="179"/>
      <c r="U115" s="200"/>
      <c r="V115" s="200"/>
      <c r="W115" s="200"/>
      <c r="X115" s="200"/>
      <c r="Y115" s="179"/>
      <c r="Z115" s="186"/>
      <c r="AA115" s="186"/>
    </row>
    <row r="116" spans="1:27" s="38" customFormat="1" x14ac:dyDescent="0.3">
      <c r="A116" s="31"/>
      <c r="B116" s="31"/>
      <c r="C116" s="32"/>
      <c r="D116" s="32"/>
      <c r="E116" s="32"/>
      <c r="F116" s="32"/>
      <c r="G116" s="32"/>
      <c r="H116" s="32"/>
      <c r="I116" s="158"/>
      <c r="J116" s="158"/>
      <c r="K116" s="158"/>
      <c r="L116" s="159"/>
      <c r="M116" s="159"/>
      <c r="N116" s="159"/>
      <c r="O116" s="159"/>
      <c r="P116" s="45"/>
      <c r="Q116" s="46"/>
      <c r="R116" s="45"/>
      <c r="S116" s="179"/>
      <c r="T116" s="179"/>
      <c r="U116" s="200"/>
      <c r="V116" s="200"/>
      <c r="W116" s="200"/>
      <c r="X116" s="200"/>
      <c r="Y116" s="179"/>
      <c r="Z116" s="186"/>
      <c r="AA116" s="186"/>
    </row>
    <row r="117" spans="1:27" s="38" customFormat="1" x14ac:dyDescent="0.3">
      <c r="A117" s="31"/>
      <c r="B117" s="31"/>
      <c r="C117" s="32"/>
      <c r="D117" s="32"/>
      <c r="E117" s="32"/>
      <c r="F117" s="32"/>
      <c r="G117" s="32"/>
      <c r="H117" s="32"/>
      <c r="I117" s="158"/>
      <c r="J117" s="158"/>
      <c r="K117" s="158"/>
      <c r="L117" s="159"/>
      <c r="M117" s="159"/>
      <c r="N117" s="159"/>
      <c r="O117" s="159"/>
      <c r="P117" s="45"/>
      <c r="Q117" s="46"/>
      <c r="R117" s="45"/>
      <c r="S117" s="179"/>
      <c r="T117" s="179"/>
      <c r="U117" s="200"/>
      <c r="V117" s="200"/>
      <c r="W117" s="200"/>
      <c r="X117" s="200"/>
      <c r="Y117" s="179"/>
      <c r="Z117" s="186"/>
      <c r="AA117" s="186"/>
    </row>
    <row r="118" spans="1:27" s="38" customFormat="1" x14ac:dyDescent="0.3">
      <c r="A118" s="31"/>
      <c r="B118" s="31"/>
      <c r="C118" s="32"/>
      <c r="D118" s="32"/>
      <c r="E118" s="32"/>
      <c r="F118" s="32"/>
      <c r="G118" s="32"/>
      <c r="H118" s="32"/>
      <c r="I118" s="158"/>
      <c r="J118" s="158"/>
      <c r="K118" s="158"/>
      <c r="L118" s="159"/>
      <c r="M118" s="159"/>
      <c r="N118" s="159"/>
      <c r="O118" s="159"/>
      <c r="P118" s="45"/>
      <c r="Q118" s="46"/>
      <c r="R118" s="45"/>
      <c r="S118" s="179"/>
      <c r="T118" s="179"/>
      <c r="U118" s="200"/>
      <c r="V118" s="200"/>
      <c r="W118" s="200"/>
      <c r="X118" s="200"/>
      <c r="Y118" s="179"/>
      <c r="Z118" s="186"/>
      <c r="AA118" s="186"/>
    </row>
    <row r="119" spans="1:27" s="38" customFormat="1" x14ac:dyDescent="0.3">
      <c r="A119" s="31"/>
      <c r="B119" s="31"/>
      <c r="C119" s="32"/>
      <c r="D119" s="32"/>
      <c r="E119" s="32"/>
      <c r="F119" s="32"/>
      <c r="G119" s="32"/>
      <c r="H119" s="32"/>
      <c r="I119" s="158"/>
      <c r="J119" s="158"/>
      <c r="K119" s="158"/>
      <c r="L119" s="159"/>
      <c r="M119" s="159"/>
      <c r="N119" s="159"/>
      <c r="O119" s="159"/>
      <c r="P119" s="45"/>
      <c r="Q119" s="46"/>
      <c r="R119" s="45"/>
      <c r="S119" s="179"/>
      <c r="T119" s="179"/>
      <c r="U119" s="200"/>
      <c r="V119" s="200"/>
      <c r="W119" s="200"/>
      <c r="X119" s="200"/>
      <c r="Y119" s="179"/>
      <c r="Z119" s="186"/>
      <c r="AA119" s="186"/>
    </row>
    <row r="120" spans="1:27" s="38" customFormat="1" x14ac:dyDescent="0.3">
      <c r="A120" s="31"/>
      <c r="B120" s="31"/>
      <c r="C120" s="32"/>
      <c r="D120" s="32"/>
      <c r="E120" s="32"/>
      <c r="F120" s="32"/>
      <c r="G120" s="32"/>
      <c r="H120" s="32"/>
      <c r="I120" s="158"/>
      <c r="J120" s="158"/>
      <c r="K120" s="158"/>
      <c r="L120" s="159"/>
      <c r="M120" s="159"/>
      <c r="N120" s="159"/>
      <c r="O120" s="159"/>
      <c r="P120" s="45"/>
      <c r="Q120" s="46"/>
      <c r="R120" s="45"/>
      <c r="S120" s="179"/>
      <c r="T120" s="179"/>
      <c r="U120" s="200"/>
      <c r="V120" s="200"/>
      <c r="W120" s="200"/>
      <c r="X120" s="200"/>
      <c r="Y120" s="179"/>
      <c r="Z120" s="186"/>
      <c r="AA120" s="186"/>
    </row>
    <row r="121" spans="1:27" s="38" customFormat="1" x14ac:dyDescent="0.3">
      <c r="A121" s="31"/>
      <c r="B121" s="31"/>
      <c r="C121" s="32"/>
      <c r="D121" s="32"/>
      <c r="E121" s="32"/>
      <c r="F121" s="32"/>
      <c r="G121" s="32"/>
      <c r="H121" s="32"/>
      <c r="I121" s="158"/>
      <c r="J121" s="158"/>
      <c r="K121" s="158"/>
      <c r="L121" s="159"/>
      <c r="M121" s="159"/>
      <c r="N121" s="159"/>
      <c r="O121" s="159"/>
      <c r="P121" s="45"/>
      <c r="Q121" s="46"/>
      <c r="R121" s="45"/>
      <c r="S121" s="179"/>
      <c r="T121" s="179"/>
      <c r="U121" s="200"/>
      <c r="V121" s="200"/>
      <c r="W121" s="200"/>
      <c r="X121" s="200"/>
      <c r="Y121" s="179"/>
      <c r="Z121" s="186"/>
      <c r="AA121" s="186"/>
    </row>
    <row r="122" spans="1:27" s="38" customFormat="1" x14ac:dyDescent="0.3">
      <c r="A122" s="31"/>
      <c r="B122" s="31"/>
      <c r="C122" s="32"/>
      <c r="D122" s="32"/>
      <c r="E122" s="32"/>
      <c r="F122" s="32"/>
      <c r="G122" s="32"/>
      <c r="H122" s="32"/>
      <c r="I122" s="158"/>
      <c r="J122" s="158"/>
      <c r="K122" s="158"/>
      <c r="L122" s="159"/>
      <c r="M122" s="159"/>
      <c r="N122" s="159"/>
      <c r="O122" s="159"/>
      <c r="P122" s="45"/>
      <c r="Q122" s="46"/>
      <c r="R122" s="45"/>
      <c r="S122" s="179"/>
      <c r="T122" s="179"/>
      <c r="U122" s="200"/>
      <c r="V122" s="200"/>
      <c r="W122" s="200"/>
      <c r="X122" s="200"/>
      <c r="Y122" s="179"/>
      <c r="Z122" s="186"/>
      <c r="AA122" s="186"/>
    </row>
    <row r="123" spans="1:27" s="38" customFormat="1" x14ac:dyDescent="0.3">
      <c r="A123" s="31"/>
      <c r="B123" s="31"/>
      <c r="C123" s="32"/>
      <c r="D123" s="32"/>
      <c r="E123" s="32"/>
      <c r="F123" s="32"/>
      <c r="G123" s="32"/>
      <c r="H123" s="32"/>
      <c r="I123" s="158"/>
      <c r="J123" s="158"/>
      <c r="K123" s="158"/>
      <c r="L123" s="159"/>
      <c r="M123" s="159"/>
      <c r="N123" s="159"/>
      <c r="O123" s="159"/>
      <c r="P123" s="45"/>
      <c r="Q123" s="46"/>
      <c r="R123" s="45"/>
      <c r="S123" s="179"/>
      <c r="T123" s="179"/>
      <c r="U123" s="200"/>
      <c r="V123" s="200"/>
      <c r="W123" s="200"/>
      <c r="X123" s="200"/>
      <c r="Y123" s="179"/>
      <c r="Z123" s="186"/>
      <c r="AA123" s="186"/>
    </row>
    <row r="124" spans="1:27" s="38" customFormat="1" x14ac:dyDescent="0.3">
      <c r="A124" s="31"/>
      <c r="B124" s="31"/>
      <c r="C124" s="32"/>
      <c r="D124" s="32"/>
      <c r="E124" s="32"/>
      <c r="F124" s="32"/>
      <c r="G124" s="32"/>
      <c r="H124" s="32"/>
      <c r="I124" s="158"/>
      <c r="J124" s="158"/>
      <c r="K124" s="158"/>
      <c r="L124" s="159"/>
      <c r="M124" s="159"/>
      <c r="N124" s="159"/>
      <c r="O124" s="159"/>
      <c r="P124" s="45"/>
      <c r="Q124" s="46"/>
      <c r="R124" s="45"/>
      <c r="S124" s="179"/>
      <c r="T124" s="179"/>
      <c r="U124" s="200"/>
      <c r="V124" s="200"/>
      <c r="W124" s="200"/>
      <c r="X124" s="200"/>
      <c r="Y124" s="179"/>
      <c r="Z124" s="186"/>
      <c r="AA124" s="186"/>
    </row>
    <row r="125" spans="1:27" s="38" customFormat="1" x14ac:dyDescent="0.3">
      <c r="A125" s="31"/>
      <c r="B125" s="31"/>
      <c r="C125" s="32"/>
      <c r="D125" s="32"/>
      <c r="E125" s="32"/>
      <c r="F125" s="32"/>
      <c r="G125" s="32"/>
      <c r="H125" s="32"/>
      <c r="I125" s="158"/>
      <c r="J125" s="158"/>
      <c r="K125" s="158"/>
      <c r="L125" s="159"/>
      <c r="M125" s="159"/>
      <c r="N125" s="159"/>
      <c r="O125" s="159"/>
      <c r="P125" s="45"/>
      <c r="Q125" s="46"/>
      <c r="R125" s="45"/>
      <c r="S125" s="179"/>
      <c r="T125" s="179"/>
      <c r="U125" s="200"/>
      <c r="V125" s="200"/>
      <c r="W125" s="200"/>
      <c r="X125" s="200"/>
      <c r="Y125" s="179"/>
      <c r="Z125" s="186"/>
      <c r="AA125" s="186"/>
    </row>
    <row r="126" spans="1:27" s="38" customFormat="1" x14ac:dyDescent="0.3">
      <c r="A126" s="31"/>
      <c r="B126" s="31"/>
      <c r="C126" s="32"/>
      <c r="D126" s="32"/>
      <c r="E126" s="32"/>
      <c r="F126" s="32"/>
      <c r="G126" s="32"/>
      <c r="H126" s="32"/>
      <c r="I126" s="158"/>
      <c r="J126" s="158"/>
      <c r="K126" s="158"/>
      <c r="L126" s="159"/>
      <c r="M126" s="159"/>
      <c r="N126" s="159"/>
      <c r="O126" s="159"/>
      <c r="P126" s="45"/>
      <c r="Q126" s="46"/>
      <c r="R126" s="45"/>
      <c r="S126" s="179"/>
      <c r="T126" s="179"/>
      <c r="U126" s="200"/>
      <c r="V126" s="200"/>
      <c r="W126" s="200"/>
      <c r="X126" s="200"/>
      <c r="Y126" s="179"/>
      <c r="Z126" s="186"/>
      <c r="AA126" s="186"/>
    </row>
    <row r="127" spans="1:27" s="38" customFormat="1" x14ac:dyDescent="0.3">
      <c r="A127" s="31"/>
      <c r="B127" s="31"/>
      <c r="C127" s="32"/>
      <c r="D127" s="32"/>
      <c r="E127" s="32"/>
      <c r="F127" s="32"/>
      <c r="G127" s="32"/>
      <c r="H127" s="32"/>
      <c r="I127" s="158"/>
      <c r="J127" s="158"/>
      <c r="K127" s="158"/>
      <c r="L127" s="159"/>
      <c r="M127" s="159"/>
      <c r="N127" s="159"/>
      <c r="O127" s="159"/>
      <c r="P127" s="45"/>
      <c r="Q127" s="46"/>
      <c r="R127" s="45"/>
      <c r="S127" s="179"/>
      <c r="T127" s="179"/>
      <c r="U127" s="200"/>
      <c r="V127" s="200"/>
      <c r="W127" s="200"/>
      <c r="X127" s="200"/>
      <c r="Y127" s="179"/>
      <c r="Z127" s="186"/>
      <c r="AA127" s="186"/>
    </row>
    <row r="128" spans="1:27" s="38" customFormat="1" x14ac:dyDescent="0.3">
      <c r="A128" s="31"/>
      <c r="B128" s="31"/>
      <c r="C128" s="32"/>
      <c r="D128" s="32"/>
      <c r="E128" s="32"/>
      <c r="F128" s="32"/>
      <c r="G128" s="32"/>
      <c r="H128" s="32"/>
      <c r="I128" s="158"/>
      <c r="J128" s="158"/>
      <c r="K128" s="158"/>
      <c r="L128" s="159"/>
      <c r="M128" s="159"/>
      <c r="N128" s="159"/>
      <c r="O128" s="159"/>
      <c r="P128" s="45"/>
      <c r="Q128" s="46"/>
      <c r="R128" s="45"/>
      <c r="S128" s="179"/>
      <c r="T128" s="179"/>
      <c r="U128" s="200"/>
      <c r="V128" s="200"/>
      <c r="W128" s="200"/>
      <c r="X128" s="200"/>
      <c r="Y128" s="179"/>
      <c r="Z128" s="186"/>
      <c r="AA128" s="186"/>
    </row>
    <row r="129" spans="1:27" s="38" customFormat="1" x14ac:dyDescent="0.3">
      <c r="A129" s="31"/>
      <c r="B129" s="31"/>
      <c r="C129" s="32"/>
      <c r="D129" s="32"/>
      <c r="E129" s="32"/>
      <c r="F129" s="32"/>
      <c r="G129" s="32"/>
      <c r="H129" s="32"/>
      <c r="I129" s="158"/>
      <c r="J129" s="158"/>
      <c r="K129" s="158"/>
      <c r="L129" s="159"/>
      <c r="M129" s="159"/>
      <c r="N129" s="159"/>
      <c r="O129" s="159"/>
      <c r="P129" s="45"/>
      <c r="Q129" s="46"/>
      <c r="R129" s="45"/>
      <c r="S129" s="179"/>
      <c r="T129" s="179"/>
      <c r="U129" s="200"/>
      <c r="V129" s="200"/>
      <c r="W129" s="200"/>
      <c r="X129" s="200"/>
      <c r="Y129" s="179"/>
      <c r="Z129" s="186"/>
      <c r="AA129" s="186"/>
    </row>
    <row r="130" spans="1:27" s="38" customFormat="1" x14ac:dyDescent="0.3">
      <c r="A130" s="31"/>
      <c r="B130" s="31"/>
      <c r="C130" s="32"/>
      <c r="D130" s="32"/>
      <c r="E130" s="32"/>
      <c r="F130" s="32"/>
      <c r="G130" s="32"/>
      <c r="H130" s="32"/>
      <c r="I130" s="158"/>
      <c r="J130" s="158"/>
      <c r="K130" s="158"/>
      <c r="L130" s="159"/>
      <c r="M130" s="159"/>
      <c r="N130" s="159"/>
      <c r="O130" s="159"/>
      <c r="P130" s="45"/>
      <c r="Q130" s="46"/>
      <c r="R130" s="45"/>
      <c r="S130" s="179"/>
      <c r="T130" s="179"/>
      <c r="U130" s="200"/>
      <c r="V130" s="200"/>
      <c r="W130" s="200"/>
      <c r="X130" s="200"/>
      <c r="Y130" s="179"/>
      <c r="Z130" s="186"/>
      <c r="AA130" s="186"/>
    </row>
    <row r="131" spans="1:27" s="38" customFormat="1" x14ac:dyDescent="0.3">
      <c r="A131" s="31"/>
      <c r="B131" s="31"/>
      <c r="C131" s="32"/>
      <c r="D131" s="32"/>
      <c r="E131" s="32"/>
      <c r="F131" s="32"/>
      <c r="G131" s="32"/>
      <c r="H131" s="32"/>
      <c r="I131" s="158"/>
      <c r="J131" s="158"/>
      <c r="K131" s="158"/>
      <c r="L131" s="159"/>
      <c r="M131" s="159"/>
      <c r="N131" s="159"/>
      <c r="O131" s="159"/>
      <c r="P131" s="45"/>
      <c r="Q131" s="46"/>
      <c r="R131" s="45"/>
      <c r="S131" s="179"/>
      <c r="T131" s="179"/>
      <c r="U131" s="200"/>
      <c r="V131" s="200"/>
      <c r="W131" s="200"/>
      <c r="X131" s="200"/>
      <c r="Y131" s="179"/>
      <c r="Z131" s="186"/>
      <c r="AA131" s="186"/>
    </row>
    <row r="132" spans="1:27" s="38" customFormat="1" x14ac:dyDescent="0.3">
      <c r="A132" s="31"/>
      <c r="B132" s="31"/>
      <c r="C132" s="32"/>
      <c r="D132" s="32"/>
      <c r="E132" s="32"/>
      <c r="F132" s="32"/>
      <c r="G132" s="32"/>
      <c r="H132" s="32"/>
      <c r="I132" s="158"/>
      <c r="J132" s="158"/>
      <c r="K132" s="158"/>
      <c r="L132" s="159"/>
      <c r="M132" s="159"/>
      <c r="N132" s="159"/>
      <c r="O132" s="159"/>
      <c r="P132" s="45"/>
      <c r="Q132" s="46"/>
      <c r="R132" s="45"/>
      <c r="S132" s="179"/>
      <c r="T132" s="179"/>
      <c r="U132" s="200"/>
      <c r="V132" s="200"/>
      <c r="W132" s="200"/>
      <c r="X132" s="200"/>
      <c r="Y132" s="179"/>
      <c r="Z132" s="186"/>
      <c r="AA132" s="186"/>
    </row>
    <row r="133" spans="1:27" s="38" customFormat="1" x14ac:dyDescent="0.3">
      <c r="A133" s="31"/>
      <c r="B133" s="31"/>
      <c r="C133" s="32"/>
      <c r="D133" s="32"/>
      <c r="E133" s="32"/>
      <c r="F133" s="32"/>
      <c r="G133" s="32"/>
      <c r="H133" s="32"/>
      <c r="I133" s="158"/>
      <c r="J133" s="158"/>
      <c r="K133" s="158"/>
      <c r="L133" s="159"/>
      <c r="M133" s="159"/>
      <c r="N133" s="159"/>
      <c r="O133" s="159"/>
      <c r="P133" s="45"/>
      <c r="Q133" s="46"/>
      <c r="R133" s="45"/>
      <c r="S133" s="179"/>
      <c r="T133" s="179"/>
      <c r="U133" s="200"/>
      <c r="V133" s="200"/>
      <c r="W133" s="200"/>
      <c r="X133" s="200"/>
      <c r="Y133" s="179"/>
      <c r="Z133" s="186"/>
      <c r="AA133" s="186"/>
    </row>
    <row r="134" spans="1:27" s="38" customFormat="1" x14ac:dyDescent="0.3">
      <c r="A134" s="31"/>
      <c r="B134" s="31"/>
      <c r="C134" s="32"/>
      <c r="D134" s="32"/>
      <c r="E134" s="32"/>
      <c r="F134" s="32"/>
      <c r="G134" s="32"/>
      <c r="H134" s="32"/>
      <c r="I134" s="158"/>
      <c r="J134" s="158"/>
      <c r="K134" s="158"/>
      <c r="L134" s="159"/>
      <c r="M134" s="159"/>
      <c r="N134" s="159"/>
      <c r="O134" s="159"/>
      <c r="P134" s="45"/>
      <c r="Q134" s="46"/>
      <c r="R134" s="45"/>
      <c r="S134" s="179"/>
      <c r="T134" s="179"/>
      <c r="U134" s="200"/>
      <c r="V134" s="200"/>
      <c r="W134" s="200"/>
      <c r="X134" s="200"/>
      <c r="Y134" s="179"/>
      <c r="Z134" s="186"/>
      <c r="AA134" s="186"/>
    </row>
    <row r="135" spans="1:27" s="38" customFormat="1" x14ac:dyDescent="0.3">
      <c r="A135" s="31"/>
      <c r="B135" s="31"/>
      <c r="C135" s="32"/>
      <c r="D135" s="32"/>
      <c r="E135" s="32"/>
      <c r="F135" s="32"/>
      <c r="G135" s="32"/>
      <c r="H135" s="32"/>
      <c r="I135" s="158"/>
      <c r="J135" s="158"/>
      <c r="K135" s="158"/>
      <c r="L135" s="159"/>
      <c r="M135" s="159"/>
      <c r="N135" s="159"/>
      <c r="O135" s="159"/>
      <c r="P135" s="45"/>
      <c r="Q135" s="46"/>
      <c r="R135" s="45"/>
      <c r="S135" s="179"/>
      <c r="T135" s="179"/>
      <c r="U135" s="200"/>
      <c r="V135" s="200"/>
      <c r="W135" s="200"/>
      <c r="X135" s="200"/>
      <c r="Y135" s="179"/>
      <c r="Z135" s="186"/>
      <c r="AA135" s="186"/>
    </row>
    <row r="136" spans="1:27" s="38" customFormat="1" x14ac:dyDescent="0.3">
      <c r="A136" s="31"/>
      <c r="B136" s="31"/>
      <c r="C136" s="32"/>
      <c r="D136" s="32"/>
      <c r="E136" s="32"/>
      <c r="F136" s="32"/>
      <c r="G136" s="32"/>
      <c r="H136" s="32"/>
      <c r="I136" s="158"/>
      <c r="J136" s="158"/>
      <c r="K136" s="158"/>
      <c r="L136" s="159"/>
      <c r="M136" s="159"/>
      <c r="N136" s="159"/>
      <c r="O136" s="159"/>
      <c r="P136" s="45"/>
      <c r="Q136" s="46"/>
      <c r="R136" s="45"/>
      <c r="S136" s="179"/>
      <c r="T136" s="179"/>
      <c r="U136" s="200"/>
      <c r="V136" s="200"/>
      <c r="W136" s="200"/>
      <c r="X136" s="200"/>
      <c r="Y136" s="179"/>
      <c r="Z136" s="186"/>
      <c r="AA136" s="186"/>
    </row>
    <row r="137" spans="1:27" s="38" customFormat="1" x14ac:dyDescent="0.3">
      <c r="A137" s="31"/>
      <c r="B137" s="31"/>
      <c r="C137" s="32"/>
      <c r="D137" s="32"/>
      <c r="E137" s="32"/>
      <c r="F137" s="32"/>
      <c r="G137" s="32"/>
      <c r="H137" s="32"/>
      <c r="I137" s="158"/>
      <c r="J137" s="158"/>
      <c r="K137" s="158"/>
      <c r="L137" s="159"/>
      <c r="M137" s="159"/>
      <c r="N137" s="159"/>
      <c r="O137" s="159"/>
      <c r="P137" s="45"/>
      <c r="Q137" s="46"/>
      <c r="R137" s="45"/>
      <c r="S137" s="179"/>
      <c r="T137" s="179"/>
      <c r="U137" s="200"/>
      <c r="V137" s="200"/>
      <c r="W137" s="200"/>
      <c r="X137" s="200"/>
      <c r="Y137" s="179"/>
      <c r="Z137" s="186"/>
      <c r="AA137" s="186"/>
    </row>
    <row r="138" spans="1:27" s="38" customFormat="1" x14ac:dyDescent="0.3">
      <c r="A138" s="31"/>
      <c r="B138" s="31"/>
      <c r="C138" s="32"/>
      <c r="D138" s="32"/>
      <c r="E138" s="32"/>
      <c r="F138" s="32"/>
      <c r="G138" s="32"/>
      <c r="H138" s="32"/>
      <c r="I138" s="158"/>
      <c r="J138" s="158"/>
      <c r="K138" s="158"/>
      <c r="L138" s="159"/>
      <c r="M138" s="159"/>
      <c r="N138" s="159"/>
      <c r="O138" s="159"/>
      <c r="P138" s="45"/>
      <c r="Q138" s="46"/>
      <c r="R138" s="45"/>
      <c r="S138" s="179"/>
      <c r="T138" s="179"/>
      <c r="U138" s="200"/>
      <c r="V138" s="200"/>
      <c r="W138" s="200"/>
      <c r="X138" s="200"/>
      <c r="Y138" s="179"/>
      <c r="Z138" s="186"/>
      <c r="AA138" s="186"/>
    </row>
    <row r="139" spans="1:27" s="38" customFormat="1" x14ac:dyDescent="0.3">
      <c r="A139" s="31"/>
      <c r="B139" s="31"/>
      <c r="C139" s="32"/>
      <c r="D139" s="32"/>
      <c r="E139" s="32"/>
      <c r="F139" s="32"/>
      <c r="G139" s="32"/>
      <c r="H139" s="32"/>
      <c r="I139" s="158"/>
      <c r="J139" s="158"/>
      <c r="K139" s="158"/>
      <c r="L139" s="159"/>
      <c r="M139" s="159"/>
      <c r="N139" s="159"/>
      <c r="O139" s="159"/>
      <c r="P139" s="45"/>
      <c r="Q139" s="46"/>
      <c r="R139" s="45"/>
      <c r="S139" s="179"/>
      <c r="T139" s="179"/>
      <c r="U139" s="200"/>
      <c r="V139" s="200"/>
      <c r="W139" s="200"/>
      <c r="X139" s="200"/>
      <c r="Y139" s="179"/>
      <c r="Z139" s="186"/>
      <c r="AA139" s="186"/>
    </row>
    <row r="140" spans="1:27" s="38" customFormat="1" x14ac:dyDescent="0.3">
      <c r="A140" s="31"/>
      <c r="B140" s="31"/>
      <c r="C140" s="32"/>
      <c r="D140" s="32"/>
      <c r="E140" s="32"/>
      <c r="F140" s="32"/>
      <c r="G140" s="32"/>
      <c r="H140" s="32"/>
      <c r="I140" s="158"/>
      <c r="J140" s="158"/>
      <c r="K140" s="158"/>
      <c r="L140" s="159"/>
      <c r="M140" s="159"/>
      <c r="N140" s="159"/>
      <c r="O140" s="159"/>
      <c r="P140" s="45"/>
      <c r="Q140" s="46"/>
      <c r="R140" s="45"/>
      <c r="S140" s="179"/>
      <c r="T140" s="179"/>
      <c r="U140" s="200"/>
      <c r="V140" s="200"/>
      <c r="W140" s="200"/>
      <c r="X140" s="200"/>
      <c r="Y140" s="179"/>
      <c r="Z140" s="186"/>
      <c r="AA140" s="186"/>
    </row>
    <row r="141" spans="1:27" s="38" customFormat="1" x14ac:dyDescent="0.3">
      <c r="A141" s="31"/>
      <c r="B141" s="31"/>
      <c r="C141" s="32"/>
      <c r="D141" s="32"/>
      <c r="E141" s="32"/>
      <c r="F141" s="32"/>
      <c r="G141" s="32"/>
      <c r="H141" s="32"/>
      <c r="I141" s="158"/>
      <c r="J141" s="158"/>
      <c r="K141" s="158"/>
      <c r="L141" s="159"/>
      <c r="M141" s="159"/>
      <c r="N141" s="159"/>
      <c r="O141" s="159"/>
      <c r="P141" s="45"/>
      <c r="Q141" s="46"/>
      <c r="R141" s="45"/>
      <c r="S141" s="179"/>
      <c r="T141" s="179"/>
      <c r="U141" s="200"/>
      <c r="V141" s="200"/>
      <c r="W141" s="200"/>
      <c r="X141" s="200"/>
      <c r="Y141" s="179"/>
      <c r="Z141" s="186"/>
      <c r="AA141" s="186"/>
    </row>
    <row r="142" spans="1:27" s="38" customFormat="1" x14ac:dyDescent="0.3">
      <c r="A142" s="31"/>
      <c r="B142" s="31"/>
      <c r="C142" s="32"/>
      <c r="D142" s="32"/>
      <c r="E142" s="32"/>
      <c r="F142" s="32"/>
      <c r="G142" s="32"/>
      <c r="H142" s="32"/>
      <c r="I142" s="158"/>
      <c r="J142" s="158"/>
      <c r="K142" s="158"/>
      <c r="L142" s="159"/>
      <c r="M142" s="159"/>
      <c r="N142" s="159"/>
      <c r="O142" s="159"/>
      <c r="P142" s="45"/>
      <c r="Q142" s="46"/>
      <c r="R142" s="45"/>
      <c r="S142" s="179"/>
      <c r="T142" s="179"/>
      <c r="U142" s="200"/>
      <c r="V142" s="200"/>
      <c r="W142" s="200"/>
      <c r="X142" s="200"/>
      <c r="Y142" s="179"/>
      <c r="Z142" s="186"/>
      <c r="AA142" s="186"/>
    </row>
    <row r="143" spans="1:27" s="38" customFormat="1" x14ac:dyDescent="0.3">
      <c r="A143" s="31"/>
      <c r="B143" s="31"/>
      <c r="C143" s="32"/>
      <c r="D143" s="32"/>
      <c r="E143" s="32"/>
      <c r="F143" s="32"/>
      <c r="G143" s="32"/>
      <c r="H143" s="32"/>
      <c r="I143" s="158"/>
      <c r="J143" s="158"/>
      <c r="K143" s="158"/>
      <c r="L143" s="159"/>
      <c r="M143" s="159"/>
      <c r="N143" s="159"/>
      <c r="O143" s="159"/>
      <c r="P143" s="45"/>
      <c r="Q143" s="46"/>
      <c r="R143" s="45"/>
      <c r="S143" s="179"/>
      <c r="T143" s="179"/>
      <c r="U143" s="200"/>
      <c r="V143" s="200"/>
      <c r="W143" s="200"/>
      <c r="X143" s="200"/>
      <c r="Y143" s="179"/>
      <c r="Z143" s="186"/>
      <c r="AA143" s="186"/>
    </row>
    <row r="144" spans="1:27" s="38" customFormat="1" x14ac:dyDescent="0.3">
      <c r="A144" s="31"/>
      <c r="B144" s="31"/>
      <c r="C144" s="32"/>
      <c r="D144" s="32"/>
      <c r="E144" s="32"/>
      <c r="F144" s="32"/>
      <c r="G144" s="32"/>
      <c r="H144" s="32"/>
      <c r="I144" s="158"/>
      <c r="J144" s="158"/>
      <c r="K144" s="158"/>
      <c r="L144" s="159"/>
      <c r="M144" s="159"/>
      <c r="N144" s="159"/>
      <c r="O144" s="159"/>
      <c r="P144" s="45"/>
      <c r="Q144" s="46"/>
      <c r="R144" s="45"/>
      <c r="S144" s="179"/>
      <c r="T144" s="179"/>
      <c r="U144" s="200"/>
      <c r="V144" s="200"/>
      <c r="W144" s="200"/>
      <c r="X144" s="200"/>
      <c r="Y144" s="179"/>
      <c r="Z144" s="186"/>
      <c r="AA144" s="186"/>
    </row>
    <row r="145" spans="1:27" s="38" customFormat="1" x14ac:dyDescent="0.3">
      <c r="A145" s="31"/>
      <c r="B145" s="31"/>
      <c r="C145" s="32"/>
      <c r="D145" s="32"/>
      <c r="E145" s="32"/>
      <c r="F145" s="32"/>
      <c r="G145" s="32"/>
      <c r="H145" s="32"/>
      <c r="I145" s="158"/>
      <c r="J145" s="158"/>
      <c r="K145" s="158"/>
      <c r="L145" s="159"/>
      <c r="M145" s="159"/>
      <c r="N145" s="159"/>
      <c r="O145" s="159"/>
      <c r="P145" s="45"/>
      <c r="Q145" s="46"/>
      <c r="R145" s="45"/>
      <c r="S145" s="179"/>
      <c r="T145" s="179"/>
      <c r="U145" s="200"/>
      <c r="V145" s="200"/>
      <c r="W145" s="200"/>
      <c r="X145" s="200"/>
      <c r="Y145" s="179"/>
      <c r="Z145" s="186"/>
      <c r="AA145" s="186"/>
    </row>
    <row r="146" spans="1:27" s="38" customFormat="1" x14ac:dyDescent="0.3">
      <c r="A146" s="31"/>
      <c r="B146" s="31"/>
      <c r="C146" s="32"/>
      <c r="D146" s="32"/>
      <c r="E146" s="32"/>
      <c r="F146" s="32"/>
      <c r="G146" s="32"/>
      <c r="H146" s="32"/>
      <c r="I146" s="158"/>
      <c r="J146" s="158"/>
      <c r="K146" s="158"/>
      <c r="L146" s="159"/>
      <c r="M146" s="159"/>
      <c r="N146" s="159"/>
      <c r="O146" s="159"/>
      <c r="P146" s="45"/>
      <c r="Q146" s="46"/>
      <c r="R146" s="45"/>
      <c r="S146" s="179"/>
      <c r="T146" s="179"/>
      <c r="U146" s="200"/>
      <c r="V146" s="200"/>
      <c r="W146" s="200"/>
      <c r="X146" s="200"/>
      <c r="Y146" s="179"/>
      <c r="Z146" s="186"/>
      <c r="AA146" s="186"/>
    </row>
    <row r="147" spans="1:27" s="38" customFormat="1" x14ac:dyDescent="0.3">
      <c r="A147" s="31"/>
      <c r="B147" s="31"/>
      <c r="C147" s="32"/>
      <c r="D147" s="32"/>
      <c r="E147" s="32"/>
      <c r="F147" s="32"/>
      <c r="G147" s="32"/>
      <c r="H147" s="32"/>
      <c r="I147" s="158"/>
      <c r="J147" s="158"/>
      <c r="K147" s="158"/>
      <c r="L147" s="159"/>
      <c r="M147" s="159"/>
      <c r="N147" s="159"/>
      <c r="O147" s="159"/>
      <c r="P147" s="45"/>
      <c r="Q147" s="46"/>
      <c r="R147" s="45"/>
      <c r="S147" s="179"/>
      <c r="T147" s="179"/>
      <c r="U147" s="200"/>
      <c r="V147" s="200"/>
      <c r="W147" s="200"/>
      <c r="X147" s="200"/>
      <c r="Y147" s="179"/>
      <c r="Z147" s="186"/>
      <c r="AA147" s="186"/>
    </row>
    <row r="148" spans="1:27" s="38" customFormat="1" x14ac:dyDescent="0.3">
      <c r="A148" s="31"/>
      <c r="B148" s="31"/>
      <c r="C148" s="32"/>
      <c r="D148" s="32"/>
      <c r="E148" s="32"/>
      <c r="F148" s="32"/>
      <c r="G148" s="32"/>
      <c r="H148" s="32"/>
      <c r="I148" s="158"/>
      <c r="J148" s="158"/>
      <c r="K148" s="158"/>
      <c r="L148" s="159"/>
      <c r="M148" s="159"/>
      <c r="N148" s="159"/>
      <c r="O148" s="159"/>
      <c r="P148" s="45"/>
      <c r="Q148" s="46"/>
      <c r="R148" s="45"/>
      <c r="S148" s="179"/>
      <c r="T148" s="179"/>
      <c r="U148" s="200"/>
      <c r="V148" s="200"/>
      <c r="W148" s="200"/>
      <c r="X148" s="200"/>
      <c r="Y148" s="179"/>
      <c r="Z148" s="186"/>
      <c r="AA148" s="186"/>
    </row>
    <row r="149" spans="1:27" s="38" customFormat="1" x14ac:dyDescent="0.3">
      <c r="A149" s="31"/>
      <c r="B149" s="31"/>
      <c r="C149" s="32"/>
      <c r="D149" s="32"/>
      <c r="E149" s="32"/>
      <c r="F149" s="32"/>
      <c r="G149" s="32"/>
      <c r="H149" s="32"/>
      <c r="I149" s="158"/>
      <c r="J149" s="158"/>
      <c r="K149" s="158"/>
      <c r="L149" s="159"/>
      <c r="M149" s="159"/>
      <c r="N149" s="159"/>
      <c r="O149" s="159"/>
      <c r="P149" s="45"/>
      <c r="Q149" s="46"/>
      <c r="R149" s="45"/>
      <c r="S149" s="179"/>
      <c r="T149" s="179"/>
      <c r="U149" s="200"/>
      <c r="V149" s="200"/>
      <c r="W149" s="200"/>
      <c r="X149" s="200"/>
      <c r="Y149" s="179"/>
      <c r="Z149" s="186"/>
      <c r="AA149" s="186"/>
    </row>
    <row r="150" spans="1:27" s="38" customFormat="1" x14ac:dyDescent="0.3">
      <c r="A150" s="31"/>
      <c r="B150" s="31"/>
      <c r="C150" s="32"/>
      <c r="D150" s="32"/>
      <c r="E150" s="32"/>
      <c r="F150" s="32"/>
      <c r="G150" s="32"/>
      <c r="H150" s="32"/>
      <c r="I150" s="158"/>
      <c r="J150" s="158"/>
      <c r="K150" s="158"/>
      <c r="L150" s="159"/>
      <c r="M150" s="159"/>
      <c r="N150" s="159"/>
      <c r="O150" s="159"/>
      <c r="P150" s="45"/>
      <c r="Q150" s="46"/>
      <c r="R150" s="45"/>
      <c r="S150" s="179"/>
      <c r="T150" s="179"/>
      <c r="U150" s="200"/>
      <c r="V150" s="200"/>
      <c r="W150" s="200"/>
      <c r="X150" s="200"/>
      <c r="Y150" s="179"/>
      <c r="Z150" s="186"/>
      <c r="AA150" s="186"/>
    </row>
    <row r="151" spans="1:27" s="38" customFormat="1" x14ac:dyDescent="0.3">
      <c r="A151" s="31"/>
      <c r="B151" s="31"/>
      <c r="C151" s="32"/>
      <c r="D151" s="32"/>
      <c r="E151" s="32"/>
      <c r="F151" s="32"/>
      <c r="G151" s="32"/>
      <c r="H151" s="32"/>
      <c r="I151" s="158"/>
      <c r="J151" s="158"/>
      <c r="K151" s="158"/>
      <c r="L151" s="159"/>
      <c r="M151" s="159"/>
      <c r="N151" s="159"/>
      <c r="O151" s="159"/>
      <c r="P151" s="45"/>
      <c r="Q151" s="46"/>
      <c r="R151" s="45"/>
      <c r="S151" s="179"/>
      <c r="T151" s="179"/>
      <c r="U151" s="200"/>
      <c r="V151" s="200"/>
      <c r="W151" s="200"/>
      <c r="X151" s="200"/>
      <c r="Y151" s="179"/>
      <c r="Z151" s="186"/>
      <c r="AA151" s="186"/>
    </row>
    <row r="152" spans="1:27" s="38" customFormat="1" x14ac:dyDescent="0.3">
      <c r="A152" s="31"/>
      <c r="B152" s="31"/>
      <c r="C152" s="32"/>
      <c r="D152" s="32"/>
      <c r="E152" s="32"/>
      <c r="F152" s="32"/>
      <c r="G152" s="32"/>
      <c r="H152" s="32"/>
      <c r="I152" s="158"/>
      <c r="J152" s="158"/>
      <c r="K152" s="158"/>
      <c r="L152" s="159"/>
      <c r="M152" s="159"/>
      <c r="N152" s="159"/>
      <c r="O152" s="159"/>
      <c r="P152" s="45"/>
      <c r="Q152" s="46"/>
      <c r="R152" s="45"/>
      <c r="S152" s="179"/>
      <c r="T152" s="179"/>
      <c r="U152" s="200"/>
      <c r="V152" s="200"/>
      <c r="W152" s="200"/>
      <c r="X152" s="200"/>
      <c r="Y152" s="179"/>
      <c r="Z152" s="186"/>
      <c r="AA152" s="186"/>
    </row>
    <row r="153" spans="1:27" s="38" customFormat="1" x14ac:dyDescent="0.3">
      <c r="A153" s="31"/>
      <c r="B153" s="31"/>
      <c r="C153" s="32"/>
      <c r="D153" s="32"/>
      <c r="E153" s="32"/>
      <c r="F153" s="32"/>
      <c r="G153" s="32"/>
      <c r="H153" s="32"/>
      <c r="I153" s="158"/>
      <c r="J153" s="158"/>
      <c r="K153" s="158"/>
      <c r="L153" s="159"/>
      <c r="M153" s="159"/>
      <c r="N153" s="159"/>
      <c r="O153" s="159"/>
      <c r="P153" s="45"/>
      <c r="Q153" s="46"/>
      <c r="R153" s="45"/>
      <c r="S153" s="179"/>
      <c r="T153" s="179"/>
      <c r="U153" s="200"/>
      <c r="V153" s="200"/>
      <c r="W153" s="200"/>
      <c r="X153" s="200"/>
      <c r="Y153" s="179"/>
      <c r="Z153" s="186"/>
      <c r="AA153" s="186"/>
    </row>
    <row r="154" spans="1:27" s="38" customFormat="1" x14ac:dyDescent="0.3">
      <c r="A154" s="31"/>
      <c r="B154" s="31"/>
      <c r="C154" s="32"/>
      <c r="D154" s="32"/>
      <c r="E154" s="32"/>
      <c r="F154" s="32"/>
      <c r="G154" s="32"/>
      <c r="H154" s="32"/>
      <c r="I154" s="158"/>
      <c r="J154" s="158"/>
      <c r="K154" s="158"/>
      <c r="L154" s="159"/>
      <c r="M154" s="159"/>
      <c r="N154" s="159"/>
      <c r="O154" s="159"/>
      <c r="P154" s="45"/>
      <c r="Q154" s="46"/>
      <c r="R154" s="45"/>
      <c r="S154" s="179"/>
      <c r="T154" s="179"/>
      <c r="U154" s="200"/>
      <c r="V154" s="200"/>
      <c r="W154" s="200"/>
      <c r="X154" s="200"/>
      <c r="Y154" s="179"/>
      <c r="Z154" s="186"/>
      <c r="AA154" s="186"/>
    </row>
    <row r="155" spans="1:27" s="38" customFormat="1" x14ac:dyDescent="0.3">
      <c r="A155" s="31"/>
      <c r="B155" s="31"/>
      <c r="C155" s="32"/>
      <c r="D155" s="32"/>
      <c r="E155" s="32"/>
      <c r="F155" s="32"/>
      <c r="G155" s="32"/>
      <c r="H155" s="32"/>
      <c r="I155" s="158"/>
      <c r="J155" s="158"/>
      <c r="K155" s="158"/>
      <c r="L155" s="159"/>
      <c r="M155" s="159"/>
      <c r="N155" s="159"/>
      <c r="O155" s="159"/>
      <c r="P155" s="45"/>
      <c r="Q155" s="46"/>
      <c r="R155" s="45"/>
      <c r="S155" s="179"/>
      <c r="T155" s="179"/>
      <c r="U155" s="200"/>
      <c r="V155" s="200"/>
      <c r="W155" s="200"/>
      <c r="X155" s="200"/>
      <c r="Y155" s="179"/>
      <c r="Z155" s="186"/>
      <c r="AA155" s="186"/>
    </row>
    <row r="156" spans="1:27" s="38" customFormat="1" x14ac:dyDescent="0.3">
      <c r="A156" s="31"/>
      <c r="B156" s="31"/>
      <c r="C156" s="32"/>
      <c r="D156" s="32"/>
      <c r="E156" s="32"/>
      <c r="F156" s="32"/>
      <c r="G156" s="32"/>
      <c r="H156" s="32"/>
      <c r="I156" s="158"/>
      <c r="J156" s="158"/>
      <c r="K156" s="158"/>
      <c r="L156" s="159"/>
      <c r="M156" s="159"/>
      <c r="N156" s="159"/>
      <c r="O156" s="159"/>
      <c r="P156" s="45"/>
      <c r="Q156" s="46"/>
      <c r="R156" s="45"/>
      <c r="S156" s="179"/>
      <c r="T156" s="179"/>
      <c r="U156" s="200"/>
      <c r="V156" s="200"/>
      <c r="W156" s="200"/>
      <c r="X156" s="200"/>
      <c r="Y156" s="179"/>
      <c r="Z156" s="186"/>
      <c r="AA156" s="186"/>
    </row>
    <row r="157" spans="1:27" s="38" customFormat="1" x14ac:dyDescent="0.3">
      <c r="A157" s="31"/>
      <c r="B157" s="31"/>
      <c r="C157" s="32"/>
      <c r="D157" s="32"/>
      <c r="E157" s="32"/>
      <c r="F157" s="32"/>
      <c r="G157" s="32"/>
      <c r="H157" s="32"/>
      <c r="I157" s="158"/>
      <c r="J157" s="158"/>
      <c r="K157" s="158"/>
      <c r="L157" s="159"/>
      <c r="M157" s="159"/>
      <c r="N157" s="159"/>
      <c r="O157" s="159"/>
      <c r="P157" s="45"/>
      <c r="Q157" s="46"/>
      <c r="R157" s="45"/>
      <c r="S157" s="179"/>
      <c r="T157" s="179"/>
      <c r="U157" s="200"/>
      <c r="V157" s="200"/>
      <c r="W157" s="200"/>
      <c r="X157" s="200"/>
      <c r="Y157" s="179"/>
      <c r="Z157" s="186"/>
      <c r="AA157" s="186"/>
    </row>
    <row r="158" spans="1:27" s="38" customFormat="1" x14ac:dyDescent="0.3">
      <c r="A158" s="31"/>
      <c r="B158" s="31"/>
      <c r="C158" s="32"/>
      <c r="D158" s="32"/>
      <c r="E158" s="32"/>
      <c r="F158" s="32"/>
      <c r="G158" s="32"/>
      <c r="H158" s="32"/>
      <c r="I158" s="158"/>
      <c r="J158" s="158"/>
      <c r="K158" s="158"/>
      <c r="L158" s="159"/>
      <c r="M158" s="159"/>
      <c r="N158" s="159"/>
      <c r="O158" s="159"/>
      <c r="P158" s="45"/>
      <c r="Q158" s="46"/>
      <c r="R158" s="45"/>
      <c r="S158" s="179"/>
      <c r="T158" s="179"/>
      <c r="U158" s="200"/>
      <c r="V158" s="200"/>
      <c r="W158" s="200"/>
      <c r="X158" s="200"/>
      <c r="Y158" s="179"/>
      <c r="Z158" s="186"/>
      <c r="AA158" s="186"/>
    </row>
    <row r="159" spans="1:27" s="38" customFormat="1" x14ac:dyDescent="0.3">
      <c r="A159" s="31"/>
      <c r="B159" s="31"/>
      <c r="C159" s="32"/>
      <c r="D159" s="32"/>
      <c r="E159" s="32"/>
      <c r="F159" s="32"/>
      <c r="G159" s="32"/>
      <c r="H159" s="32"/>
      <c r="I159" s="158"/>
      <c r="J159" s="158"/>
      <c r="K159" s="158"/>
      <c r="L159" s="159"/>
      <c r="M159" s="159"/>
      <c r="N159" s="159"/>
      <c r="O159" s="159"/>
      <c r="P159" s="45"/>
      <c r="Q159" s="46"/>
      <c r="R159" s="45"/>
      <c r="S159" s="179"/>
      <c r="T159" s="179"/>
      <c r="U159" s="200"/>
      <c r="V159" s="200"/>
      <c r="W159" s="200"/>
      <c r="X159" s="200"/>
      <c r="Y159" s="179"/>
      <c r="Z159" s="186"/>
      <c r="AA159" s="186"/>
    </row>
    <row r="160" spans="1:27" s="38" customFormat="1" x14ac:dyDescent="0.3">
      <c r="A160" s="31"/>
      <c r="B160" s="31"/>
      <c r="C160" s="32"/>
      <c r="D160" s="32"/>
      <c r="E160" s="32"/>
      <c r="F160" s="32"/>
      <c r="G160" s="32"/>
      <c r="H160" s="32"/>
      <c r="I160" s="158"/>
      <c r="J160" s="158"/>
      <c r="K160" s="158"/>
      <c r="L160" s="159"/>
      <c r="M160" s="159"/>
      <c r="N160" s="159"/>
      <c r="O160" s="159"/>
      <c r="P160" s="45"/>
      <c r="Q160" s="46"/>
      <c r="R160" s="45"/>
      <c r="S160" s="179"/>
      <c r="T160" s="179"/>
      <c r="U160" s="200"/>
      <c r="V160" s="200"/>
      <c r="W160" s="200"/>
      <c r="X160" s="200"/>
      <c r="Y160" s="179"/>
      <c r="Z160" s="186"/>
      <c r="AA160" s="186"/>
    </row>
  </sheetData>
  <sheetProtection formatCells="0" formatRows="0" insertHyperlinks="0" autoFilter="0"/>
  <mergeCells count="1">
    <mergeCell ref="C1:X1"/>
  </mergeCells>
  <conditionalFormatting sqref="C3:C29">
    <cfRule type="expression" dxfId="138" priority="181">
      <formula>$D$3="1"</formula>
    </cfRule>
  </conditionalFormatting>
  <conditionalFormatting sqref="D3:D29">
    <cfRule type="expression" dxfId="137" priority="182">
      <formula>$C$3="01"</formula>
    </cfRule>
  </conditionalFormatting>
  <conditionalFormatting sqref="E3:E29">
    <cfRule type="cellIs" dxfId="136" priority="184" operator="equal">
      <formula>""</formula>
    </cfRule>
    <cfRule type="cellIs" dxfId="135" priority="185" operator="between">
      <formula>3</formula>
      <formula>3.99999</formula>
    </cfRule>
    <cfRule type="cellIs" dxfId="134" priority="186" operator="between">
      <formula>4</formula>
      <formula>5</formula>
    </cfRule>
    <cfRule type="cellIs" dxfId="133" priority="187" operator="between">
      <formula>2</formula>
      <formula>2.99999</formula>
    </cfRule>
    <cfRule type="cellIs" dxfId="132" priority="188" operator="between">
      <formula>0</formula>
      <formula>2</formula>
    </cfRule>
  </conditionalFormatting>
  <conditionalFormatting sqref="I3:M4 I6:M29 I5:J5 L5:M5">
    <cfRule type="expression" dxfId="131" priority="183">
      <formula>$C$3="01"</formula>
    </cfRule>
  </conditionalFormatting>
  <conditionalFormatting sqref="A2:E2 I2:M2 A5:J5 A3:Z4 A6:Z30 L5:Z5">
    <cfRule type="expression" dxfId="130" priority="24">
      <formula>$A2="header"</formula>
    </cfRule>
    <cfRule type="expression" dxfId="129" priority="180">
      <formula>$A2="blank"</formula>
    </cfRule>
  </conditionalFormatting>
  <conditionalFormatting sqref="A2:E2 I2 A3:I29">
    <cfRule type="expression" dxfId="128" priority="179">
      <formula>$A2="header"</formula>
    </cfRule>
  </conditionalFormatting>
  <conditionalFormatting sqref="N2:T2 AA2:AB2">
    <cfRule type="expression" dxfId="127" priority="22">
      <formula>$A2="header"</formula>
    </cfRule>
    <cfRule type="expression" dxfId="126" priority="23">
      <formula>$A2="blank"</formula>
    </cfRule>
  </conditionalFormatting>
  <conditionalFormatting sqref="F2:H2">
    <cfRule type="expression" dxfId="125" priority="21">
      <formula>$A2="header"</formula>
    </cfRule>
  </conditionalFormatting>
  <conditionalFormatting sqref="F2:H2">
    <cfRule type="expression" dxfId="124" priority="19">
      <formula>$A2="header"</formula>
    </cfRule>
    <cfRule type="expression" dxfId="123" priority="20">
      <formula>$A2="blank"</formula>
    </cfRule>
  </conditionalFormatting>
  <conditionalFormatting sqref="U2:Z2">
    <cfRule type="expression" dxfId="122" priority="17">
      <formula>$A2="header"</formula>
    </cfRule>
    <cfRule type="expression" dxfId="121" priority="18">
      <formula>$A2="blank"</formula>
    </cfRule>
  </conditionalFormatting>
  <conditionalFormatting sqref="Y2:Z2">
    <cfRule type="expression" dxfId="120" priority="15">
      <formula>$A2="header"</formula>
    </cfRule>
    <cfRule type="expression" dxfId="119" priority="16">
      <formula>$A2="blank"</formula>
    </cfRule>
  </conditionalFormatting>
  <conditionalFormatting sqref="C30">
    <cfRule type="expression" dxfId="118" priority="7">
      <formula>$D$3="1"</formula>
    </cfRule>
  </conditionalFormatting>
  <conditionalFormatting sqref="D30">
    <cfRule type="expression" dxfId="117" priority="8">
      <formula>$C$3="01"</formula>
    </cfRule>
  </conditionalFormatting>
  <conditionalFormatting sqref="E30">
    <cfRule type="cellIs" dxfId="116" priority="10" operator="equal">
      <formula>""</formula>
    </cfRule>
    <cfRule type="cellIs" dxfId="115" priority="11" operator="between">
      <formula>3</formula>
      <formula>3.99999</formula>
    </cfRule>
    <cfRule type="cellIs" dxfId="114" priority="12" operator="between">
      <formula>4</formula>
      <formula>5</formula>
    </cfRule>
    <cfRule type="cellIs" dxfId="113" priority="13" operator="between">
      <formula>2</formula>
      <formula>2.99999</formula>
    </cfRule>
    <cfRule type="cellIs" dxfId="112" priority="14" operator="between">
      <formula>0</formula>
      <formula>2</formula>
    </cfRule>
  </conditionalFormatting>
  <conditionalFormatting sqref="I30:M30">
    <cfRule type="expression" dxfId="111" priority="9">
      <formula>$C$3="01"</formula>
    </cfRule>
  </conditionalFormatting>
  <conditionalFormatting sqref="A30:I30">
    <cfRule type="expression" dxfId="110" priority="5">
      <formula>$A30="header"</formula>
    </cfRule>
  </conditionalFormatting>
  <conditionalFormatting sqref="K5">
    <cfRule type="expression" dxfId="109" priority="3">
      <formula>$C$3="01"</formula>
    </cfRule>
  </conditionalFormatting>
  <conditionalFormatting sqref="K5">
    <cfRule type="expression" dxfId="108" priority="1">
      <formula>$A5="header"</formula>
    </cfRule>
    <cfRule type="expression" dxfId="107" priority="2">
      <formula>$A5="blank"</formula>
    </cfRule>
  </conditionalFormatting>
  <dataValidations count="1">
    <dataValidation type="list" allowBlank="1" showDropDown="1" showInputMessage="1" showErrorMessage="1" sqref="E3:E30" xr:uid="{00000000-0002-0000-0500-000000000000}">
      <formula1>"na,n.a.,n.a,NA,N.A.,N.A,0,1,2,3,4,5"</formula1>
    </dataValidation>
  </dataValidations>
  <pageMargins left="0.7" right="0.7" top="0.78740157499999996" bottom="0.78740157499999996" header="0.3" footer="0.3"/>
  <pageSetup paperSize="9" orientation="portrait" r:id="rId1"/>
  <headerFooter>
    <oddHeader>&amp;L&amp;"Arial"&amp;8&amp;K000000INTERNAL&amp;1#</oddHead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outlinePr summaryRight="0"/>
  </sheetPr>
  <dimension ref="A1:Z160"/>
  <sheetViews>
    <sheetView topLeftCell="C1" zoomScale="115" zoomScaleNormal="115" workbookViewId="0">
      <selection activeCell="J5" sqref="J5"/>
    </sheetView>
  </sheetViews>
  <sheetFormatPr baseColWidth="10" defaultColWidth="11.33203125" defaultRowHeight="13.8" outlineLevelCol="1" x14ac:dyDescent="0.3"/>
  <cols>
    <col min="1" max="1" width="2.109375" style="148" hidden="1" customWidth="1"/>
    <col min="2" max="2" width="4.5546875" style="148" hidden="1" customWidth="1"/>
    <col min="3" max="3" width="7.33203125" style="162" customWidth="1"/>
    <col min="4" max="4" width="6.5546875" style="162" customWidth="1"/>
    <col min="5" max="5" width="10.5546875" style="162" customWidth="1" collapsed="1"/>
    <col min="6" max="8" width="35.33203125" style="162" hidden="1" customWidth="1" outlineLevel="1"/>
    <col min="9" max="9" width="44.6640625" style="148" customWidth="1"/>
    <col min="10" max="10" width="107.88671875" style="148" customWidth="1" outlineLevel="1"/>
    <col min="11" max="11" width="17" style="148" customWidth="1" outlineLevel="1"/>
    <col min="12" max="12" width="23.33203125" style="148" customWidth="1" outlineLevel="1"/>
    <col min="13" max="13" width="28.5546875" style="148" customWidth="1" outlineLevel="1"/>
    <col min="14" max="14" width="54" style="148" customWidth="1"/>
    <col min="15" max="15" width="28.5546875" style="148" customWidth="1" outlineLevel="1"/>
    <col min="16" max="16" width="15.5546875" style="151" customWidth="1" outlineLevel="1"/>
    <col min="17" max="17" width="22.5546875" style="152" customWidth="1" outlineLevel="1"/>
    <col min="18" max="18" width="14.6640625" style="152" customWidth="1" outlineLevel="1"/>
    <col min="19" max="19" width="70.6640625" style="152" customWidth="1"/>
    <col min="20" max="22" width="70.6640625" style="148" customWidth="1" outlineLevel="1"/>
    <col min="23" max="24" width="27.33203125" style="148" customWidth="1" outlineLevel="1"/>
    <col min="25" max="26" width="11.33203125" style="148" customWidth="1" outlineLevel="1"/>
    <col min="27" max="16384" width="11.33203125" style="148"/>
  </cols>
  <sheetData>
    <row r="1" spans="1:26" ht="74.25" customHeight="1" x14ac:dyDescent="0.3">
      <c r="A1" s="148" t="b">
        <f>AND($B3="x",$D$3="25",NOT(ISBLANK($D3)))</f>
        <v>0</v>
      </c>
      <c r="B1" s="148" t="str">
        <f>A3</f>
        <v>header</v>
      </c>
      <c r="C1" s="149"/>
      <c r="D1" s="463" t="s">
        <v>856</v>
      </c>
      <c r="E1" s="462"/>
      <c r="F1" s="462"/>
      <c r="G1" s="462"/>
      <c r="H1" s="462"/>
      <c r="I1" s="462"/>
      <c r="J1" s="462"/>
      <c r="K1" s="462"/>
      <c r="L1" s="462"/>
      <c r="M1" s="462"/>
      <c r="N1" s="462"/>
      <c r="O1" s="462"/>
      <c r="P1" s="462"/>
      <c r="Q1" s="462"/>
      <c r="R1" s="462"/>
      <c r="S1" s="462"/>
      <c r="T1" s="462"/>
      <c r="U1" s="462"/>
    </row>
    <row r="2" spans="1:26" s="168" customFormat="1" ht="27.75" customHeight="1" x14ac:dyDescent="0.3">
      <c r="A2" s="16" t="s">
        <v>1437</v>
      </c>
      <c r="B2" s="16" t="s">
        <v>1438</v>
      </c>
      <c r="C2" s="39" t="s">
        <v>162</v>
      </c>
      <c r="D2" s="40" t="s">
        <v>163</v>
      </c>
      <c r="E2" s="40" t="s">
        <v>857</v>
      </c>
      <c r="F2" s="40" t="s">
        <v>1439</v>
      </c>
      <c r="G2" s="40" t="s">
        <v>1440</v>
      </c>
      <c r="H2" s="40" t="s">
        <v>1441</v>
      </c>
      <c r="I2" s="19" t="s">
        <v>164</v>
      </c>
      <c r="J2" s="19" t="s">
        <v>858</v>
      </c>
      <c r="K2" s="19" t="s">
        <v>17</v>
      </c>
      <c r="L2" s="19" t="s">
        <v>859</v>
      </c>
      <c r="M2" s="19" t="s">
        <v>712</v>
      </c>
      <c r="N2" s="181" t="s">
        <v>172</v>
      </c>
      <c r="O2" s="181" t="s">
        <v>713</v>
      </c>
      <c r="P2" s="182" t="s">
        <v>714</v>
      </c>
      <c r="Q2" s="183" t="s">
        <v>715</v>
      </c>
      <c r="R2" s="183" t="s">
        <v>716</v>
      </c>
      <c r="S2" s="21" t="s">
        <v>173</v>
      </c>
      <c r="T2" s="209" t="s">
        <v>174</v>
      </c>
      <c r="U2" s="209" t="s">
        <v>175</v>
      </c>
      <c r="V2" s="212" t="s">
        <v>176</v>
      </c>
      <c r="W2" s="212" t="s">
        <v>177</v>
      </c>
      <c r="X2" s="212" t="s">
        <v>178</v>
      </c>
      <c r="Y2" s="184"/>
      <c r="Z2" s="184"/>
    </row>
    <row r="3" spans="1:26" s="38" customFormat="1" ht="20.25" customHeight="1" x14ac:dyDescent="0.3">
      <c r="A3" s="32" t="str">
        <f>IF(AND($B3&lt;&gt;"",$D$3="9",NOT(ISBLANK($D3))),"header",IF(AND($B3&lt;&gt;"",$D$3&lt;&gt;"9",NOT(ISBLANK($D3))),"blank",IF(AND($B3&lt;&gt;"",$C$3="24",NOT(ISBLANK($C3))),"header",IF(AND($B3&lt;&gt;"",$C$3&lt;&gt;"24",NOT(ISBLANK($C3))),"blank",IF(AND($B3&lt;&gt;"",$C$3&lt;&gt;"24",NOT(ISBLANK($C3))),"blank",IF(AND($D$3="9",ISBLANK($D3),ISBLANK($B3)),"blank","control"))))))</f>
        <v>header</v>
      </c>
      <c r="B3" s="32">
        <v>1</v>
      </c>
      <c r="C3" s="32" t="s">
        <v>860</v>
      </c>
      <c r="D3" s="32" t="s">
        <v>861</v>
      </c>
      <c r="E3" s="32"/>
      <c r="F3" s="25"/>
      <c r="G3" s="25"/>
      <c r="H3" s="25"/>
      <c r="I3" s="164" t="s">
        <v>72</v>
      </c>
      <c r="J3" s="25"/>
      <c r="K3" s="25"/>
      <c r="L3" s="25"/>
      <c r="M3" s="25"/>
      <c r="N3" s="25"/>
      <c r="O3" s="25"/>
      <c r="P3" s="25"/>
      <c r="Q3" s="25"/>
      <c r="R3" s="25"/>
      <c r="S3" s="25"/>
      <c r="T3" s="25"/>
      <c r="U3" s="25"/>
      <c r="V3" s="211"/>
      <c r="W3" s="211"/>
      <c r="X3" s="211"/>
    </row>
    <row r="4" spans="1:26" s="38" customFormat="1" ht="135" customHeight="1" x14ac:dyDescent="0.3">
      <c r="A4" s="32" t="str">
        <f>IF(AND($B4&lt;&gt;"",$D$3="24",NOT(ISBLANK($D4))),"header",IF(AND($B4&lt;&gt;"",$D$3&lt;&gt;"24",NOT(ISBLANK($D4))),"blank",IF(AND($B4&lt;&gt;"",$C$3="24",NOT(ISBLANK($C4))),"header",IF(AND($B4&lt;&gt;"",$C$3&lt;&gt;"24",NOT(ISBLANK($C4))),"blank",IF(AND($B4&lt;&gt;"",$C$3&lt;&gt;"24",NOT(ISBLANK($C4))),"blank",IF(AND($D$3="24",ISBLANK($D4),ISBLANK($B4)),"blank","control"))))))</f>
        <v>control</v>
      </c>
      <c r="B4" s="31"/>
      <c r="C4" s="32" t="s">
        <v>862</v>
      </c>
      <c r="D4" s="32" t="s">
        <v>863</v>
      </c>
      <c r="E4" s="32"/>
      <c r="F4" s="25"/>
      <c r="G4" s="25"/>
      <c r="H4" s="25"/>
      <c r="I4" s="124" t="s">
        <v>864</v>
      </c>
      <c r="J4" s="25" t="s">
        <v>865</v>
      </c>
      <c r="K4" s="25"/>
      <c r="L4" s="25"/>
      <c r="M4" s="25"/>
      <c r="N4" s="25"/>
      <c r="O4" s="25"/>
      <c r="P4" s="27"/>
      <c r="Q4" s="26"/>
      <c r="R4" s="26"/>
      <c r="S4" s="26"/>
      <c r="T4" s="185"/>
      <c r="U4" s="185"/>
      <c r="V4" s="211"/>
      <c r="W4" s="211"/>
      <c r="X4" s="211"/>
    </row>
    <row r="5" spans="1:26" s="38" customFormat="1" ht="303.60000000000002" x14ac:dyDescent="0.3">
      <c r="A5" s="32" t="str">
        <f>IF(AND($B5&lt;&gt;"",$D$3="24",NOT(ISBLANK($D5))),"header",IF(AND($B5&lt;&gt;"",$D$3&lt;&gt;"24",NOT(ISBLANK($D5))),"blank",IF(AND($B5&lt;&gt;"",$C$3="24",NOT(ISBLANK($C5))),"header",IF(AND($B5&lt;&gt;"",$C$3&lt;&gt;"24",NOT(ISBLANK($C5))),"blank",IF(AND($B5&lt;&gt;"",$C$3&lt;&gt;"24",NOT(ISBLANK($C5))),"blank",IF(AND($D$3="24",ISBLANK($D5),ISBLANK($B5)),"blank","control"))))))</f>
        <v>control</v>
      </c>
      <c r="B5" s="31"/>
      <c r="C5" s="32" t="s">
        <v>866</v>
      </c>
      <c r="D5" s="32" t="s">
        <v>867</v>
      </c>
      <c r="E5" s="32"/>
      <c r="F5" s="25"/>
      <c r="G5" s="25"/>
      <c r="H5" s="25"/>
      <c r="I5" s="124" t="s">
        <v>868</v>
      </c>
      <c r="J5" s="25" t="s">
        <v>869</v>
      </c>
      <c r="K5" s="25"/>
      <c r="L5" s="25"/>
      <c r="M5" s="25"/>
      <c r="N5" s="25"/>
      <c r="O5" s="25"/>
      <c r="P5" s="27"/>
      <c r="Q5" s="26"/>
      <c r="R5" s="26"/>
      <c r="S5" s="26"/>
      <c r="T5" s="185"/>
      <c r="U5" s="185"/>
      <c r="V5" s="211"/>
      <c r="W5" s="211"/>
      <c r="X5" s="211"/>
    </row>
    <row r="6" spans="1:26" s="38" customFormat="1" ht="96.6" x14ac:dyDescent="0.3">
      <c r="A6" s="32" t="str">
        <f>IF(AND($B6&lt;&gt;"",$D$3="24",NOT(ISBLANK($D6))),"header",IF(AND($B6&lt;&gt;"",$D$3&lt;&gt;"24",NOT(ISBLANK($D6))),"blank",IF(AND($B6&lt;&gt;"",$C$3="24",NOT(ISBLANK($C6))),"header",IF(AND($B6&lt;&gt;"",$C$3&lt;&gt;"24",NOT(ISBLANK($C6))),"blank",IF(AND($B6&lt;&gt;"",$C$3&lt;&gt;"24",NOT(ISBLANK($C6))),"blank",IF(AND($D$3="24",ISBLANK($D6),ISBLANK($B6)),"blank","control"))))))</f>
        <v>control</v>
      </c>
      <c r="B6" s="31"/>
      <c r="C6" s="32" t="s">
        <v>870</v>
      </c>
      <c r="D6" s="32" t="s">
        <v>871</v>
      </c>
      <c r="E6" s="32"/>
      <c r="F6" s="25"/>
      <c r="G6" s="25"/>
      <c r="H6" s="25"/>
      <c r="I6" s="124" t="s">
        <v>872</v>
      </c>
      <c r="J6" s="25" t="s">
        <v>873</v>
      </c>
      <c r="K6" s="25"/>
      <c r="L6" s="25"/>
      <c r="M6" s="25"/>
      <c r="N6" s="25"/>
      <c r="O6" s="25"/>
      <c r="P6" s="27"/>
      <c r="Q6" s="26"/>
      <c r="R6" s="26"/>
      <c r="S6" s="26"/>
      <c r="T6" s="185"/>
      <c r="U6" s="185"/>
      <c r="V6" s="211"/>
      <c r="W6" s="211"/>
      <c r="X6" s="211"/>
    </row>
    <row r="7" spans="1:26" s="38" customFormat="1" ht="96.6" x14ac:dyDescent="0.3">
      <c r="A7" s="32" t="str">
        <f>IF(AND($B7&lt;&gt;"",$D$3="24",NOT(ISBLANK($D7))),"header",IF(AND($B7&lt;&gt;"",$D$3&lt;&gt;"24",NOT(ISBLANK($D7))),"blank",IF(AND($B7&lt;&gt;"",$C$3="24",NOT(ISBLANK($C7))),"header",IF(AND($B7&lt;&gt;"",$C$3&lt;&gt;"24",NOT(ISBLANK($C7))),"blank",IF(AND($B7&lt;&gt;"",$C$3&lt;&gt;"24",NOT(ISBLANK($C7))),"blank",IF(AND($D$3="24",ISBLANK($D7),ISBLANK($B7)),"blank","control"))))))</f>
        <v>control</v>
      </c>
      <c r="B7" s="31"/>
      <c r="C7" s="32" t="s">
        <v>874</v>
      </c>
      <c r="D7" s="32" t="s">
        <v>875</v>
      </c>
      <c r="E7" s="32"/>
      <c r="F7" s="25"/>
      <c r="G7" s="25"/>
      <c r="H7" s="25"/>
      <c r="I7" s="124" t="s">
        <v>876</v>
      </c>
      <c r="J7" s="25" t="s">
        <v>877</v>
      </c>
      <c r="K7" s="25"/>
      <c r="L7" s="25"/>
      <c r="M7" s="25"/>
      <c r="N7" s="25"/>
      <c r="O7" s="25"/>
      <c r="P7" s="27"/>
      <c r="Q7" s="26"/>
      <c r="R7" s="26"/>
      <c r="S7" s="26"/>
      <c r="T7" s="185"/>
      <c r="U7" s="185"/>
      <c r="V7" s="211"/>
      <c r="W7" s="211"/>
      <c r="X7" s="211"/>
    </row>
    <row r="8" spans="1:26" s="38" customFormat="1" x14ac:dyDescent="0.3">
      <c r="A8" s="31"/>
      <c r="B8" s="31"/>
      <c r="C8" s="32"/>
      <c r="D8" s="32"/>
      <c r="E8" s="32"/>
      <c r="F8" s="32"/>
      <c r="G8" s="32"/>
      <c r="H8" s="32"/>
      <c r="I8" s="158"/>
      <c r="J8" s="158"/>
      <c r="K8" s="158"/>
      <c r="L8" s="159"/>
      <c r="M8" s="159"/>
      <c r="N8" s="159"/>
      <c r="O8" s="159"/>
      <c r="P8" s="46"/>
      <c r="Q8" s="45"/>
      <c r="R8" s="45"/>
      <c r="S8" s="45"/>
      <c r="T8" s="186"/>
      <c r="U8" s="186"/>
    </row>
    <row r="9" spans="1:26" s="38" customFormat="1" x14ac:dyDescent="0.3">
      <c r="A9" s="31"/>
      <c r="B9" s="31"/>
      <c r="C9" s="32"/>
      <c r="D9" s="32"/>
      <c r="E9" s="32"/>
      <c r="F9" s="32"/>
      <c r="G9" s="32"/>
      <c r="H9" s="32"/>
      <c r="I9" s="158"/>
      <c r="J9" s="158"/>
      <c r="K9" s="158"/>
      <c r="L9" s="159"/>
      <c r="M9" s="159"/>
      <c r="N9" s="159"/>
      <c r="O9" s="159"/>
      <c r="P9" s="46"/>
      <c r="Q9" s="45"/>
      <c r="R9" s="45"/>
      <c r="S9" s="45"/>
      <c r="T9" s="186"/>
      <c r="U9" s="186"/>
    </row>
    <row r="10" spans="1:26" s="38" customFormat="1" x14ac:dyDescent="0.3">
      <c r="A10" s="31"/>
      <c r="B10" s="31"/>
      <c r="C10" s="32"/>
      <c r="D10" s="32"/>
      <c r="E10" s="32"/>
      <c r="F10" s="32"/>
      <c r="G10" s="32"/>
      <c r="H10" s="32"/>
      <c r="I10" s="158"/>
      <c r="J10" s="158"/>
      <c r="K10" s="158"/>
      <c r="L10" s="159"/>
      <c r="M10" s="159"/>
      <c r="N10" s="159"/>
      <c r="O10" s="159"/>
      <c r="P10" s="46"/>
      <c r="Q10" s="45"/>
      <c r="R10" s="45"/>
      <c r="S10" s="45"/>
      <c r="T10" s="186"/>
      <c r="U10" s="186"/>
    </row>
    <row r="11" spans="1:26" s="38" customFormat="1" x14ac:dyDescent="0.3">
      <c r="A11" s="31"/>
      <c r="B11" s="31"/>
      <c r="C11" s="32"/>
      <c r="D11" s="32"/>
      <c r="E11" s="32"/>
      <c r="F11" s="32"/>
      <c r="G11" s="32"/>
      <c r="H11" s="32"/>
      <c r="I11" s="158"/>
      <c r="J11" s="158"/>
      <c r="K11" s="158"/>
      <c r="L11" s="159"/>
      <c r="M11" s="159"/>
      <c r="N11" s="159"/>
      <c r="O11" s="159"/>
      <c r="P11" s="46"/>
      <c r="Q11" s="45"/>
      <c r="R11" s="45"/>
      <c r="S11" s="45"/>
      <c r="T11" s="186"/>
      <c r="U11" s="186"/>
    </row>
    <row r="12" spans="1:26" s="38" customFormat="1" x14ac:dyDescent="0.3">
      <c r="A12" s="31"/>
      <c r="B12" s="31"/>
      <c r="C12" s="32"/>
      <c r="D12" s="32"/>
      <c r="E12" s="32"/>
      <c r="F12" s="32"/>
      <c r="G12" s="32"/>
      <c r="H12" s="32"/>
      <c r="I12" s="158"/>
      <c r="J12" s="158"/>
      <c r="K12" s="158"/>
      <c r="L12" s="159"/>
      <c r="M12" s="159"/>
      <c r="N12" s="159"/>
      <c r="O12" s="159"/>
      <c r="P12" s="46"/>
      <c r="Q12" s="45"/>
      <c r="R12" s="45"/>
      <c r="S12" s="45"/>
      <c r="T12" s="186"/>
      <c r="U12" s="186"/>
    </row>
    <row r="13" spans="1:26" s="38" customFormat="1" x14ac:dyDescent="0.3">
      <c r="A13" s="31"/>
      <c r="B13" s="31"/>
      <c r="C13" s="32"/>
      <c r="D13" s="32"/>
      <c r="E13" s="32"/>
      <c r="F13" s="32"/>
      <c r="G13" s="32"/>
      <c r="H13" s="32"/>
      <c r="I13" s="158"/>
      <c r="J13" s="158"/>
      <c r="K13" s="158"/>
      <c r="L13" s="159"/>
      <c r="M13" s="159"/>
      <c r="N13" s="159"/>
      <c r="O13" s="159"/>
      <c r="P13" s="46"/>
      <c r="Q13" s="45"/>
      <c r="R13" s="45"/>
      <c r="S13" s="45"/>
      <c r="T13" s="186"/>
      <c r="U13" s="186"/>
    </row>
    <row r="14" spans="1:26" s="38" customFormat="1" x14ac:dyDescent="0.3">
      <c r="A14" s="31"/>
      <c r="B14" s="31"/>
      <c r="C14" s="32"/>
      <c r="D14" s="32"/>
      <c r="E14" s="32"/>
      <c r="F14" s="32"/>
      <c r="G14" s="32"/>
      <c r="H14" s="32"/>
      <c r="I14" s="158"/>
      <c r="J14" s="158"/>
      <c r="K14" s="158"/>
      <c r="L14" s="159"/>
      <c r="M14" s="159"/>
      <c r="N14" s="159"/>
      <c r="O14" s="159"/>
      <c r="P14" s="46"/>
      <c r="Q14" s="45"/>
      <c r="R14" s="45"/>
      <c r="S14" s="45"/>
      <c r="T14" s="186"/>
      <c r="U14" s="186"/>
    </row>
    <row r="15" spans="1:26" s="38" customFormat="1" x14ac:dyDescent="0.3">
      <c r="A15" s="31"/>
      <c r="B15" s="31"/>
      <c r="C15" s="32"/>
      <c r="D15" s="32"/>
      <c r="E15" s="32"/>
      <c r="F15" s="32"/>
      <c r="G15" s="32"/>
      <c r="H15" s="32"/>
      <c r="I15" s="158"/>
      <c r="J15" s="158"/>
      <c r="K15" s="158"/>
      <c r="L15" s="159"/>
      <c r="M15" s="159"/>
      <c r="N15" s="159"/>
      <c r="O15" s="159"/>
      <c r="P15" s="46"/>
      <c r="Q15" s="45"/>
      <c r="R15" s="45"/>
      <c r="S15" s="45"/>
      <c r="T15" s="186"/>
      <c r="U15" s="186"/>
    </row>
    <row r="16" spans="1:26" s="38" customFormat="1" x14ac:dyDescent="0.3">
      <c r="A16" s="31"/>
      <c r="B16" s="31"/>
      <c r="C16" s="32"/>
      <c r="D16" s="32"/>
      <c r="E16" s="32"/>
      <c r="F16" s="32"/>
      <c r="G16" s="32"/>
      <c r="H16" s="32"/>
      <c r="I16" s="158"/>
      <c r="J16" s="158"/>
      <c r="K16" s="158"/>
      <c r="L16" s="159"/>
      <c r="M16" s="159"/>
      <c r="N16" s="159"/>
      <c r="O16" s="159"/>
      <c r="P16" s="46"/>
      <c r="Q16" s="45"/>
      <c r="R16" s="45"/>
      <c r="S16" s="45"/>
      <c r="T16" s="186"/>
      <c r="U16" s="186"/>
    </row>
    <row r="17" spans="1:21" s="38" customFormat="1" x14ac:dyDescent="0.3">
      <c r="A17" s="31"/>
      <c r="B17" s="31"/>
      <c r="C17" s="32"/>
      <c r="D17" s="32"/>
      <c r="E17" s="32"/>
      <c r="F17" s="32"/>
      <c r="G17" s="32"/>
      <c r="H17" s="32"/>
      <c r="I17" s="158"/>
      <c r="J17" s="158"/>
      <c r="K17" s="158"/>
      <c r="L17" s="159"/>
      <c r="M17" s="159"/>
      <c r="N17" s="159"/>
      <c r="O17" s="159"/>
      <c r="P17" s="46"/>
      <c r="Q17" s="45"/>
      <c r="R17" s="45"/>
      <c r="S17" s="45"/>
      <c r="T17" s="186"/>
      <c r="U17" s="186"/>
    </row>
    <row r="18" spans="1:21" s="38" customFormat="1" x14ac:dyDescent="0.3">
      <c r="A18" s="31"/>
      <c r="B18" s="31"/>
      <c r="C18" s="32"/>
      <c r="D18" s="32"/>
      <c r="E18" s="32"/>
      <c r="F18" s="32"/>
      <c r="G18" s="32"/>
      <c r="H18" s="32"/>
      <c r="I18" s="158"/>
      <c r="J18" s="158"/>
      <c r="K18" s="158"/>
      <c r="L18" s="159"/>
      <c r="M18" s="159"/>
      <c r="N18" s="159"/>
      <c r="O18" s="159"/>
      <c r="P18" s="46"/>
      <c r="Q18" s="45"/>
      <c r="R18" s="45"/>
      <c r="S18" s="45"/>
      <c r="T18" s="186"/>
      <c r="U18" s="186"/>
    </row>
    <row r="19" spans="1:21" s="38" customFormat="1" x14ac:dyDescent="0.3">
      <c r="A19" s="31"/>
      <c r="B19" s="31"/>
      <c r="C19" s="32"/>
      <c r="D19" s="32"/>
      <c r="E19" s="32"/>
      <c r="F19" s="32"/>
      <c r="G19" s="32"/>
      <c r="H19" s="32"/>
      <c r="I19" s="158"/>
      <c r="J19" s="158"/>
      <c r="K19" s="158"/>
      <c r="L19" s="159"/>
      <c r="M19" s="159"/>
      <c r="N19" s="159"/>
      <c r="O19" s="159"/>
      <c r="P19" s="46"/>
      <c r="Q19" s="45"/>
      <c r="R19" s="45"/>
      <c r="S19" s="45"/>
      <c r="T19" s="186"/>
      <c r="U19" s="186"/>
    </row>
    <row r="20" spans="1:21" s="38" customFormat="1" x14ac:dyDescent="0.3">
      <c r="A20" s="31"/>
      <c r="B20" s="31"/>
      <c r="C20" s="32"/>
      <c r="D20" s="32"/>
      <c r="E20" s="32"/>
      <c r="F20" s="32"/>
      <c r="G20" s="32"/>
      <c r="H20" s="32"/>
      <c r="I20" s="158"/>
      <c r="J20" s="158"/>
      <c r="K20" s="158"/>
      <c r="L20" s="159"/>
      <c r="M20" s="159"/>
      <c r="N20" s="159"/>
      <c r="O20" s="159"/>
      <c r="P20" s="46"/>
      <c r="Q20" s="45"/>
      <c r="R20" s="45"/>
      <c r="S20" s="45"/>
      <c r="T20" s="186"/>
      <c r="U20" s="186"/>
    </row>
    <row r="21" spans="1:21" s="38" customFormat="1" x14ac:dyDescent="0.3">
      <c r="A21" s="31"/>
      <c r="B21" s="31"/>
      <c r="C21" s="32"/>
      <c r="D21" s="32"/>
      <c r="E21" s="32"/>
      <c r="F21" s="32"/>
      <c r="G21" s="32"/>
      <c r="H21" s="32"/>
      <c r="I21" s="158"/>
      <c r="J21" s="158"/>
      <c r="K21" s="158"/>
      <c r="L21" s="159"/>
      <c r="M21" s="159"/>
      <c r="N21" s="159"/>
      <c r="O21" s="159"/>
      <c r="P21" s="46"/>
      <c r="Q21" s="45"/>
      <c r="R21" s="45"/>
      <c r="S21" s="45"/>
      <c r="T21" s="186"/>
      <c r="U21" s="186"/>
    </row>
    <row r="22" spans="1:21" s="38" customFormat="1" x14ac:dyDescent="0.3">
      <c r="A22" s="31"/>
      <c r="B22" s="31"/>
      <c r="C22" s="32"/>
      <c r="D22" s="32"/>
      <c r="E22" s="32"/>
      <c r="F22" s="32"/>
      <c r="G22" s="32"/>
      <c r="H22" s="32"/>
      <c r="I22" s="158"/>
      <c r="J22" s="158"/>
      <c r="K22" s="158"/>
      <c r="L22" s="159"/>
      <c r="M22" s="159"/>
      <c r="N22" s="159"/>
      <c r="O22" s="159"/>
      <c r="P22" s="46"/>
      <c r="Q22" s="45"/>
      <c r="R22" s="45"/>
      <c r="S22" s="45"/>
      <c r="T22" s="186"/>
      <c r="U22" s="186"/>
    </row>
    <row r="23" spans="1:21" s="38" customFormat="1" x14ac:dyDescent="0.3">
      <c r="A23" s="31"/>
      <c r="B23" s="31"/>
      <c r="C23" s="32"/>
      <c r="D23" s="32"/>
      <c r="E23" s="32"/>
      <c r="F23" s="32"/>
      <c r="G23" s="32"/>
      <c r="H23" s="32"/>
      <c r="I23" s="158"/>
      <c r="J23" s="158"/>
      <c r="K23" s="158"/>
      <c r="L23" s="159"/>
      <c r="M23" s="159"/>
      <c r="N23" s="159"/>
      <c r="O23" s="159"/>
      <c r="P23" s="46"/>
      <c r="Q23" s="45"/>
      <c r="R23" s="45"/>
      <c r="S23" s="45"/>
      <c r="T23" s="186"/>
      <c r="U23" s="186"/>
    </row>
    <row r="24" spans="1:21" s="38" customFormat="1" x14ac:dyDescent="0.3">
      <c r="A24" s="31"/>
      <c r="B24" s="31"/>
      <c r="C24" s="32"/>
      <c r="D24" s="32"/>
      <c r="E24" s="32"/>
      <c r="F24" s="32"/>
      <c r="G24" s="32"/>
      <c r="H24" s="32"/>
      <c r="I24" s="158"/>
      <c r="J24" s="158"/>
      <c r="K24" s="158"/>
      <c r="L24" s="159"/>
      <c r="M24" s="159"/>
      <c r="N24" s="159"/>
      <c r="O24" s="159"/>
      <c r="P24" s="46"/>
      <c r="Q24" s="45"/>
      <c r="R24" s="45"/>
      <c r="S24" s="45"/>
      <c r="T24" s="186"/>
      <c r="U24" s="186"/>
    </row>
    <row r="25" spans="1:21" s="38" customFormat="1" x14ac:dyDescent="0.3">
      <c r="A25" s="31"/>
      <c r="B25" s="31"/>
      <c r="C25" s="32"/>
      <c r="D25" s="32"/>
      <c r="E25" s="32"/>
      <c r="F25" s="32"/>
      <c r="G25" s="32"/>
      <c r="H25" s="32"/>
      <c r="I25" s="158"/>
      <c r="J25" s="158"/>
      <c r="K25" s="158"/>
      <c r="L25" s="159"/>
      <c r="M25" s="159"/>
      <c r="N25" s="159"/>
      <c r="O25" s="159"/>
      <c r="P25" s="46"/>
      <c r="Q25" s="45"/>
      <c r="R25" s="45"/>
      <c r="S25" s="45"/>
      <c r="T25" s="186"/>
      <c r="U25" s="186"/>
    </row>
    <row r="26" spans="1:21" s="38" customFormat="1" x14ac:dyDescent="0.3">
      <c r="A26" s="31"/>
      <c r="B26" s="31"/>
      <c r="C26" s="32"/>
      <c r="D26" s="32"/>
      <c r="E26" s="32"/>
      <c r="F26" s="32"/>
      <c r="G26" s="32"/>
      <c r="H26" s="32"/>
      <c r="I26" s="158"/>
      <c r="J26" s="158"/>
      <c r="K26" s="158"/>
      <c r="L26" s="159"/>
      <c r="M26" s="159"/>
      <c r="N26" s="159"/>
      <c r="O26" s="159"/>
      <c r="P26" s="46"/>
      <c r="Q26" s="45"/>
      <c r="R26" s="45"/>
      <c r="S26" s="45"/>
      <c r="T26" s="186"/>
      <c r="U26" s="186"/>
    </row>
    <row r="27" spans="1:21" s="38" customFormat="1" x14ac:dyDescent="0.3">
      <c r="A27" s="31"/>
      <c r="B27" s="31"/>
      <c r="C27" s="32"/>
      <c r="D27" s="32"/>
      <c r="E27" s="32"/>
      <c r="F27" s="32"/>
      <c r="G27" s="32"/>
      <c r="H27" s="32"/>
      <c r="I27" s="158"/>
      <c r="J27" s="158"/>
      <c r="K27" s="158"/>
      <c r="L27" s="159"/>
      <c r="M27" s="159"/>
      <c r="N27" s="159"/>
      <c r="O27" s="159"/>
      <c r="P27" s="46"/>
      <c r="Q27" s="45"/>
      <c r="R27" s="45"/>
      <c r="S27" s="45"/>
      <c r="T27" s="186"/>
      <c r="U27" s="186"/>
    </row>
    <row r="28" spans="1:21" s="38" customFormat="1" x14ac:dyDescent="0.3">
      <c r="A28" s="31"/>
      <c r="B28" s="31"/>
      <c r="C28" s="32"/>
      <c r="D28" s="32"/>
      <c r="E28" s="32"/>
      <c r="F28" s="32"/>
      <c r="G28" s="32"/>
      <c r="H28" s="32"/>
      <c r="I28" s="158"/>
      <c r="J28" s="158"/>
      <c r="K28" s="158"/>
      <c r="L28" s="159"/>
      <c r="M28" s="159"/>
      <c r="N28" s="159"/>
      <c r="O28" s="159"/>
      <c r="P28" s="46"/>
      <c r="Q28" s="45"/>
      <c r="R28" s="45"/>
      <c r="S28" s="45"/>
      <c r="T28" s="186"/>
      <c r="U28" s="186"/>
    </row>
    <row r="29" spans="1:21" s="38" customFormat="1" x14ac:dyDescent="0.3">
      <c r="A29" s="31"/>
      <c r="B29" s="31"/>
      <c r="C29" s="32"/>
      <c r="D29" s="32"/>
      <c r="E29" s="32"/>
      <c r="F29" s="32"/>
      <c r="G29" s="32"/>
      <c r="H29" s="32"/>
      <c r="I29" s="158"/>
      <c r="J29" s="158"/>
      <c r="K29" s="158"/>
      <c r="L29" s="159"/>
      <c r="M29" s="159"/>
      <c r="N29" s="159"/>
      <c r="O29" s="159"/>
      <c r="P29" s="46"/>
      <c r="Q29" s="45"/>
      <c r="R29" s="45"/>
      <c r="S29" s="45"/>
      <c r="T29" s="186"/>
      <c r="U29" s="186"/>
    </row>
    <row r="30" spans="1:21" s="38" customFormat="1" x14ac:dyDescent="0.3">
      <c r="A30" s="31"/>
      <c r="B30" s="31"/>
      <c r="C30" s="32"/>
      <c r="D30" s="32"/>
      <c r="E30" s="32"/>
      <c r="F30" s="32"/>
      <c r="G30" s="32"/>
      <c r="H30" s="32"/>
      <c r="I30" s="158"/>
      <c r="J30" s="158"/>
      <c r="K30" s="158"/>
      <c r="L30" s="159"/>
      <c r="M30" s="159"/>
      <c r="N30" s="159"/>
      <c r="O30" s="159"/>
      <c r="P30" s="46"/>
      <c r="Q30" s="45"/>
      <c r="R30" s="45"/>
      <c r="S30" s="45"/>
      <c r="T30" s="186"/>
      <c r="U30" s="186"/>
    </row>
    <row r="31" spans="1:21" s="38" customFormat="1" x14ac:dyDescent="0.3">
      <c r="A31" s="31"/>
      <c r="B31" s="31"/>
      <c r="C31" s="32"/>
      <c r="D31" s="32"/>
      <c r="E31" s="32"/>
      <c r="F31" s="32"/>
      <c r="G31" s="32"/>
      <c r="H31" s="32"/>
      <c r="I31" s="158"/>
      <c r="J31" s="158"/>
      <c r="K31" s="158"/>
      <c r="L31" s="159"/>
      <c r="M31" s="159"/>
      <c r="N31" s="159"/>
      <c r="O31" s="159"/>
      <c r="P31" s="46"/>
      <c r="Q31" s="45"/>
      <c r="R31" s="45"/>
      <c r="S31" s="45"/>
      <c r="T31" s="186"/>
      <c r="U31" s="186"/>
    </row>
    <row r="32" spans="1:21" s="38" customFormat="1" x14ac:dyDescent="0.3">
      <c r="A32" s="31"/>
      <c r="B32" s="31"/>
      <c r="C32" s="32"/>
      <c r="D32" s="32"/>
      <c r="E32" s="32"/>
      <c r="F32" s="32"/>
      <c r="G32" s="32"/>
      <c r="H32" s="32"/>
      <c r="I32" s="158"/>
      <c r="J32" s="158"/>
      <c r="K32" s="158"/>
      <c r="L32" s="159"/>
      <c r="M32" s="159"/>
      <c r="N32" s="159"/>
      <c r="O32" s="159"/>
      <c r="P32" s="46"/>
      <c r="Q32" s="45"/>
      <c r="R32" s="45"/>
      <c r="S32" s="45"/>
      <c r="T32" s="186"/>
      <c r="U32" s="186"/>
    </row>
    <row r="33" spans="1:21" s="38" customFormat="1" x14ac:dyDescent="0.3">
      <c r="A33" s="31"/>
      <c r="B33" s="31"/>
      <c r="C33" s="32"/>
      <c r="D33" s="32"/>
      <c r="E33" s="32"/>
      <c r="F33" s="32"/>
      <c r="G33" s="32"/>
      <c r="H33" s="32"/>
      <c r="I33" s="158"/>
      <c r="J33" s="158"/>
      <c r="K33" s="158"/>
      <c r="L33" s="159"/>
      <c r="M33" s="159"/>
      <c r="N33" s="159"/>
      <c r="O33" s="159"/>
      <c r="P33" s="46"/>
      <c r="Q33" s="45"/>
      <c r="R33" s="45"/>
      <c r="S33" s="45"/>
      <c r="T33" s="186"/>
      <c r="U33" s="186"/>
    </row>
    <row r="34" spans="1:21" s="38" customFormat="1" x14ac:dyDescent="0.3">
      <c r="A34" s="31"/>
      <c r="B34" s="31"/>
      <c r="C34" s="32"/>
      <c r="D34" s="32"/>
      <c r="E34" s="32"/>
      <c r="F34" s="32"/>
      <c r="G34" s="32"/>
      <c r="H34" s="32"/>
      <c r="I34" s="158"/>
      <c r="J34" s="158"/>
      <c r="K34" s="158"/>
      <c r="L34" s="159"/>
      <c r="M34" s="159"/>
      <c r="N34" s="159"/>
      <c r="O34" s="159"/>
      <c r="P34" s="46"/>
      <c r="Q34" s="45"/>
      <c r="R34" s="45"/>
      <c r="S34" s="45"/>
      <c r="T34" s="186"/>
      <c r="U34" s="186"/>
    </row>
    <row r="35" spans="1:21" s="38" customFormat="1" x14ac:dyDescent="0.3">
      <c r="A35" s="31"/>
      <c r="B35" s="31"/>
      <c r="C35" s="32"/>
      <c r="D35" s="32"/>
      <c r="E35" s="32"/>
      <c r="F35" s="32"/>
      <c r="G35" s="32"/>
      <c r="H35" s="32"/>
      <c r="I35" s="158"/>
      <c r="J35" s="158"/>
      <c r="K35" s="158"/>
      <c r="L35" s="159"/>
      <c r="M35" s="159"/>
      <c r="N35" s="159"/>
      <c r="O35" s="159"/>
      <c r="P35" s="46"/>
      <c r="Q35" s="45"/>
      <c r="R35" s="45"/>
      <c r="S35" s="45"/>
      <c r="T35" s="186"/>
      <c r="U35" s="186"/>
    </row>
    <row r="36" spans="1:21" s="38" customFormat="1" x14ac:dyDescent="0.3">
      <c r="A36" s="31"/>
      <c r="B36" s="31"/>
      <c r="C36" s="32"/>
      <c r="D36" s="32"/>
      <c r="E36" s="32"/>
      <c r="F36" s="32"/>
      <c r="G36" s="32"/>
      <c r="H36" s="32"/>
      <c r="I36" s="158"/>
      <c r="J36" s="158"/>
      <c r="K36" s="158"/>
      <c r="L36" s="159"/>
      <c r="M36" s="159"/>
      <c r="N36" s="159"/>
      <c r="O36" s="159"/>
      <c r="P36" s="46"/>
      <c r="Q36" s="45"/>
      <c r="R36" s="45"/>
      <c r="S36" s="45"/>
      <c r="T36" s="186"/>
      <c r="U36" s="186"/>
    </row>
    <row r="37" spans="1:21" s="38" customFormat="1" x14ac:dyDescent="0.3">
      <c r="A37" s="31"/>
      <c r="B37" s="31"/>
      <c r="C37" s="32"/>
      <c r="D37" s="32"/>
      <c r="E37" s="32"/>
      <c r="F37" s="32"/>
      <c r="G37" s="32"/>
      <c r="H37" s="32"/>
      <c r="I37" s="158"/>
      <c r="J37" s="158"/>
      <c r="K37" s="158"/>
      <c r="L37" s="159"/>
      <c r="M37" s="159"/>
      <c r="N37" s="159"/>
      <c r="O37" s="159"/>
      <c r="P37" s="46"/>
      <c r="Q37" s="45"/>
      <c r="R37" s="45"/>
      <c r="S37" s="45"/>
      <c r="T37" s="186"/>
      <c r="U37" s="186"/>
    </row>
    <row r="38" spans="1:21" s="38" customFormat="1" x14ac:dyDescent="0.3">
      <c r="A38" s="31"/>
      <c r="B38" s="31"/>
      <c r="C38" s="32"/>
      <c r="D38" s="32"/>
      <c r="E38" s="32"/>
      <c r="F38" s="32"/>
      <c r="G38" s="32"/>
      <c r="H38" s="32"/>
      <c r="I38" s="158"/>
      <c r="J38" s="158"/>
      <c r="K38" s="158"/>
      <c r="L38" s="159"/>
      <c r="M38" s="159"/>
      <c r="N38" s="159"/>
      <c r="O38" s="159"/>
      <c r="P38" s="46"/>
      <c r="Q38" s="45"/>
      <c r="R38" s="45"/>
      <c r="S38" s="45"/>
      <c r="T38" s="186"/>
      <c r="U38" s="186"/>
    </row>
    <row r="39" spans="1:21" s="38" customFormat="1" x14ac:dyDescent="0.3">
      <c r="A39" s="31"/>
      <c r="B39" s="31"/>
      <c r="C39" s="32"/>
      <c r="D39" s="32"/>
      <c r="E39" s="32"/>
      <c r="F39" s="32"/>
      <c r="G39" s="32"/>
      <c r="H39" s="32"/>
      <c r="I39" s="158"/>
      <c r="J39" s="158"/>
      <c r="K39" s="158"/>
      <c r="L39" s="159"/>
      <c r="M39" s="159"/>
      <c r="N39" s="159"/>
      <c r="O39" s="159"/>
      <c r="P39" s="46"/>
      <c r="Q39" s="45"/>
      <c r="R39" s="45"/>
      <c r="S39" s="45"/>
      <c r="T39" s="186"/>
      <c r="U39" s="186"/>
    </row>
    <row r="40" spans="1:21" s="38" customFormat="1" x14ac:dyDescent="0.3">
      <c r="A40" s="31"/>
      <c r="B40" s="31"/>
      <c r="C40" s="32"/>
      <c r="D40" s="32"/>
      <c r="E40" s="32"/>
      <c r="F40" s="32"/>
      <c r="G40" s="32"/>
      <c r="H40" s="32"/>
      <c r="I40" s="158"/>
      <c r="J40" s="158"/>
      <c r="K40" s="158"/>
      <c r="L40" s="159"/>
      <c r="M40" s="159"/>
      <c r="N40" s="159"/>
      <c r="O40" s="159"/>
      <c r="P40" s="46"/>
      <c r="Q40" s="45"/>
      <c r="R40" s="45"/>
      <c r="S40" s="45"/>
      <c r="T40" s="186"/>
      <c r="U40" s="186"/>
    </row>
    <row r="41" spans="1:21" s="38" customFormat="1" x14ac:dyDescent="0.3">
      <c r="A41" s="31"/>
      <c r="B41" s="31"/>
      <c r="C41" s="32"/>
      <c r="D41" s="32"/>
      <c r="E41" s="32"/>
      <c r="F41" s="32"/>
      <c r="G41" s="32"/>
      <c r="H41" s="32"/>
      <c r="I41" s="158"/>
      <c r="J41" s="158"/>
      <c r="K41" s="158"/>
      <c r="L41" s="159"/>
      <c r="M41" s="159"/>
      <c r="N41" s="159"/>
      <c r="O41" s="159"/>
      <c r="P41" s="46"/>
      <c r="Q41" s="45"/>
      <c r="R41" s="45"/>
      <c r="S41" s="45"/>
      <c r="T41" s="186"/>
      <c r="U41" s="186"/>
    </row>
    <row r="42" spans="1:21" s="38" customFormat="1" x14ac:dyDescent="0.3">
      <c r="A42" s="31"/>
      <c r="B42" s="31"/>
      <c r="C42" s="32"/>
      <c r="D42" s="32"/>
      <c r="E42" s="32"/>
      <c r="F42" s="32"/>
      <c r="G42" s="32"/>
      <c r="H42" s="32"/>
      <c r="I42" s="158"/>
      <c r="J42" s="158"/>
      <c r="K42" s="158"/>
      <c r="L42" s="159"/>
      <c r="M42" s="159"/>
      <c r="N42" s="159"/>
      <c r="O42" s="159"/>
      <c r="P42" s="46"/>
      <c r="Q42" s="45"/>
      <c r="R42" s="45"/>
      <c r="S42" s="45"/>
      <c r="T42" s="186"/>
      <c r="U42" s="186"/>
    </row>
    <row r="43" spans="1:21" s="38" customFormat="1" x14ac:dyDescent="0.3">
      <c r="A43" s="31"/>
      <c r="B43" s="31"/>
      <c r="C43" s="32"/>
      <c r="D43" s="32"/>
      <c r="E43" s="32"/>
      <c r="F43" s="32"/>
      <c r="G43" s="32"/>
      <c r="H43" s="32"/>
      <c r="I43" s="158"/>
      <c r="J43" s="158"/>
      <c r="K43" s="158"/>
      <c r="L43" s="159"/>
      <c r="M43" s="159"/>
      <c r="N43" s="159"/>
      <c r="O43" s="159"/>
      <c r="P43" s="46"/>
      <c r="Q43" s="45"/>
      <c r="R43" s="45"/>
      <c r="S43" s="45"/>
      <c r="T43" s="186"/>
      <c r="U43" s="186"/>
    </row>
    <row r="44" spans="1:21" s="38" customFormat="1" x14ac:dyDescent="0.3">
      <c r="A44" s="31"/>
      <c r="B44" s="31"/>
      <c r="C44" s="32"/>
      <c r="D44" s="32"/>
      <c r="E44" s="32"/>
      <c r="F44" s="32"/>
      <c r="G44" s="32"/>
      <c r="H44" s="32"/>
      <c r="I44" s="158"/>
      <c r="J44" s="158"/>
      <c r="K44" s="158"/>
      <c r="L44" s="159"/>
      <c r="M44" s="159"/>
      <c r="N44" s="159"/>
      <c r="O44" s="159"/>
      <c r="P44" s="46"/>
      <c r="Q44" s="45"/>
      <c r="R44" s="45"/>
      <c r="S44" s="45"/>
      <c r="T44" s="186"/>
      <c r="U44" s="186"/>
    </row>
    <row r="45" spans="1:21" s="38" customFormat="1" x14ac:dyDescent="0.3">
      <c r="A45" s="31"/>
      <c r="B45" s="31"/>
      <c r="C45" s="32"/>
      <c r="D45" s="32"/>
      <c r="E45" s="32"/>
      <c r="F45" s="32"/>
      <c r="G45" s="32"/>
      <c r="H45" s="32"/>
      <c r="I45" s="158"/>
      <c r="J45" s="158"/>
      <c r="K45" s="158"/>
      <c r="L45" s="159"/>
      <c r="M45" s="159"/>
      <c r="N45" s="159"/>
      <c r="O45" s="159"/>
      <c r="P45" s="46"/>
      <c r="Q45" s="45"/>
      <c r="R45" s="45"/>
      <c r="S45" s="45"/>
      <c r="T45" s="186"/>
      <c r="U45" s="186"/>
    </row>
    <row r="46" spans="1:21" s="38" customFormat="1" x14ac:dyDescent="0.3">
      <c r="A46" s="31"/>
      <c r="B46" s="31"/>
      <c r="C46" s="32"/>
      <c r="D46" s="32"/>
      <c r="E46" s="32"/>
      <c r="F46" s="32"/>
      <c r="G46" s="32"/>
      <c r="H46" s="32"/>
      <c r="I46" s="158"/>
      <c r="J46" s="158"/>
      <c r="K46" s="158"/>
      <c r="L46" s="159"/>
      <c r="M46" s="159"/>
      <c r="N46" s="159"/>
      <c r="O46" s="159"/>
      <c r="P46" s="46"/>
      <c r="Q46" s="45"/>
      <c r="R46" s="45"/>
      <c r="S46" s="45"/>
      <c r="T46" s="186"/>
      <c r="U46" s="186"/>
    </row>
    <row r="47" spans="1:21" s="38" customFormat="1" x14ac:dyDescent="0.3">
      <c r="A47" s="31"/>
      <c r="B47" s="31"/>
      <c r="C47" s="32"/>
      <c r="D47" s="32"/>
      <c r="E47" s="32"/>
      <c r="F47" s="32"/>
      <c r="G47" s="32"/>
      <c r="H47" s="32"/>
      <c r="I47" s="158"/>
      <c r="J47" s="158"/>
      <c r="K47" s="158"/>
      <c r="L47" s="159"/>
      <c r="M47" s="159"/>
      <c r="N47" s="159"/>
      <c r="O47" s="159"/>
      <c r="P47" s="46"/>
      <c r="Q47" s="45"/>
      <c r="R47" s="45"/>
      <c r="S47" s="45"/>
      <c r="T47" s="186"/>
      <c r="U47" s="186"/>
    </row>
    <row r="48" spans="1:21" s="38" customFormat="1" x14ac:dyDescent="0.3">
      <c r="A48" s="31"/>
      <c r="B48" s="31"/>
      <c r="C48" s="32"/>
      <c r="D48" s="32"/>
      <c r="E48" s="32"/>
      <c r="F48" s="32"/>
      <c r="G48" s="32"/>
      <c r="H48" s="32"/>
      <c r="I48" s="158"/>
      <c r="J48" s="158"/>
      <c r="K48" s="158"/>
      <c r="L48" s="159"/>
      <c r="M48" s="159"/>
      <c r="N48" s="159"/>
      <c r="O48" s="159"/>
      <c r="P48" s="46"/>
      <c r="Q48" s="45"/>
      <c r="R48" s="45"/>
      <c r="S48" s="45"/>
      <c r="T48" s="186"/>
      <c r="U48" s="186"/>
    </row>
    <row r="49" spans="1:21" s="38" customFormat="1" x14ac:dyDescent="0.3">
      <c r="A49" s="31"/>
      <c r="B49" s="31"/>
      <c r="C49" s="32"/>
      <c r="D49" s="32"/>
      <c r="E49" s="32"/>
      <c r="F49" s="32"/>
      <c r="G49" s="32"/>
      <c r="H49" s="32"/>
      <c r="I49" s="158"/>
      <c r="J49" s="158"/>
      <c r="K49" s="158"/>
      <c r="L49" s="159"/>
      <c r="M49" s="159"/>
      <c r="N49" s="159"/>
      <c r="O49" s="159"/>
      <c r="P49" s="46"/>
      <c r="Q49" s="45"/>
      <c r="R49" s="45"/>
      <c r="S49" s="45"/>
      <c r="T49" s="186"/>
      <c r="U49" s="186"/>
    </row>
    <row r="50" spans="1:21" s="38" customFormat="1" x14ac:dyDescent="0.3">
      <c r="A50" s="31"/>
      <c r="B50" s="31"/>
      <c r="C50" s="32"/>
      <c r="D50" s="32"/>
      <c r="E50" s="32"/>
      <c r="F50" s="32"/>
      <c r="G50" s="32"/>
      <c r="H50" s="32"/>
      <c r="I50" s="158"/>
      <c r="J50" s="158"/>
      <c r="K50" s="158"/>
      <c r="L50" s="159"/>
      <c r="M50" s="159"/>
      <c r="N50" s="159"/>
      <c r="O50" s="159"/>
      <c r="P50" s="46"/>
      <c r="Q50" s="45"/>
      <c r="R50" s="45"/>
      <c r="S50" s="45"/>
      <c r="T50" s="186"/>
      <c r="U50" s="186"/>
    </row>
    <row r="51" spans="1:21" s="38" customFormat="1" x14ac:dyDescent="0.3">
      <c r="A51" s="31"/>
      <c r="B51" s="31"/>
      <c r="C51" s="32"/>
      <c r="D51" s="32"/>
      <c r="E51" s="32"/>
      <c r="F51" s="32"/>
      <c r="G51" s="32"/>
      <c r="H51" s="32"/>
      <c r="I51" s="158"/>
      <c r="J51" s="158"/>
      <c r="K51" s="158"/>
      <c r="L51" s="159"/>
      <c r="M51" s="159"/>
      <c r="N51" s="159"/>
      <c r="O51" s="159"/>
      <c r="P51" s="46"/>
      <c r="Q51" s="45"/>
      <c r="R51" s="45"/>
      <c r="S51" s="45"/>
      <c r="T51" s="186"/>
      <c r="U51" s="186"/>
    </row>
    <row r="52" spans="1:21" s="38" customFormat="1" x14ac:dyDescent="0.3">
      <c r="A52" s="31"/>
      <c r="B52" s="31"/>
      <c r="C52" s="32"/>
      <c r="D52" s="32"/>
      <c r="E52" s="32"/>
      <c r="F52" s="32"/>
      <c r="G52" s="32"/>
      <c r="H52" s="32"/>
      <c r="I52" s="158"/>
      <c r="J52" s="158"/>
      <c r="K52" s="158"/>
      <c r="L52" s="159"/>
      <c r="M52" s="159"/>
      <c r="N52" s="159"/>
      <c r="O52" s="159"/>
      <c r="P52" s="46"/>
      <c r="Q52" s="45"/>
      <c r="R52" s="45"/>
      <c r="S52" s="45"/>
      <c r="T52" s="186"/>
      <c r="U52" s="186"/>
    </row>
    <row r="53" spans="1:21" s="38" customFormat="1" x14ac:dyDescent="0.3">
      <c r="A53" s="31"/>
      <c r="B53" s="31"/>
      <c r="C53" s="32"/>
      <c r="D53" s="32"/>
      <c r="E53" s="32"/>
      <c r="F53" s="32"/>
      <c r="G53" s="32"/>
      <c r="H53" s="32"/>
      <c r="I53" s="158"/>
      <c r="J53" s="158"/>
      <c r="K53" s="158"/>
      <c r="L53" s="159"/>
      <c r="M53" s="159"/>
      <c r="N53" s="159"/>
      <c r="O53" s="159"/>
      <c r="P53" s="46"/>
      <c r="Q53" s="45"/>
      <c r="R53" s="45"/>
      <c r="S53" s="45"/>
      <c r="T53" s="186"/>
      <c r="U53" s="186"/>
    </row>
    <row r="54" spans="1:21" s="38" customFormat="1" x14ac:dyDescent="0.3">
      <c r="A54" s="31"/>
      <c r="B54" s="31"/>
      <c r="C54" s="32"/>
      <c r="D54" s="32"/>
      <c r="E54" s="32"/>
      <c r="F54" s="32"/>
      <c r="G54" s="32"/>
      <c r="H54" s="32"/>
      <c r="I54" s="158"/>
      <c r="J54" s="158"/>
      <c r="K54" s="158"/>
      <c r="L54" s="159"/>
      <c r="M54" s="159"/>
      <c r="N54" s="159"/>
      <c r="O54" s="159"/>
      <c r="P54" s="46"/>
      <c r="Q54" s="45"/>
      <c r="R54" s="45"/>
      <c r="S54" s="45"/>
      <c r="T54" s="186"/>
      <c r="U54" s="186"/>
    </row>
    <row r="55" spans="1:21" s="38" customFormat="1" x14ac:dyDescent="0.3">
      <c r="A55" s="31"/>
      <c r="B55" s="31"/>
      <c r="C55" s="32"/>
      <c r="D55" s="32"/>
      <c r="E55" s="32"/>
      <c r="F55" s="32"/>
      <c r="G55" s="32"/>
      <c r="H55" s="32"/>
      <c r="I55" s="158"/>
      <c r="J55" s="158"/>
      <c r="K55" s="158"/>
      <c r="L55" s="159"/>
      <c r="M55" s="159"/>
      <c r="N55" s="159"/>
      <c r="O55" s="159"/>
      <c r="P55" s="46"/>
      <c r="Q55" s="45"/>
      <c r="R55" s="45"/>
      <c r="S55" s="45"/>
      <c r="T55" s="186"/>
      <c r="U55" s="186"/>
    </row>
    <row r="56" spans="1:21" s="38" customFormat="1" x14ac:dyDescent="0.3">
      <c r="A56" s="31"/>
      <c r="B56" s="31"/>
      <c r="C56" s="32"/>
      <c r="D56" s="32"/>
      <c r="E56" s="32"/>
      <c r="F56" s="32"/>
      <c r="G56" s="32"/>
      <c r="H56" s="32"/>
      <c r="I56" s="158"/>
      <c r="J56" s="158"/>
      <c r="K56" s="158"/>
      <c r="L56" s="159"/>
      <c r="M56" s="159"/>
      <c r="N56" s="159"/>
      <c r="O56" s="159"/>
      <c r="P56" s="46"/>
      <c r="Q56" s="45"/>
      <c r="R56" s="45"/>
      <c r="S56" s="45"/>
      <c r="T56" s="186"/>
      <c r="U56" s="186"/>
    </row>
    <row r="57" spans="1:21" s="38" customFormat="1" x14ac:dyDescent="0.3">
      <c r="A57" s="31"/>
      <c r="B57" s="31"/>
      <c r="C57" s="32"/>
      <c r="D57" s="32"/>
      <c r="E57" s="32"/>
      <c r="F57" s="32"/>
      <c r="G57" s="32"/>
      <c r="H57" s="32"/>
      <c r="I57" s="158"/>
      <c r="J57" s="158"/>
      <c r="K57" s="158"/>
      <c r="L57" s="159"/>
      <c r="M57" s="159"/>
      <c r="N57" s="159"/>
      <c r="O57" s="159"/>
      <c r="P57" s="46"/>
      <c r="Q57" s="45"/>
      <c r="R57" s="45"/>
      <c r="S57" s="45"/>
      <c r="T57" s="186"/>
      <c r="U57" s="186"/>
    </row>
    <row r="58" spans="1:21" s="38" customFormat="1" x14ac:dyDescent="0.3">
      <c r="A58" s="31"/>
      <c r="B58" s="31"/>
      <c r="C58" s="32"/>
      <c r="D58" s="32"/>
      <c r="E58" s="32"/>
      <c r="F58" s="32"/>
      <c r="G58" s="32"/>
      <c r="H58" s="32"/>
      <c r="I58" s="158"/>
      <c r="J58" s="158"/>
      <c r="K58" s="158"/>
      <c r="L58" s="159"/>
      <c r="M58" s="159"/>
      <c r="N58" s="159"/>
      <c r="O58" s="159"/>
      <c r="P58" s="46"/>
      <c r="Q58" s="45"/>
      <c r="R58" s="45"/>
      <c r="S58" s="45"/>
      <c r="T58" s="186"/>
      <c r="U58" s="186"/>
    </row>
    <row r="59" spans="1:21" s="38" customFormat="1" x14ac:dyDescent="0.3">
      <c r="A59" s="31"/>
      <c r="B59" s="31"/>
      <c r="C59" s="32"/>
      <c r="D59" s="32"/>
      <c r="E59" s="32"/>
      <c r="F59" s="32"/>
      <c r="G59" s="32"/>
      <c r="H59" s="32"/>
      <c r="I59" s="158"/>
      <c r="J59" s="158"/>
      <c r="K59" s="158"/>
      <c r="L59" s="159"/>
      <c r="M59" s="159"/>
      <c r="N59" s="159"/>
      <c r="O59" s="159"/>
      <c r="P59" s="46"/>
      <c r="Q59" s="45"/>
      <c r="R59" s="45"/>
      <c r="S59" s="45"/>
      <c r="T59" s="186"/>
      <c r="U59" s="186"/>
    </row>
    <row r="60" spans="1:21" s="38" customFormat="1" x14ac:dyDescent="0.3">
      <c r="A60" s="31"/>
      <c r="B60" s="31"/>
      <c r="C60" s="32"/>
      <c r="D60" s="32"/>
      <c r="E60" s="32"/>
      <c r="F60" s="32"/>
      <c r="G60" s="32"/>
      <c r="H60" s="32"/>
      <c r="I60" s="158"/>
      <c r="J60" s="158"/>
      <c r="K60" s="158"/>
      <c r="L60" s="159"/>
      <c r="M60" s="159"/>
      <c r="N60" s="159"/>
      <c r="O60" s="159"/>
      <c r="P60" s="46"/>
      <c r="Q60" s="45"/>
      <c r="R60" s="45"/>
      <c r="S60" s="45"/>
      <c r="T60" s="186"/>
      <c r="U60" s="186"/>
    </row>
    <row r="61" spans="1:21" s="38" customFormat="1" x14ac:dyDescent="0.3">
      <c r="A61" s="31"/>
      <c r="B61" s="31"/>
      <c r="C61" s="32"/>
      <c r="D61" s="32"/>
      <c r="E61" s="32"/>
      <c r="F61" s="32"/>
      <c r="G61" s="32"/>
      <c r="H61" s="32"/>
      <c r="I61" s="158"/>
      <c r="J61" s="158"/>
      <c r="K61" s="158"/>
      <c r="L61" s="159"/>
      <c r="M61" s="159"/>
      <c r="N61" s="159"/>
      <c r="O61" s="159"/>
      <c r="P61" s="46"/>
      <c r="Q61" s="45"/>
      <c r="R61" s="45"/>
      <c r="S61" s="45"/>
      <c r="T61" s="186"/>
      <c r="U61" s="186"/>
    </row>
    <row r="62" spans="1:21" s="38" customFormat="1" x14ac:dyDescent="0.3">
      <c r="A62" s="31"/>
      <c r="B62" s="31"/>
      <c r="C62" s="32"/>
      <c r="D62" s="32"/>
      <c r="E62" s="32"/>
      <c r="F62" s="32"/>
      <c r="G62" s="32"/>
      <c r="H62" s="32"/>
      <c r="I62" s="158"/>
      <c r="J62" s="158"/>
      <c r="K62" s="158"/>
      <c r="L62" s="159"/>
      <c r="M62" s="159"/>
      <c r="N62" s="159"/>
      <c r="O62" s="159"/>
      <c r="P62" s="46"/>
      <c r="Q62" s="45"/>
      <c r="R62" s="45"/>
      <c r="S62" s="45"/>
      <c r="T62" s="186"/>
      <c r="U62" s="186"/>
    </row>
    <row r="63" spans="1:21" s="38" customFormat="1" x14ac:dyDescent="0.3">
      <c r="A63" s="31"/>
      <c r="B63" s="31"/>
      <c r="C63" s="32"/>
      <c r="D63" s="32"/>
      <c r="E63" s="32"/>
      <c r="F63" s="32"/>
      <c r="G63" s="32"/>
      <c r="H63" s="32"/>
      <c r="I63" s="158"/>
      <c r="J63" s="158"/>
      <c r="K63" s="158"/>
      <c r="L63" s="159"/>
      <c r="M63" s="159"/>
      <c r="N63" s="159"/>
      <c r="O63" s="159"/>
      <c r="P63" s="46"/>
      <c r="Q63" s="45"/>
      <c r="R63" s="45"/>
      <c r="S63" s="45"/>
      <c r="T63" s="186"/>
      <c r="U63" s="186"/>
    </row>
    <row r="64" spans="1:21" s="38" customFormat="1" x14ac:dyDescent="0.3">
      <c r="A64" s="31"/>
      <c r="B64" s="31"/>
      <c r="C64" s="32"/>
      <c r="D64" s="32"/>
      <c r="E64" s="32"/>
      <c r="F64" s="32"/>
      <c r="G64" s="32"/>
      <c r="H64" s="32"/>
      <c r="I64" s="158"/>
      <c r="J64" s="158"/>
      <c r="K64" s="158"/>
      <c r="L64" s="159"/>
      <c r="M64" s="159"/>
      <c r="N64" s="159"/>
      <c r="O64" s="159"/>
      <c r="P64" s="46"/>
      <c r="Q64" s="45"/>
      <c r="R64" s="45"/>
      <c r="S64" s="45"/>
      <c r="T64" s="186"/>
      <c r="U64" s="186"/>
    </row>
    <row r="65" spans="1:21" s="38" customFormat="1" x14ac:dyDescent="0.3">
      <c r="A65" s="31"/>
      <c r="B65" s="31"/>
      <c r="C65" s="32"/>
      <c r="D65" s="32"/>
      <c r="E65" s="32"/>
      <c r="F65" s="32"/>
      <c r="G65" s="32"/>
      <c r="H65" s="32"/>
      <c r="I65" s="158"/>
      <c r="J65" s="158"/>
      <c r="K65" s="158"/>
      <c r="L65" s="159"/>
      <c r="M65" s="159"/>
      <c r="N65" s="159"/>
      <c r="O65" s="159"/>
      <c r="P65" s="46"/>
      <c r="Q65" s="45"/>
      <c r="R65" s="45"/>
      <c r="S65" s="45"/>
      <c r="T65" s="186"/>
      <c r="U65" s="186"/>
    </row>
    <row r="66" spans="1:21" s="38" customFormat="1" x14ac:dyDescent="0.3">
      <c r="A66" s="31"/>
      <c r="B66" s="31"/>
      <c r="C66" s="32"/>
      <c r="D66" s="32"/>
      <c r="E66" s="32"/>
      <c r="F66" s="32"/>
      <c r="G66" s="32"/>
      <c r="H66" s="32"/>
      <c r="I66" s="158"/>
      <c r="J66" s="158"/>
      <c r="K66" s="158"/>
      <c r="L66" s="159"/>
      <c r="M66" s="159"/>
      <c r="N66" s="159"/>
      <c r="O66" s="159"/>
      <c r="P66" s="46"/>
      <c r="Q66" s="45"/>
      <c r="R66" s="45"/>
      <c r="S66" s="45"/>
      <c r="T66" s="186"/>
      <c r="U66" s="186"/>
    </row>
    <row r="67" spans="1:21" s="38" customFormat="1" x14ac:dyDescent="0.3">
      <c r="A67" s="31"/>
      <c r="B67" s="31"/>
      <c r="C67" s="32"/>
      <c r="D67" s="32"/>
      <c r="E67" s="32"/>
      <c r="F67" s="32"/>
      <c r="G67" s="32"/>
      <c r="H67" s="32"/>
      <c r="I67" s="158"/>
      <c r="J67" s="158"/>
      <c r="K67" s="158"/>
      <c r="L67" s="159"/>
      <c r="M67" s="159"/>
      <c r="N67" s="159"/>
      <c r="O67" s="159"/>
      <c r="P67" s="46"/>
      <c r="Q67" s="45"/>
      <c r="R67" s="45"/>
      <c r="S67" s="45"/>
      <c r="T67" s="186"/>
      <c r="U67" s="186"/>
    </row>
    <row r="68" spans="1:21" s="38" customFormat="1" x14ac:dyDescent="0.3">
      <c r="A68" s="31"/>
      <c r="B68" s="31"/>
      <c r="C68" s="32"/>
      <c r="D68" s="32"/>
      <c r="E68" s="32"/>
      <c r="F68" s="32"/>
      <c r="G68" s="32"/>
      <c r="H68" s="32"/>
      <c r="I68" s="158"/>
      <c r="J68" s="158"/>
      <c r="K68" s="158"/>
      <c r="L68" s="159"/>
      <c r="M68" s="159"/>
      <c r="N68" s="159"/>
      <c r="O68" s="159"/>
      <c r="P68" s="46"/>
      <c r="Q68" s="45"/>
      <c r="R68" s="45"/>
      <c r="S68" s="45"/>
      <c r="T68" s="186"/>
      <c r="U68" s="186"/>
    </row>
    <row r="69" spans="1:21" s="38" customFormat="1" x14ac:dyDescent="0.3">
      <c r="A69" s="31"/>
      <c r="B69" s="31"/>
      <c r="C69" s="32"/>
      <c r="D69" s="32"/>
      <c r="E69" s="32"/>
      <c r="F69" s="32"/>
      <c r="G69" s="32"/>
      <c r="H69" s="32"/>
      <c r="I69" s="158"/>
      <c r="J69" s="158"/>
      <c r="K69" s="158"/>
      <c r="L69" s="159"/>
      <c r="M69" s="159"/>
      <c r="N69" s="159"/>
      <c r="O69" s="159"/>
      <c r="P69" s="46"/>
      <c r="Q69" s="45"/>
      <c r="R69" s="45"/>
      <c r="S69" s="45"/>
      <c r="T69" s="186"/>
      <c r="U69" s="186"/>
    </row>
    <row r="70" spans="1:21" s="38" customFormat="1" x14ac:dyDescent="0.3">
      <c r="A70" s="31"/>
      <c r="B70" s="31"/>
      <c r="C70" s="32"/>
      <c r="D70" s="32"/>
      <c r="E70" s="32"/>
      <c r="F70" s="32"/>
      <c r="G70" s="32"/>
      <c r="H70" s="32"/>
      <c r="I70" s="158"/>
      <c r="J70" s="158"/>
      <c r="K70" s="158"/>
      <c r="L70" s="159"/>
      <c r="M70" s="159"/>
      <c r="N70" s="159"/>
      <c r="O70" s="159"/>
      <c r="P70" s="46"/>
      <c r="Q70" s="45"/>
      <c r="R70" s="45"/>
      <c r="S70" s="45"/>
      <c r="T70" s="186"/>
      <c r="U70" s="186"/>
    </row>
    <row r="71" spans="1:21" s="38" customFormat="1" x14ac:dyDescent="0.3">
      <c r="A71" s="31"/>
      <c r="B71" s="31"/>
      <c r="C71" s="32"/>
      <c r="D71" s="32"/>
      <c r="E71" s="32"/>
      <c r="F71" s="32"/>
      <c r="G71" s="32"/>
      <c r="H71" s="32"/>
      <c r="I71" s="158"/>
      <c r="J71" s="158"/>
      <c r="K71" s="158"/>
      <c r="L71" s="159"/>
      <c r="M71" s="159"/>
      <c r="N71" s="159"/>
      <c r="O71" s="159"/>
      <c r="P71" s="46"/>
      <c r="Q71" s="45"/>
      <c r="R71" s="45"/>
      <c r="S71" s="45"/>
      <c r="T71" s="186"/>
      <c r="U71" s="186"/>
    </row>
    <row r="72" spans="1:21" s="38" customFormat="1" x14ac:dyDescent="0.3">
      <c r="A72" s="31"/>
      <c r="B72" s="31"/>
      <c r="C72" s="32"/>
      <c r="D72" s="32"/>
      <c r="E72" s="32"/>
      <c r="F72" s="32"/>
      <c r="G72" s="32"/>
      <c r="H72" s="32"/>
      <c r="I72" s="158"/>
      <c r="J72" s="158"/>
      <c r="K72" s="158"/>
      <c r="L72" s="159"/>
      <c r="M72" s="159"/>
      <c r="N72" s="159"/>
      <c r="O72" s="159"/>
      <c r="P72" s="46"/>
      <c r="Q72" s="45"/>
      <c r="R72" s="45"/>
      <c r="S72" s="45"/>
      <c r="T72" s="186"/>
      <c r="U72" s="186"/>
    </row>
    <row r="73" spans="1:21" s="38" customFormat="1" x14ac:dyDescent="0.3">
      <c r="A73" s="31"/>
      <c r="B73" s="31"/>
      <c r="C73" s="32"/>
      <c r="D73" s="32"/>
      <c r="E73" s="32"/>
      <c r="F73" s="32"/>
      <c r="G73" s="32"/>
      <c r="H73" s="32"/>
      <c r="I73" s="158"/>
      <c r="J73" s="158"/>
      <c r="K73" s="158"/>
      <c r="L73" s="159"/>
      <c r="M73" s="159"/>
      <c r="N73" s="159"/>
      <c r="O73" s="159"/>
      <c r="P73" s="46"/>
      <c r="Q73" s="45"/>
      <c r="R73" s="45"/>
      <c r="S73" s="45"/>
      <c r="T73" s="186"/>
      <c r="U73" s="186"/>
    </row>
    <row r="74" spans="1:21" s="38" customFormat="1" x14ac:dyDescent="0.3">
      <c r="A74" s="31"/>
      <c r="B74" s="31"/>
      <c r="C74" s="32"/>
      <c r="D74" s="32"/>
      <c r="E74" s="32"/>
      <c r="F74" s="32"/>
      <c r="G74" s="32"/>
      <c r="H74" s="32"/>
      <c r="I74" s="158"/>
      <c r="J74" s="158"/>
      <c r="K74" s="158"/>
      <c r="L74" s="159"/>
      <c r="M74" s="159"/>
      <c r="N74" s="159"/>
      <c r="O74" s="159"/>
      <c r="P74" s="46"/>
      <c r="Q74" s="45"/>
      <c r="R74" s="45"/>
      <c r="S74" s="45"/>
      <c r="T74" s="186"/>
      <c r="U74" s="186"/>
    </row>
    <row r="75" spans="1:21" s="38" customFormat="1" x14ac:dyDescent="0.3">
      <c r="A75" s="31"/>
      <c r="B75" s="31"/>
      <c r="C75" s="32"/>
      <c r="D75" s="32"/>
      <c r="E75" s="32"/>
      <c r="F75" s="32"/>
      <c r="G75" s="32"/>
      <c r="H75" s="32"/>
      <c r="I75" s="158"/>
      <c r="J75" s="158"/>
      <c r="K75" s="158"/>
      <c r="L75" s="159"/>
      <c r="M75" s="159"/>
      <c r="N75" s="159"/>
      <c r="O75" s="159"/>
      <c r="P75" s="46"/>
      <c r="Q75" s="45"/>
      <c r="R75" s="45"/>
      <c r="S75" s="45"/>
      <c r="T75" s="186"/>
      <c r="U75" s="186"/>
    </row>
    <row r="76" spans="1:21" s="38" customFormat="1" x14ac:dyDescent="0.3">
      <c r="A76" s="31"/>
      <c r="B76" s="31"/>
      <c r="C76" s="32"/>
      <c r="D76" s="32"/>
      <c r="E76" s="32"/>
      <c r="F76" s="32"/>
      <c r="G76" s="32"/>
      <c r="H76" s="32"/>
      <c r="I76" s="158"/>
      <c r="J76" s="158"/>
      <c r="K76" s="158"/>
      <c r="L76" s="159"/>
      <c r="M76" s="159"/>
      <c r="N76" s="159"/>
      <c r="O76" s="159"/>
      <c r="P76" s="46"/>
      <c r="Q76" s="45"/>
      <c r="R76" s="45"/>
      <c r="S76" s="45"/>
      <c r="T76" s="186"/>
      <c r="U76" s="186"/>
    </row>
    <row r="77" spans="1:21" s="38" customFormat="1" x14ac:dyDescent="0.3">
      <c r="A77" s="31"/>
      <c r="B77" s="31"/>
      <c r="C77" s="32"/>
      <c r="D77" s="32"/>
      <c r="E77" s="32"/>
      <c r="F77" s="32"/>
      <c r="G77" s="32"/>
      <c r="H77" s="32"/>
      <c r="I77" s="158"/>
      <c r="J77" s="158"/>
      <c r="K77" s="158"/>
      <c r="L77" s="159"/>
      <c r="M77" s="159"/>
      <c r="N77" s="159"/>
      <c r="O77" s="159"/>
      <c r="P77" s="46"/>
      <c r="Q77" s="45"/>
      <c r="R77" s="45"/>
      <c r="S77" s="45"/>
      <c r="T77" s="186"/>
      <c r="U77" s="186"/>
    </row>
    <row r="78" spans="1:21" s="38" customFormat="1" x14ac:dyDescent="0.3">
      <c r="A78" s="31"/>
      <c r="B78" s="31"/>
      <c r="C78" s="32"/>
      <c r="D78" s="32"/>
      <c r="E78" s="32"/>
      <c r="F78" s="32"/>
      <c r="G78" s="32"/>
      <c r="H78" s="32"/>
      <c r="I78" s="158"/>
      <c r="J78" s="158"/>
      <c r="K78" s="158"/>
      <c r="L78" s="159"/>
      <c r="M78" s="159"/>
      <c r="N78" s="159"/>
      <c r="O78" s="159"/>
      <c r="P78" s="46"/>
      <c r="Q78" s="45"/>
      <c r="R78" s="45"/>
      <c r="S78" s="45"/>
      <c r="T78" s="186"/>
      <c r="U78" s="186"/>
    </row>
    <row r="79" spans="1:21" s="38" customFormat="1" x14ac:dyDescent="0.3">
      <c r="A79" s="31"/>
      <c r="B79" s="31"/>
      <c r="C79" s="32"/>
      <c r="D79" s="32"/>
      <c r="E79" s="32"/>
      <c r="F79" s="32"/>
      <c r="G79" s="32"/>
      <c r="H79" s="32"/>
      <c r="I79" s="158"/>
      <c r="J79" s="158"/>
      <c r="K79" s="158"/>
      <c r="L79" s="159"/>
      <c r="M79" s="159"/>
      <c r="N79" s="159"/>
      <c r="O79" s="159"/>
      <c r="P79" s="46"/>
      <c r="Q79" s="45"/>
      <c r="R79" s="45"/>
      <c r="S79" s="45"/>
      <c r="T79" s="186"/>
      <c r="U79" s="186"/>
    </row>
    <row r="80" spans="1:21" s="38" customFormat="1" x14ac:dyDescent="0.3">
      <c r="A80" s="31"/>
      <c r="B80" s="31"/>
      <c r="C80" s="32"/>
      <c r="D80" s="32"/>
      <c r="E80" s="32"/>
      <c r="F80" s="32"/>
      <c r="G80" s="32"/>
      <c r="H80" s="32"/>
      <c r="I80" s="158"/>
      <c r="J80" s="158"/>
      <c r="K80" s="158"/>
      <c r="L80" s="159"/>
      <c r="M80" s="159"/>
      <c r="N80" s="159"/>
      <c r="O80" s="159"/>
      <c r="P80" s="46"/>
      <c r="Q80" s="45"/>
      <c r="R80" s="45"/>
      <c r="S80" s="45"/>
      <c r="T80" s="186"/>
      <c r="U80" s="186"/>
    </row>
    <row r="81" spans="1:21" s="38" customFormat="1" x14ac:dyDescent="0.3">
      <c r="A81" s="31"/>
      <c r="B81" s="31"/>
      <c r="C81" s="32"/>
      <c r="D81" s="32"/>
      <c r="E81" s="32"/>
      <c r="F81" s="32"/>
      <c r="G81" s="32"/>
      <c r="H81" s="32"/>
      <c r="I81" s="158"/>
      <c r="J81" s="158"/>
      <c r="K81" s="158"/>
      <c r="L81" s="159"/>
      <c r="M81" s="159"/>
      <c r="N81" s="159"/>
      <c r="O81" s="159"/>
      <c r="P81" s="46"/>
      <c r="Q81" s="45"/>
      <c r="R81" s="45"/>
      <c r="S81" s="45"/>
      <c r="T81" s="186"/>
      <c r="U81" s="186"/>
    </row>
    <row r="82" spans="1:21" s="38" customFormat="1" x14ac:dyDescent="0.3">
      <c r="A82" s="31"/>
      <c r="B82" s="31"/>
      <c r="C82" s="32"/>
      <c r="D82" s="32"/>
      <c r="E82" s="32"/>
      <c r="F82" s="32"/>
      <c r="G82" s="32"/>
      <c r="H82" s="32"/>
      <c r="I82" s="158"/>
      <c r="J82" s="158"/>
      <c r="K82" s="158"/>
      <c r="L82" s="159"/>
      <c r="M82" s="159"/>
      <c r="N82" s="159"/>
      <c r="O82" s="159"/>
      <c r="P82" s="46"/>
      <c r="Q82" s="45"/>
      <c r="R82" s="45"/>
      <c r="S82" s="45"/>
      <c r="T82" s="186"/>
      <c r="U82" s="186"/>
    </row>
    <row r="83" spans="1:21" s="38" customFormat="1" x14ac:dyDescent="0.3">
      <c r="A83" s="31"/>
      <c r="B83" s="31"/>
      <c r="C83" s="32"/>
      <c r="D83" s="32"/>
      <c r="E83" s="32"/>
      <c r="F83" s="32"/>
      <c r="G83" s="32"/>
      <c r="H83" s="32"/>
      <c r="I83" s="158"/>
      <c r="J83" s="158"/>
      <c r="K83" s="158"/>
      <c r="L83" s="159"/>
      <c r="M83" s="159"/>
      <c r="N83" s="159"/>
      <c r="O83" s="159"/>
      <c r="P83" s="46"/>
      <c r="Q83" s="45"/>
      <c r="R83" s="45"/>
      <c r="S83" s="45"/>
      <c r="T83" s="186"/>
      <c r="U83" s="186"/>
    </row>
    <row r="84" spans="1:21" s="38" customFormat="1" x14ac:dyDescent="0.3">
      <c r="A84" s="31"/>
      <c r="B84" s="31"/>
      <c r="C84" s="32"/>
      <c r="D84" s="32"/>
      <c r="E84" s="32"/>
      <c r="F84" s="32"/>
      <c r="G84" s="32"/>
      <c r="H84" s="32"/>
      <c r="I84" s="158"/>
      <c r="J84" s="158"/>
      <c r="K84" s="158"/>
      <c r="L84" s="159"/>
      <c r="M84" s="159"/>
      <c r="N84" s="159"/>
      <c r="O84" s="159"/>
      <c r="P84" s="46"/>
      <c r="Q84" s="45"/>
      <c r="R84" s="45"/>
      <c r="S84" s="45"/>
      <c r="T84" s="186"/>
      <c r="U84" s="186"/>
    </row>
    <row r="85" spans="1:21" s="38" customFormat="1" x14ac:dyDescent="0.3">
      <c r="A85" s="31"/>
      <c r="B85" s="31"/>
      <c r="C85" s="32"/>
      <c r="D85" s="32"/>
      <c r="E85" s="32"/>
      <c r="F85" s="32"/>
      <c r="G85" s="32"/>
      <c r="H85" s="32"/>
      <c r="I85" s="158"/>
      <c r="J85" s="158"/>
      <c r="K85" s="158"/>
      <c r="L85" s="159"/>
      <c r="M85" s="159"/>
      <c r="N85" s="159"/>
      <c r="O85" s="159"/>
      <c r="P85" s="46"/>
      <c r="Q85" s="45"/>
      <c r="R85" s="45"/>
      <c r="S85" s="45"/>
      <c r="T85" s="186"/>
      <c r="U85" s="186"/>
    </row>
    <row r="86" spans="1:21" s="38" customFormat="1" x14ac:dyDescent="0.3">
      <c r="A86" s="31"/>
      <c r="B86" s="31"/>
      <c r="C86" s="32"/>
      <c r="D86" s="32"/>
      <c r="E86" s="32"/>
      <c r="F86" s="32"/>
      <c r="G86" s="32"/>
      <c r="H86" s="32"/>
      <c r="I86" s="158"/>
      <c r="J86" s="158"/>
      <c r="K86" s="158"/>
      <c r="L86" s="159"/>
      <c r="M86" s="159"/>
      <c r="N86" s="159"/>
      <c r="O86" s="159"/>
      <c r="P86" s="46"/>
      <c r="Q86" s="45"/>
      <c r="R86" s="45"/>
      <c r="S86" s="45"/>
      <c r="T86" s="186"/>
      <c r="U86" s="186"/>
    </row>
    <row r="87" spans="1:21" s="38" customFormat="1" x14ac:dyDescent="0.3">
      <c r="A87" s="31"/>
      <c r="B87" s="31"/>
      <c r="C87" s="32"/>
      <c r="D87" s="32"/>
      <c r="E87" s="32"/>
      <c r="F87" s="32"/>
      <c r="G87" s="32"/>
      <c r="H87" s="32"/>
      <c r="I87" s="158"/>
      <c r="J87" s="158"/>
      <c r="K87" s="158"/>
      <c r="L87" s="159"/>
      <c r="M87" s="159"/>
      <c r="N87" s="159"/>
      <c r="O87" s="159"/>
      <c r="P87" s="46"/>
      <c r="Q87" s="45"/>
      <c r="R87" s="45"/>
      <c r="S87" s="45"/>
      <c r="T87" s="186"/>
      <c r="U87" s="186"/>
    </row>
    <row r="88" spans="1:21" s="38" customFormat="1" x14ac:dyDescent="0.3">
      <c r="A88" s="31"/>
      <c r="B88" s="31"/>
      <c r="C88" s="32"/>
      <c r="D88" s="32"/>
      <c r="E88" s="32"/>
      <c r="F88" s="32"/>
      <c r="G88" s="32"/>
      <c r="H88" s="32"/>
      <c r="I88" s="158"/>
      <c r="J88" s="158"/>
      <c r="K88" s="158"/>
      <c r="L88" s="159"/>
      <c r="M88" s="159"/>
      <c r="N88" s="159"/>
      <c r="O88" s="159"/>
      <c r="P88" s="46"/>
      <c r="Q88" s="45"/>
      <c r="R88" s="45"/>
      <c r="S88" s="45"/>
      <c r="T88" s="186"/>
      <c r="U88" s="186"/>
    </row>
    <row r="89" spans="1:21" s="38" customFormat="1" x14ac:dyDescent="0.3">
      <c r="A89" s="31"/>
      <c r="B89" s="31"/>
      <c r="C89" s="32"/>
      <c r="D89" s="32"/>
      <c r="E89" s="32"/>
      <c r="F89" s="32"/>
      <c r="G89" s="32"/>
      <c r="H89" s="32"/>
      <c r="I89" s="158"/>
      <c r="J89" s="158"/>
      <c r="K89" s="158"/>
      <c r="L89" s="159"/>
      <c r="M89" s="159"/>
      <c r="N89" s="159"/>
      <c r="O89" s="159"/>
      <c r="P89" s="46"/>
      <c r="Q89" s="45"/>
      <c r="R89" s="45"/>
      <c r="S89" s="45"/>
      <c r="T89" s="186"/>
      <c r="U89" s="186"/>
    </row>
    <row r="90" spans="1:21" s="38" customFormat="1" x14ac:dyDescent="0.3">
      <c r="A90" s="31"/>
      <c r="B90" s="31"/>
      <c r="C90" s="32"/>
      <c r="D90" s="32"/>
      <c r="E90" s="32"/>
      <c r="F90" s="32"/>
      <c r="G90" s="32"/>
      <c r="H90" s="32"/>
      <c r="I90" s="158"/>
      <c r="J90" s="158"/>
      <c r="K90" s="158"/>
      <c r="L90" s="159"/>
      <c r="M90" s="159"/>
      <c r="N90" s="159"/>
      <c r="O90" s="159"/>
      <c r="P90" s="46"/>
      <c r="Q90" s="45"/>
      <c r="R90" s="45"/>
      <c r="S90" s="45"/>
      <c r="T90" s="186"/>
      <c r="U90" s="186"/>
    </row>
    <row r="91" spans="1:21" s="38" customFormat="1" x14ac:dyDescent="0.3">
      <c r="A91" s="31"/>
      <c r="B91" s="31"/>
      <c r="C91" s="32"/>
      <c r="D91" s="32"/>
      <c r="E91" s="32"/>
      <c r="F91" s="32"/>
      <c r="G91" s="32"/>
      <c r="H91" s="32"/>
      <c r="I91" s="158"/>
      <c r="J91" s="158"/>
      <c r="K91" s="158"/>
      <c r="L91" s="159"/>
      <c r="M91" s="159"/>
      <c r="N91" s="159"/>
      <c r="O91" s="159"/>
      <c r="P91" s="46"/>
      <c r="Q91" s="45"/>
      <c r="R91" s="45"/>
      <c r="S91" s="45"/>
      <c r="T91" s="186"/>
      <c r="U91" s="186"/>
    </row>
    <row r="92" spans="1:21" s="38" customFormat="1" x14ac:dyDescent="0.3">
      <c r="A92" s="31"/>
      <c r="B92" s="31"/>
      <c r="C92" s="32"/>
      <c r="D92" s="32"/>
      <c r="E92" s="32"/>
      <c r="F92" s="32"/>
      <c r="G92" s="32"/>
      <c r="H92" s="32"/>
      <c r="I92" s="158"/>
      <c r="J92" s="158"/>
      <c r="K92" s="158"/>
      <c r="L92" s="159"/>
      <c r="M92" s="159"/>
      <c r="N92" s="159"/>
      <c r="O92" s="159"/>
      <c r="P92" s="46"/>
      <c r="Q92" s="45"/>
      <c r="R92" s="45"/>
      <c r="S92" s="45"/>
      <c r="T92" s="186"/>
      <c r="U92" s="186"/>
    </row>
    <row r="93" spans="1:21" s="38" customFormat="1" x14ac:dyDescent="0.3">
      <c r="A93" s="31"/>
      <c r="B93" s="31"/>
      <c r="C93" s="32"/>
      <c r="D93" s="32"/>
      <c r="E93" s="32"/>
      <c r="F93" s="32"/>
      <c r="G93" s="32"/>
      <c r="H93" s="32"/>
      <c r="I93" s="158"/>
      <c r="J93" s="158"/>
      <c r="K93" s="158"/>
      <c r="L93" s="159"/>
      <c r="M93" s="159"/>
      <c r="N93" s="159"/>
      <c r="O93" s="159"/>
      <c r="P93" s="46"/>
      <c r="Q93" s="45"/>
      <c r="R93" s="45"/>
      <c r="S93" s="45"/>
      <c r="T93" s="186"/>
      <c r="U93" s="186"/>
    </row>
    <row r="94" spans="1:21" s="38" customFormat="1" x14ac:dyDescent="0.3">
      <c r="A94" s="31"/>
      <c r="B94" s="31"/>
      <c r="C94" s="32"/>
      <c r="D94" s="32"/>
      <c r="E94" s="32"/>
      <c r="F94" s="32"/>
      <c r="G94" s="32"/>
      <c r="H94" s="32"/>
      <c r="I94" s="158"/>
      <c r="J94" s="158"/>
      <c r="K94" s="158"/>
      <c r="L94" s="159"/>
      <c r="M94" s="159"/>
      <c r="N94" s="159"/>
      <c r="O94" s="159"/>
      <c r="P94" s="46"/>
      <c r="Q94" s="45"/>
      <c r="R94" s="45"/>
      <c r="S94" s="45"/>
      <c r="T94" s="186"/>
      <c r="U94" s="186"/>
    </row>
    <row r="95" spans="1:21" s="38" customFormat="1" x14ac:dyDescent="0.3">
      <c r="A95" s="31"/>
      <c r="B95" s="31"/>
      <c r="C95" s="32"/>
      <c r="D95" s="32"/>
      <c r="E95" s="32"/>
      <c r="F95" s="32"/>
      <c r="G95" s="32"/>
      <c r="H95" s="32"/>
      <c r="I95" s="158"/>
      <c r="J95" s="158"/>
      <c r="K95" s="158"/>
      <c r="L95" s="159"/>
      <c r="M95" s="159"/>
      <c r="N95" s="159"/>
      <c r="O95" s="159"/>
      <c r="P95" s="46"/>
      <c r="Q95" s="45"/>
      <c r="R95" s="45"/>
      <c r="S95" s="45"/>
      <c r="T95" s="186"/>
      <c r="U95" s="186"/>
    </row>
    <row r="96" spans="1:21" s="38" customFormat="1" x14ac:dyDescent="0.3">
      <c r="A96" s="31"/>
      <c r="B96" s="31"/>
      <c r="C96" s="32"/>
      <c r="D96" s="32"/>
      <c r="E96" s="32"/>
      <c r="F96" s="32"/>
      <c r="G96" s="32"/>
      <c r="H96" s="32"/>
      <c r="I96" s="158"/>
      <c r="J96" s="158"/>
      <c r="K96" s="158"/>
      <c r="L96" s="159"/>
      <c r="M96" s="159"/>
      <c r="N96" s="159"/>
      <c r="O96" s="159"/>
      <c r="P96" s="46"/>
      <c r="Q96" s="45"/>
      <c r="R96" s="45"/>
      <c r="S96" s="45"/>
      <c r="T96" s="186"/>
      <c r="U96" s="186"/>
    </row>
    <row r="97" spans="1:21" s="38" customFormat="1" x14ac:dyDescent="0.3">
      <c r="A97" s="31"/>
      <c r="B97" s="31"/>
      <c r="C97" s="32"/>
      <c r="D97" s="32"/>
      <c r="E97" s="32"/>
      <c r="F97" s="32"/>
      <c r="G97" s="32"/>
      <c r="H97" s="32"/>
      <c r="I97" s="158"/>
      <c r="J97" s="158"/>
      <c r="K97" s="158"/>
      <c r="L97" s="159"/>
      <c r="M97" s="159"/>
      <c r="N97" s="159"/>
      <c r="O97" s="159"/>
      <c r="P97" s="46"/>
      <c r="Q97" s="45"/>
      <c r="R97" s="45"/>
      <c r="S97" s="45"/>
      <c r="T97" s="186"/>
      <c r="U97" s="186"/>
    </row>
    <row r="98" spans="1:21" s="38" customFormat="1" x14ac:dyDescent="0.3">
      <c r="A98" s="31"/>
      <c r="B98" s="31"/>
      <c r="C98" s="32"/>
      <c r="D98" s="32"/>
      <c r="E98" s="32"/>
      <c r="F98" s="32"/>
      <c r="G98" s="32"/>
      <c r="H98" s="32"/>
      <c r="I98" s="158"/>
      <c r="J98" s="158"/>
      <c r="K98" s="158"/>
      <c r="L98" s="159"/>
      <c r="M98" s="159"/>
      <c r="N98" s="159"/>
      <c r="O98" s="159"/>
      <c r="P98" s="46"/>
      <c r="Q98" s="45"/>
      <c r="R98" s="45"/>
      <c r="S98" s="45"/>
      <c r="T98" s="186"/>
      <c r="U98" s="186"/>
    </row>
    <row r="99" spans="1:21" s="38" customFormat="1" x14ac:dyDescent="0.3">
      <c r="A99" s="31"/>
      <c r="B99" s="31"/>
      <c r="C99" s="32"/>
      <c r="D99" s="32"/>
      <c r="E99" s="32"/>
      <c r="F99" s="32"/>
      <c r="G99" s="32"/>
      <c r="H99" s="32"/>
      <c r="I99" s="158"/>
      <c r="J99" s="158"/>
      <c r="K99" s="158"/>
      <c r="L99" s="159"/>
      <c r="M99" s="159"/>
      <c r="N99" s="159"/>
      <c r="O99" s="159"/>
      <c r="P99" s="46"/>
      <c r="Q99" s="45"/>
      <c r="R99" s="45"/>
      <c r="S99" s="45"/>
      <c r="T99" s="186"/>
      <c r="U99" s="186"/>
    </row>
    <row r="100" spans="1:21" s="38" customFormat="1" x14ac:dyDescent="0.3">
      <c r="A100" s="31"/>
      <c r="B100" s="31"/>
      <c r="C100" s="32"/>
      <c r="D100" s="32"/>
      <c r="E100" s="32"/>
      <c r="F100" s="32"/>
      <c r="G100" s="32"/>
      <c r="H100" s="32"/>
      <c r="I100" s="158"/>
      <c r="J100" s="158"/>
      <c r="K100" s="158"/>
      <c r="L100" s="159"/>
      <c r="M100" s="159"/>
      <c r="N100" s="159"/>
      <c r="O100" s="159"/>
      <c r="P100" s="46"/>
      <c r="Q100" s="45"/>
      <c r="R100" s="45"/>
      <c r="S100" s="45"/>
      <c r="T100" s="186"/>
      <c r="U100" s="186"/>
    </row>
    <row r="101" spans="1:21" s="38" customFormat="1" x14ac:dyDescent="0.3">
      <c r="A101" s="31"/>
      <c r="B101" s="31"/>
      <c r="C101" s="32"/>
      <c r="D101" s="32"/>
      <c r="E101" s="32"/>
      <c r="F101" s="32"/>
      <c r="G101" s="32"/>
      <c r="H101" s="32"/>
      <c r="I101" s="158"/>
      <c r="J101" s="158"/>
      <c r="K101" s="158"/>
      <c r="L101" s="159"/>
      <c r="M101" s="159"/>
      <c r="N101" s="159"/>
      <c r="O101" s="159"/>
      <c r="P101" s="46"/>
      <c r="Q101" s="45"/>
      <c r="R101" s="45"/>
      <c r="S101" s="45"/>
      <c r="T101" s="186"/>
      <c r="U101" s="186"/>
    </row>
    <row r="102" spans="1:21" s="38" customFormat="1" x14ac:dyDescent="0.3">
      <c r="A102" s="31"/>
      <c r="B102" s="31"/>
      <c r="C102" s="32"/>
      <c r="D102" s="32"/>
      <c r="E102" s="32"/>
      <c r="F102" s="32"/>
      <c r="G102" s="32"/>
      <c r="H102" s="32"/>
      <c r="I102" s="158"/>
      <c r="J102" s="158"/>
      <c r="K102" s="158"/>
      <c r="L102" s="159"/>
      <c r="M102" s="159"/>
      <c r="N102" s="159"/>
      <c r="O102" s="159"/>
      <c r="P102" s="46"/>
      <c r="Q102" s="45"/>
      <c r="R102" s="45"/>
      <c r="S102" s="45"/>
      <c r="T102" s="186"/>
      <c r="U102" s="186"/>
    </row>
    <row r="103" spans="1:21" s="38" customFormat="1" x14ac:dyDescent="0.3">
      <c r="A103" s="31"/>
      <c r="B103" s="31"/>
      <c r="C103" s="32"/>
      <c r="D103" s="32"/>
      <c r="E103" s="32"/>
      <c r="F103" s="32"/>
      <c r="G103" s="32"/>
      <c r="H103" s="32"/>
      <c r="I103" s="158"/>
      <c r="J103" s="158"/>
      <c r="K103" s="158"/>
      <c r="L103" s="159"/>
      <c r="M103" s="159"/>
      <c r="N103" s="159"/>
      <c r="O103" s="159"/>
      <c r="P103" s="46"/>
      <c r="Q103" s="45"/>
      <c r="R103" s="45"/>
      <c r="S103" s="45"/>
      <c r="T103" s="186"/>
      <c r="U103" s="186"/>
    </row>
    <row r="104" spans="1:21" s="38" customFormat="1" x14ac:dyDescent="0.3">
      <c r="A104" s="31"/>
      <c r="B104" s="31"/>
      <c r="C104" s="32"/>
      <c r="D104" s="32"/>
      <c r="E104" s="32"/>
      <c r="F104" s="32"/>
      <c r="G104" s="32"/>
      <c r="H104" s="32"/>
      <c r="I104" s="158"/>
      <c r="J104" s="158"/>
      <c r="K104" s="158"/>
      <c r="L104" s="159"/>
      <c r="M104" s="159"/>
      <c r="N104" s="159"/>
      <c r="O104" s="159"/>
      <c r="P104" s="46"/>
      <c r="Q104" s="45"/>
      <c r="R104" s="45"/>
      <c r="S104" s="45"/>
      <c r="T104" s="186"/>
      <c r="U104" s="186"/>
    </row>
    <row r="105" spans="1:21" s="38" customFormat="1" x14ac:dyDescent="0.3">
      <c r="A105" s="31"/>
      <c r="B105" s="31"/>
      <c r="C105" s="32"/>
      <c r="D105" s="32"/>
      <c r="E105" s="32"/>
      <c r="F105" s="32"/>
      <c r="G105" s="32"/>
      <c r="H105" s="32"/>
      <c r="I105" s="158"/>
      <c r="J105" s="158"/>
      <c r="K105" s="158"/>
      <c r="L105" s="159"/>
      <c r="M105" s="159"/>
      <c r="N105" s="159"/>
      <c r="O105" s="159"/>
      <c r="P105" s="46"/>
      <c r="Q105" s="45"/>
      <c r="R105" s="45"/>
      <c r="S105" s="45"/>
      <c r="T105" s="186"/>
      <c r="U105" s="186"/>
    </row>
    <row r="106" spans="1:21" s="38" customFormat="1" x14ac:dyDescent="0.3">
      <c r="A106" s="31"/>
      <c r="B106" s="31"/>
      <c r="C106" s="32"/>
      <c r="D106" s="32"/>
      <c r="E106" s="32"/>
      <c r="F106" s="32"/>
      <c r="G106" s="32"/>
      <c r="H106" s="32"/>
      <c r="I106" s="158"/>
      <c r="J106" s="158"/>
      <c r="K106" s="158"/>
      <c r="L106" s="159"/>
      <c r="M106" s="159"/>
      <c r="N106" s="159"/>
      <c r="O106" s="159"/>
      <c r="P106" s="46"/>
      <c r="Q106" s="45"/>
      <c r="R106" s="45"/>
      <c r="S106" s="45"/>
      <c r="T106" s="186"/>
      <c r="U106" s="186"/>
    </row>
    <row r="107" spans="1:21" s="38" customFormat="1" x14ac:dyDescent="0.3">
      <c r="A107" s="31"/>
      <c r="B107" s="31"/>
      <c r="C107" s="32"/>
      <c r="D107" s="32"/>
      <c r="E107" s="32"/>
      <c r="F107" s="32"/>
      <c r="G107" s="32"/>
      <c r="H107" s="32"/>
      <c r="I107" s="158"/>
      <c r="J107" s="158"/>
      <c r="K107" s="158"/>
      <c r="L107" s="159"/>
      <c r="M107" s="159"/>
      <c r="N107" s="159"/>
      <c r="O107" s="159"/>
      <c r="P107" s="46"/>
      <c r="Q107" s="45"/>
      <c r="R107" s="45"/>
      <c r="S107" s="45"/>
      <c r="T107" s="186"/>
      <c r="U107" s="186"/>
    </row>
    <row r="108" spans="1:21" s="38" customFormat="1" x14ac:dyDescent="0.3">
      <c r="A108" s="31"/>
      <c r="B108" s="31"/>
      <c r="C108" s="32"/>
      <c r="D108" s="32"/>
      <c r="E108" s="32"/>
      <c r="F108" s="32"/>
      <c r="G108" s="32"/>
      <c r="H108" s="32"/>
      <c r="I108" s="158"/>
      <c r="J108" s="158"/>
      <c r="K108" s="158"/>
      <c r="L108" s="159"/>
      <c r="M108" s="159"/>
      <c r="N108" s="159"/>
      <c r="O108" s="159"/>
      <c r="P108" s="46"/>
      <c r="Q108" s="45"/>
      <c r="R108" s="45"/>
      <c r="S108" s="45"/>
      <c r="T108" s="186"/>
      <c r="U108" s="186"/>
    </row>
    <row r="109" spans="1:21" s="38" customFormat="1" x14ac:dyDescent="0.3">
      <c r="A109" s="31"/>
      <c r="B109" s="31"/>
      <c r="C109" s="32"/>
      <c r="D109" s="32"/>
      <c r="E109" s="32"/>
      <c r="F109" s="32"/>
      <c r="G109" s="32"/>
      <c r="H109" s="32"/>
      <c r="I109" s="158"/>
      <c r="J109" s="158"/>
      <c r="K109" s="158"/>
      <c r="L109" s="159"/>
      <c r="M109" s="159"/>
      <c r="N109" s="159"/>
      <c r="O109" s="159"/>
      <c r="P109" s="46"/>
      <c r="Q109" s="45"/>
      <c r="R109" s="45"/>
      <c r="S109" s="45"/>
      <c r="T109" s="186"/>
      <c r="U109" s="186"/>
    </row>
    <row r="110" spans="1:21" s="38" customFormat="1" x14ac:dyDescent="0.3">
      <c r="A110" s="31"/>
      <c r="B110" s="31"/>
      <c r="C110" s="32"/>
      <c r="D110" s="32"/>
      <c r="E110" s="32"/>
      <c r="F110" s="32"/>
      <c r="G110" s="32"/>
      <c r="H110" s="32"/>
      <c r="I110" s="158"/>
      <c r="J110" s="158"/>
      <c r="K110" s="158"/>
      <c r="L110" s="159"/>
      <c r="M110" s="159"/>
      <c r="N110" s="159"/>
      <c r="O110" s="159"/>
      <c r="P110" s="46"/>
      <c r="Q110" s="45"/>
      <c r="R110" s="45"/>
      <c r="S110" s="45"/>
      <c r="T110" s="186"/>
      <c r="U110" s="186"/>
    </row>
    <row r="111" spans="1:21" s="38" customFormat="1" x14ac:dyDescent="0.3">
      <c r="A111" s="31"/>
      <c r="B111" s="31"/>
      <c r="C111" s="32"/>
      <c r="D111" s="32"/>
      <c r="E111" s="32"/>
      <c r="F111" s="32"/>
      <c r="G111" s="32"/>
      <c r="H111" s="32"/>
      <c r="I111" s="158"/>
      <c r="J111" s="158"/>
      <c r="K111" s="158"/>
      <c r="L111" s="159"/>
      <c r="M111" s="159"/>
      <c r="N111" s="159"/>
      <c r="O111" s="159"/>
      <c r="P111" s="46"/>
      <c r="Q111" s="45"/>
      <c r="R111" s="45"/>
      <c r="S111" s="45"/>
      <c r="T111" s="186"/>
      <c r="U111" s="186"/>
    </row>
    <row r="112" spans="1:21" s="38" customFormat="1" x14ac:dyDescent="0.3">
      <c r="A112" s="31"/>
      <c r="B112" s="31"/>
      <c r="C112" s="32"/>
      <c r="D112" s="32"/>
      <c r="E112" s="32"/>
      <c r="F112" s="32"/>
      <c r="G112" s="32"/>
      <c r="H112" s="32"/>
      <c r="I112" s="158"/>
      <c r="J112" s="158"/>
      <c r="K112" s="158"/>
      <c r="L112" s="159"/>
      <c r="M112" s="159"/>
      <c r="N112" s="159"/>
      <c r="O112" s="159"/>
      <c r="P112" s="46"/>
      <c r="Q112" s="45"/>
      <c r="R112" s="45"/>
      <c r="S112" s="45"/>
      <c r="T112" s="186"/>
      <c r="U112" s="186"/>
    </row>
    <row r="113" spans="1:21" s="38" customFormat="1" x14ac:dyDescent="0.3">
      <c r="A113" s="31"/>
      <c r="B113" s="31"/>
      <c r="C113" s="32"/>
      <c r="D113" s="32"/>
      <c r="E113" s="32"/>
      <c r="F113" s="32"/>
      <c r="G113" s="32"/>
      <c r="H113" s="32"/>
      <c r="I113" s="158"/>
      <c r="J113" s="158"/>
      <c r="K113" s="158"/>
      <c r="L113" s="159"/>
      <c r="M113" s="159"/>
      <c r="N113" s="159"/>
      <c r="O113" s="159"/>
      <c r="P113" s="46"/>
      <c r="Q113" s="45"/>
      <c r="R113" s="45"/>
      <c r="S113" s="45"/>
      <c r="T113" s="186"/>
      <c r="U113" s="186"/>
    </row>
    <row r="114" spans="1:21" s="38" customFormat="1" x14ac:dyDescent="0.3">
      <c r="A114" s="31"/>
      <c r="B114" s="31"/>
      <c r="C114" s="32"/>
      <c r="D114" s="32"/>
      <c r="E114" s="32"/>
      <c r="F114" s="32"/>
      <c r="G114" s="32"/>
      <c r="H114" s="32"/>
      <c r="I114" s="158"/>
      <c r="J114" s="158"/>
      <c r="K114" s="158"/>
      <c r="L114" s="159"/>
      <c r="M114" s="159"/>
      <c r="N114" s="159"/>
      <c r="O114" s="159"/>
      <c r="P114" s="46"/>
      <c r="Q114" s="45"/>
      <c r="R114" s="45"/>
      <c r="S114" s="45"/>
      <c r="T114" s="186"/>
      <c r="U114" s="186"/>
    </row>
    <row r="115" spans="1:21" s="38" customFormat="1" x14ac:dyDescent="0.3">
      <c r="A115" s="31"/>
      <c r="B115" s="31"/>
      <c r="C115" s="32"/>
      <c r="D115" s="32"/>
      <c r="E115" s="32"/>
      <c r="F115" s="32"/>
      <c r="G115" s="32"/>
      <c r="H115" s="32"/>
      <c r="I115" s="158"/>
      <c r="J115" s="158"/>
      <c r="K115" s="158"/>
      <c r="L115" s="159"/>
      <c r="M115" s="159"/>
      <c r="N115" s="159"/>
      <c r="O115" s="159"/>
      <c r="P115" s="46"/>
      <c r="Q115" s="45"/>
      <c r="R115" s="45"/>
      <c r="S115" s="45"/>
      <c r="T115" s="186"/>
      <c r="U115" s="186"/>
    </row>
    <row r="116" spans="1:21" s="38" customFormat="1" x14ac:dyDescent="0.3">
      <c r="A116" s="31"/>
      <c r="B116" s="31"/>
      <c r="C116" s="32"/>
      <c r="D116" s="32"/>
      <c r="E116" s="32"/>
      <c r="F116" s="32"/>
      <c r="G116" s="32"/>
      <c r="H116" s="32"/>
      <c r="I116" s="158"/>
      <c r="J116" s="158"/>
      <c r="K116" s="158"/>
      <c r="L116" s="159"/>
      <c r="M116" s="159"/>
      <c r="N116" s="159"/>
      <c r="O116" s="159"/>
      <c r="P116" s="46"/>
      <c r="Q116" s="45"/>
      <c r="R116" s="45"/>
      <c r="S116" s="45"/>
      <c r="T116" s="186"/>
      <c r="U116" s="186"/>
    </row>
    <row r="117" spans="1:21" s="38" customFormat="1" x14ac:dyDescent="0.3">
      <c r="A117" s="31"/>
      <c r="B117" s="31"/>
      <c r="C117" s="32"/>
      <c r="D117" s="32"/>
      <c r="E117" s="32"/>
      <c r="F117" s="32"/>
      <c r="G117" s="32"/>
      <c r="H117" s="32"/>
      <c r="I117" s="158"/>
      <c r="J117" s="158"/>
      <c r="K117" s="158"/>
      <c r="L117" s="159"/>
      <c r="M117" s="159"/>
      <c r="N117" s="159"/>
      <c r="O117" s="159"/>
      <c r="P117" s="46"/>
      <c r="Q117" s="45"/>
      <c r="R117" s="45"/>
      <c r="S117" s="45"/>
      <c r="T117" s="186"/>
      <c r="U117" s="186"/>
    </row>
    <row r="118" spans="1:21" s="38" customFormat="1" x14ac:dyDescent="0.3">
      <c r="A118" s="31"/>
      <c r="B118" s="31"/>
      <c r="C118" s="32"/>
      <c r="D118" s="32"/>
      <c r="E118" s="32"/>
      <c r="F118" s="32"/>
      <c r="G118" s="32"/>
      <c r="H118" s="32"/>
      <c r="I118" s="158"/>
      <c r="J118" s="158"/>
      <c r="K118" s="158"/>
      <c r="L118" s="159"/>
      <c r="M118" s="159"/>
      <c r="N118" s="159"/>
      <c r="O118" s="159"/>
      <c r="P118" s="46"/>
      <c r="Q118" s="45"/>
      <c r="R118" s="45"/>
      <c r="S118" s="45"/>
      <c r="T118" s="186"/>
      <c r="U118" s="186"/>
    </row>
    <row r="119" spans="1:21" s="38" customFormat="1" x14ac:dyDescent="0.3">
      <c r="A119" s="31"/>
      <c r="B119" s="31"/>
      <c r="C119" s="32"/>
      <c r="D119" s="32"/>
      <c r="E119" s="32"/>
      <c r="F119" s="32"/>
      <c r="G119" s="32"/>
      <c r="H119" s="32"/>
      <c r="I119" s="158"/>
      <c r="J119" s="158"/>
      <c r="K119" s="158"/>
      <c r="L119" s="159"/>
      <c r="M119" s="159"/>
      <c r="N119" s="159"/>
      <c r="O119" s="159"/>
      <c r="P119" s="46"/>
      <c r="Q119" s="45"/>
      <c r="R119" s="45"/>
      <c r="S119" s="45"/>
      <c r="T119" s="186"/>
      <c r="U119" s="186"/>
    </row>
    <row r="120" spans="1:21" s="38" customFormat="1" x14ac:dyDescent="0.3">
      <c r="A120" s="31"/>
      <c r="B120" s="31"/>
      <c r="C120" s="32"/>
      <c r="D120" s="32"/>
      <c r="E120" s="32"/>
      <c r="F120" s="32"/>
      <c r="G120" s="32"/>
      <c r="H120" s="32"/>
      <c r="I120" s="158"/>
      <c r="J120" s="158"/>
      <c r="K120" s="158"/>
      <c r="L120" s="159"/>
      <c r="M120" s="159"/>
      <c r="N120" s="159"/>
      <c r="O120" s="159"/>
      <c r="P120" s="46"/>
      <c r="Q120" s="45"/>
      <c r="R120" s="45"/>
      <c r="S120" s="45"/>
      <c r="T120" s="186"/>
      <c r="U120" s="186"/>
    </row>
    <row r="121" spans="1:21" s="38" customFormat="1" x14ac:dyDescent="0.3">
      <c r="A121" s="31"/>
      <c r="B121" s="31"/>
      <c r="C121" s="32"/>
      <c r="D121" s="32"/>
      <c r="E121" s="32"/>
      <c r="F121" s="32"/>
      <c r="G121" s="32"/>
      <c r="H121" s="32"/>
      <c r="I121" s="158"/>
      <c r="J121" s="158"/>
      <c r="K121" s="158"/>
      <c r="L121" s="159"/>
      <c r="M121" s="159"/>
      <c r="N121" s="159"/>
      <c r="O121" s="159"/>
      <c r="P121" s="46"/>
      <c r="Q121" s="45"/>
      <c r="R121" s="45"/>
      <c r="S121" s="45"/>
      <c r="T121" s="186"/>
      <c r="U121" s="186"/>
    </row>
    <row r="122" spans="1:21" s="38" customFormat="1" x14ac:dyDescent="0.3">
      <c r="A122" s="31"/>
      <c r="B122" s="31"/>
      <c r="C122" s="32"/>
      <c r="D122" s="32"/>
      <c r="E122" s="32"/>
      <c r="F122" s="32"/>
      <c r="G122" s="32"/>
      <c r="H122" s="32"/>
      <c r="I122" s="158"/>
      <c r="J122" s="158"/>
      <c r="K122" s="158"/>
      <c r="L122" s="159"/>
      <c r="M122" s="159"/>
      <c r="N122" s="159"/>
      <c r="O122" s="159"/>
      <c r="P122" s="46"/>
      <c r="Q122" s="45"/>
      <c r="R122" s="45"/>
      <c r="S122" s="45"/>
      <c r="T122" s="186"/>
      <c r="U122" s="186"/>
    </row>
    <row r="123" spans="1:21" s="38" customFormat="1" x14ac:dyDescent="0.3">
      <c r="A123" s="31"/>
      <c r="B123" s="31"/>
      <c r="C123" s="32"/>
      <c r="D123" s="32"/>
      <c r="E123" s="32"/>
      <c r="F123" s="32"/>
      <c r="G123" s="32"/>
      <c r="H123" s="32"/>
      <c r="I123" s="158"/>
      <c r="J123" s="158"/>
      <c r="K123" s="158"/>
      <c r="L123" s="159"/>
      <c r="M123" s="159"/>
      <c r="N123" s="159"/>
      <c r="O123" s="159"/>
      <c r="P123" s="46"/>
      <c r="Q123" s="45"/>
      <c r="R123" s="45"/>
      <c r="S123" s="45"/>
      <c r="T123" s="186"/>
      <c r="U123" s="186"/>
    </row>
    <row r="124" spans="1:21" s="38" customFormat="1" x14ac:dyDescent="0.3">
      <c r="A124" s="31"/>
      <c r="B124" s="31"/>
      <c r="C124" s="32"/>
      <c r="D124" s="32"/>
      <c r="E124" s="32"/>
      <c r="F124" s="32"/>
      <c r="G124" s="32"/>
      <c r="H124" s="32"/>
      <c r="I124" s="158"/>
      <c r="J124" s="158"/>
      <c r="K124" s="158"/>
      <c r="L124" s="159"/>
      <c r="M124" s="159"/>
      <c r="N124" s="159"/>
      <c r="O124" s="159"/>
      <c r="P124" s="46"/>
      <c r="Q124" s="45"/>
      <c r="R124" s="45"/>
      <c r="S124" s="45"/>
      <c r="T124" s="186"/>
      <c r="U124" s="186"/>
    </row>
    <row r="125" spans="1:21" s="38" customFormat="1" x14ac:dyDescent="0.3">
      <c r="A125" s="31"/>
      <c r="B125" s="31"/>
      <c r="C125" s="32"/>
      <c r="D125" s="32"/>
      <c r="E125" s="32"/>
      <c r="F125" s="32"/>
      <c r="G125" s="32"/>
      <c r="H125" s="32"/>
      <c r="I125" s="158"/>
      <c r="J125" s="158"/>
      <c r="K125" s="158"/>
      <c r="L125" s="159"/>
      <c r="M125" s="159"/>
      <c r="N125" s="159"/>
      <c r="O125" s="159"/>
      <c r="P125" s="46"/>
      <c r="Q125" s="45"/>
      <c r="R125" s="45"/>
      <c r="S125" s="45"/>
      <c r="T125" s="186"/>
      <c r="U125" s="186"/>
    </row>
    <row r="126" spans="1:21" s="38" customFormat="1" x14ac:dyDescent="0.3">
      <c r="A126" s="31"/>
      <c r="B126" s="31"/>
      <c r="C126" s="32"/>
      <c r="D126" s="32"/>
      <c r="E126" s="32"/>
      <c r="F126" s="32"/>
      <c r="G126" s="32"/>
      <c r="H126" s="32"/>
      <c r="I126" s="158"/>
      <c r="J126" s="158"/>
      <c r="K126" s="158"/>
      <c r="L126" s="159"/>
      <c r="M126" s="159"/>
      <c r="N126" s="159"/>
      <c r="O126" s="159"/>
      <c r="P126" s="46"/>
      <c r="Q126" s="45"/>
      <c r="R126" s="45"/>
      <c r="S126" s="45"/>
      <c r="T126" s="186"/>
      <c r="U126" s="186"/>
    </row>
    <row r="127" spans="1:21" s="38" customFormat="1" x14ac:dyDescent="0.3">
      <c r="A127" s="31"/>
      <c r="B127" s="31"/>
      <c r="C127" s="32"/>
      <c r="D127" s="32"/>
      <c r="E127" s="32"/>
      <c r="F127" s="32"/>
      <c r="G127" s="32"/>
      <c r="H127" s="32"/>
      <c r="I127" s="158"/>
      <c r="J127" s="158"/>
      <c r="K127" s="158"/>
      <c r="L127" s="159"/>
      <c r="M127" s="159"/>
      <c r="N127" s="159"/>
      <c r="O127" s="159"/>
      <c r="P127" s="46"/>
      <c r="Q127" s="45"/>
      <c r="R127" s="45"/>
      <c r="S127" s="45"/>
      <c r="T127" s="186"/>
      <c r="U127" s="186"/>
    </row>
    <row r="128" spans="1:21" s="38" customFormat="1" x14ac:dyDescent="0.3">
      <c r="A128" s="31"/>
      <c r="B128" s="31"/>
      <c r="C128" s="32"/>
      <c r="D128" s="32"/>
      <c r="E128" s="32"/>
      <c r="F128" s="32"/>
      <c r="G128" s="32"/>
      <c r="H128" s="32"/>
      <c r="I128" s="158"/>
      <c r="J128" s="158"/>
      <c r="K128" s="158"/>
      <c r="L128" s="159"/>
      <c r="M128" s="159"/>
      <c r="N128" s="159"/>
      <c r="O128" s="159"/>
      <c r="P128" s="46"/>
      <c r="Q128" s="45"/>
      <c r="R128" s="45"/>
      <c r="S128" s="45"/>
      <c r="T128" s="186"/>
      <c r="U128" s="186"/>
    </row>
    <row r="129" spans="1:21" s="38" customFormat="1" x14ac:dyDescent="0.3">
      <c r="A129" s="31"/>
      <c r="B129" s="31"/>
      <c r="C129" s="32"/>
      <c r="D129" s="32"/>
      <c r="E129" s="32"/>
      <c r="F129" s="32"/>
      <c r="G129" s="32"/>
      <c r="H129" s="32"/>
      <c r="I129" s="158"/>
      <c r="J129" s="158"/>
      <c r="K129" s="158"/>
      <c r="L129" s="159"/>
      <c r="M129" s="159"/>
      <c r="N129" s="159"/>
      <c r="O129" s="159"/>
      <c r="P129" s="46"/>
      <c r="Q129" s="45"/>
      <c r="R129" s="45"/>
      <c r="S129" s="45"/>
      <c r="T129" s="186"/>
      <c r="U129" s="186"/>
    </row>
    <row r="130" spans="1:21" s="38" customFormat="1" x14ac:dyDescent="0.3">
      <c r="A130" s="31"/>
      <c r="B130" s="31"/>
      <c r="C130" s="32"/>
      <c r="D130" s="32"/>
      <c r="E130" s="32"/>
      <c r="F130" s="32"/>
      <c r="G130" s="32"/>
      <c r="H130" s="32"/>
      <c r="I130" s="158"/>
      <c r="J130" s="158"/>
      <c r="K130" s="158"/>
      <c r="L130" s="159"/>
      <c r="M130" s="159"/>
      <c r="N130" s="159"/>
      <c r="O130" s="159"/>
      <c r="P130" s="46"/>
      <c r="Q130" s="45"/>
      <c r="R130" s="45"/>
      <c r="S130" s="45"/>
      <c r="T130" s="186"/>
      <c r="U130" s="186"/>
    </row>
    <row r="131" spans="1:21" s="38" customFormat="1" x14ac:dyDescent="0.3">
      <c r="A131" s="31"/>
      <c r="B131" s="31"/>
      <c r="C131" s="32"/>
      <c r="D131" s="32"/>
      <c r="E131" s="32"/>
      <c r="F131" s="32"/>
      <c r="G131" s="32"/>
      <c r="H131" s="32"/>
      <c r="I131" s="158"/>
      <c r="J131" s="158"/>
      <c r="K131" s="158"/>
      <c r="L131" s="159"/>
      <c r="M131" s="159"/>
      <c r="N131" s="159"/>
      <c r="O131" s="159"/>
      <c r="P131" s="46"/>
      <c r="Q131" s="45"/>
      <c r="R131" s="45"/>
      <c r="S131" s="45"/>
      <c r="T131" s="186"/>
      <c r="U131" s="186"/>
    </row>
    <row r="132" spans="1:21" s="38" customFormat="1" x14ac:dyDescent="0.3">
      <c r="A132" s="31"/>
      <c r="B132" s="31"/>
      <c r="C132" s="32"/>
      <c r="D132" s="32"/>
      <c r="E132" s="32"/>
      <c r="F132" s="32"/>
      <c r="G132" s="32"/>
      <c r="H132" s="32"/>
      <c r="I132" s="158"/>
      <c r="J132" s="158"/>
      <c r="K132" s="158"/>
      <c r="L132" s="159"/>
      <c r="M132" s="159"/>
      <c r="N132" s="159"/>
      <c r="O132" s="159"/>
      <c r="P132" s="46"/>
      <c r="Q132" s="45"/>
      <c r="R132" s="45"/>
      <c r="S132" s="45"/>
      <c r="T132" s="186"/>
      <c r="U132" s="186"/>
    </row>
    <row r="133" spans="1:21" s="38" customFormat="1" x14ac:dyDescent="0.3">
      <c r="A133" s="31"/>
      <c r="B133" s="31"/>
      <c r="C133" s="32"/>
      <c r="D133" s="32"/>
      <c r="E133" s="32"/>
      <c r="F133" s="32"/>
      <c r="G133" s="32"/>
      <c r="H133" s="32"/>
      <c r="I133" s="158"/>
      <c r="J133" s="158"/>
      <c r="K133" s="158"/>
      <c r="L133" s="159"/>
      <c r="M133" s="159"/>
      <c r="N133" s="159"/>
      <c r="O133" s="159"/>
      <c r="P133" s="46"/>
      <c r="Q133" s="45"/>
      <c r="R133" s="45"/>
      <c r="S133" s="45"/>
      <c r="T133" s="186"/>
      <c r="U133" s="186"/>
    </row>
    <row r="134" spans="1:21" s="38" customFormat="1" x14ac:dyDescent="0.3">
      <c r="A134" s="31"/>
      <c r="B134" s="31"/>
      <c r="C134" s="32"/>
      <c r="D134" s="32"/>
      <c r="E134" s="32"/>
      <c r="F134" s="32"/>
      <c r="G134" s="32"/>
      <c r="H134" s="32"/>
      <c r="I134" s="158"/>
      <c r="J134" s="158"/>
      <c r="K134" s="158"/>
      <c r="L134" s="159"/>
      <c r="M134" s="159"/>
      <c r="N134" s="159"/>
      <c r="O134" s="159"/>
      <c r="P134" s="46"/>
      <c r="Q134" s="45"/>
      <c r="R134" s="45"/>
      <c r="S134" s="45"/>
      <c r="T134" s="186"/>
      <c r="U134" s="186"/>
    </row>
    <row r="135" spans="1:21" s="38" customFormat="1" x14ac:dyDescent="0.3">
      <c r="A135" s="31"/>
      <c r="B135" s="31"/>
      <c r="C135" s="32"/>
      <c r="D135" s="32"/>
      <c r="E135" s="32"/>
      <c r="F135" s="32"/>
      <c r="G135" s="32"/>
      <c r="H135" s="32"/>
      <c r="I135" s="158"/>
      <c r="J135" s="158"/>
      <c r="K135" s="158"/>
      <c r="L135" s="159"/>
      <c r="M135" s="159"/>
      <c r="N135" s="159"/>
      <c r="O135" s="159"/>
      <c r="P135" s="46"/>
      <c r="Q135" s="45"/>
      <c r="R135" s="45"/>
      <c r="S135" s="45"/>
      <c r="T135" s="186"/>
      <c r="U135" s="186"/>
    </row>
    <row r="136" spans="1:21" s="38" customFormat="1" x14ac:dyDescent="0.3">
      <c r="A136" s="31"/>
      <c r="B136" s="31"/>
      <c r="C136" s="32"/>
      <c r="D136" s="32"/>
      <c r="E136" s="32"/>
      <c r="F136" s="32"/>
      <c r="G136" s="32"/>
      <c r="H136" s="32"/>
      <c r="I136" s="158"/>
      <c r="J136" s="158"/>
      <c r="K136" s="158"/>
      <c r="L136" s="159"/>
      <c r="M136" s="159"/>
      <c r="N136" s="159"/>
      <c r="O136" s="159"/>
      <c r="P136" s="46"/>
      <c r="Q136" s="45"/>
      <c r="R136" s="45"/>
      <c r="S136" s="45"/>
      <c r="T136" s="186"/>
      <c r="U136" s="186"/>
    </row>
    <row r="137" spans="1:21" s="38" customFormat="1" x14ac:dyDescent="0.3">
      <c r="A137" s="31"/>
      <c r="B137" s="31"/>
      <c r="C137" s="32"/>
      <c r="D137" s="32"/>
      <c r="E137" s="32"/>
      <c r="F137" s="32"/>
      <c r="G137" s="32"/>
      <c r="H137" s="32"/>
      <c r="I137" s="158"/>
      <c r="J137" s="158"/>
      <c r="K137" s="158"/>
      <c r="L137" s="159"/>
      <c r="M137" s="159"/>
      <c r="N137" s="159"/>
      <c r="O137" s="159"/>
      <c r="P137" s="46"/>
      <c r="Q137" s="45"/>
      <c r="R137" s="45"/>
      <c r="S137" s="45"/>
      <c r="T137" s="186"/>
      <c r="U137" s="186"/>
    </row>
    <row r="138" spans="1:21" s="38" customFormat="1" x14ac:dyDescent="0.3">
      <c r="A138" s="31"/>
      <c r="B138" s="31"/>
      <c r="C138" s="32"/>
      <c r="D138" s="32"/>
      <c r="E138" s="32"/>
      <c r="F138" s="32"/>
      <c r="G138" s="32"/>
      <c r="H138" s="32"/>
      <c r="I138" s="158"/>
      <c r="J138" s="158"/>
      <c r="K138" s="158"/>
      <c r="L138" s="159"/>
      <c r="M138" s="159"/>
      <c r="N138" s="159"/>
      <c r="O138" s="159"/>
      <c r="P138" s="46"/>
      <c r="Q138" s="45"/>
      <c r="R138" s="45"/>
      <c r="S138" s="45"/>
      <c r="T138" s="186"/>
      <c r="U138" s="186"/>
    </row>
    <row r="139" spans="1:21" s="38" customFormat="1" x14ac:dyDescent="0.3">
      <c r="A139" s="31"/>
      <c r="B139" s="31"/>
      <c r="C139" s="32"/>
      <c r="D139" s="32"/>
      <c r="E139" s="32"/>
      <c r="F139" s="32"/>
      <c r="G139" s="32"/>
      <c r="H139" s="32"/>
      <c r="I139" s="158"/>
      <c r="J139" s="158"/>
      <c r="K139" s="158"/>
      <c r="L139" s="159"/>
      <c r="M139" s="159"/>
      <c r="N139" s="159"/>
      <c r="O139" s="159"/>
      <c r="P139" s="46"/>
      <c r="Q139" s="45"/>
      <c r="R139" s="45"/>
      <c r="S139" s="45"/>
      <c r="T139" s="186"/>
      <c r="U139" s="186"/>
    </row>
    <row r="140" spans="1:21" s="38" customFormat="1" x14ac:dyDescent="0.3">
      <c r="A140" s="31"/>
      <c r="B140" s="31"/>
      <c r="C140" s="32"/>
      <c r="D140" s="32"/>
      <c r="E140" s="32"/>
      <c r="F140" s="32"/>
      <c r="G140" s="32"/>
      <c r="H140" s="32"/>
      <c r="I140" s="158"/>
      <c r="J140" s="158"/>
      <c r="K140" s="158"/>
      <c r="L140" s="159"/>
      <c r="M140" s="159"/>
      <c r="N140" s="159"/>
      <c r="O140" s="159"/>
      <c r="P140" s="46"/>
      <c r="Q140" s="45"/>
      <c r="R140" s="45"/>
      <c r="S140" s="45"/>
      <c r="T140" s="186"/>
      <c r="U140" s="186"/>
    </row>
    <row r="141" spans="1:21" s="38" customFormat="1" x14ac:dyDescent="0.3">
      <c r="A141" s="31"/>
      <c r="B141" s="31"/>
      <c r="C141" s="32"/>
      <c r="D141" s="32"/>
      <c r="E141" s="32"/>
      <c r="F141" s="32"/>
      <c r="G141" s="32"/>
      <c r="H141" s="32"/>
      <c r="I141" s="158"/>
      <c r="J141" s="158"/>
      <c r="K141" s="158"/>
      <c r="L141" s="159"/>
      <c r="M141" s="159"/>
      <c r="N141" s="159"/>
      <c r="O141" s="159"/>
      <c r="P141" s="46"/>
      <c r="Q141" s="45"/>
      <c r="R141" s="45"/>
      <c r="S141" s="45"/>
      <c r="T141" s="186"/>
      <c r="U141" s="186"/>
    </row>
    <row r="142" spans="1:21" s="38" customFormat="1" x14ac:dyDescent="0.3">
      <c r="A142" s="31"/>
      <c r="B142" s="31"/>
      <c r="C142" s="32"/>
      <c r="D142" s="32"/>
      <c r="E142" s="32"/>
      <c r="F142" s="32"/>
      <c r="G142" s="32"/>
      <c r="H142" s="32"/>
      <c r="I142" s="158"/>
      <c r="J142" s="158"/>
      <c r="K142" s="158"/>
      <c r="L142" s="159"/>
      <c r="M142" s="159"/>
      <c r="N142" s="159"/>
      <c r="O142" s="159"/>
      <c r="P142" s="46"/>
      <c r="Q142" s="45"/>
      <c r="R142" s="45"/>
      <c r="S142" s="45"/>
      <c r="T142" s="186"/>
      <c r="U142" s="186"/>
    </row>
    <row r="143" spans="1:21" s="38" customFormat="1" x14ac:dyDescent="0.3">
      <c r="A143" s="31"/>
      <c r="B143" s="31"/>
      <c r="C143" s="32"/>
      <c r="D143" s="32"/>
      <c r="E143" s="32"/>
      <c r="F143" s="32"/>
      <c r="G143" s="32"/>
      <c r="H143" s="32"/>
      <c r="I143" s="158"/>
      <c r="J143" s="158"/>
      <c r="K143" s="158"/>
      <c r="L143" s="159"/>
      <c r="M143" s="159"/>
      <c r="N143" s="159"/>
      <c r="O143" s="159"/>
      <c r="P143" s="46"/>
      <c r="Q143" s="45"/>
      <c r="R143" s="45"/>
      <c r="S143" s="45"/>
      <c r="T143" s="186"/>
      <c r="U143" s="186"/>
    </row>
    <row r="144" spans="1:21" s="38" customFormat="1" x14ac:dyDescent="0.3">
      <c r="A144" s="31"/>
      <c r="B144" s="31"/>
      <c r="C144" s="32"/>
      <c r="D144" s="32"/>
      <c r="E144" s="32"/>
      <c r="F144" s="32"/>
      <c r="G144" s="32"/>
      <c r="H144" s="32"/>
      <c r="I144" s="158"/>
      <c r="J144" s="158"/>
      <c r="K144" s="158"/>
      <c r="L144" s="159"/>
      <c r="M144" s="159"/>
      <c r="N144" s="159"/>
      <c r="O144" s="159"/>
      <c r="P144" s="46"/>
      <c r="Q144" s="45"/>
      <c r="R144" s="45"/>
      <c r="S144" s="45"/>
      <c r="T144" s="186"/>
      <c r="U144" s="186"/>
    </row>
    <row r="145" spans="1:21" s="38" customFormat="1" x14ac:dyDescent="0.3">
      <c r="A145" s="31"/>
      <c r="B145" s="31"/>
      <c r="C145" s="32"/>
      <c r="D145" s="32"/>
      <c r="E145" s="32"/>
      <c r="F145" s="32"/>
      <c r="G145" s="32"/>
      <c r="H145" s="32"/>
      <c r="I145" s="158"/>
      <c r="J145" s="158"/>
      <c r="K145" s="158"/>
      <c r="L145" s="159"/>
      <c r="M145" s="159"/>
      <c r="N145" s="159"/>
      <c r="O145" s="159"/>
      <c r="P145" s="46"/>
      <c r="Q145" s="45"/>
      <c r="R145" s="45"/>
      <c r="S145" s="45"/>
      <c r="T145" s="186"/>
      <c r="U145" s="186"/>
    </row>
    <row r="146" spans="1:21" s="38" customFormat="1" x14ac:dyDescent="0.3">
      <c r="A146" s="31"/>
      <c r="B146" s="31"/>
      <c r="C146" s="32"/>
      <c r="D146" s="32"/>
      <c r="E146" s="32"/>
      <c r="F146" s="32"/>
      <c r="G146" s="32"/>
      <c r="H146" s="32"/>
      <c r="I146" s="158"/>
      <c r="J146" s="158"/>
      <c r="K146" s="158"/>
      <c r="L146" s="159"/>
      <c r="M146" s="159"/>
      <c r="N146" s="159"/>
      <c r="O146" s="159"/>
      <c r="P146" s="46"/>
      <c r="Q146" s="45"/>
      <c r="R146" s="45"/>
      <c r="S146" s="45"/>
      <c r="T146" s="186"/>
      <c r="U146" s="186"/>
    </row>
    <row r="147" spans="1:21" s="38" customFormat="1" x14ac:dyDescent="0.3">
      <c r="A147" s="31"/>
      <c r="B147" s="31"/>
      <c r="C147" s="32"/>
      <c r="D147" s="32"/>
      <c r="E147" s="32"/>
      <c r="F147" s="32"/>
      <c r="G147" s="32"/>
      <c r="H147" s="32"/>
      <c r="I147" s="158"/>
      <c r="J147" s="158"/>
      <c r="K147" s="158"/>
      <c r="L147" s="159"/>
      <c r="M147" s="159"/>
      <c r="N147" s="159"/>
      <c r="O147" s="159"/>
      <c r="P147" s="46"/>
      <c r="Q147" s="45"/>
      <c r="R147" s="45"/>
      <c r="S147" s="45"/>
      <c r="T147" s="186"/>
      <c r="U147" s="186"/>
    </row>
    <row r="148" spans="1:21" s="38" customFormat="1" x14ac:dyDescent="0.3">
      <c r="A148" s="31"/>
      <c r="B148" s="31"/>
      <c r="C148" s="32"/>
      <c r="D148" s="32"/>
      <c r="E148" s="32"/>
      <c r="F148" s="32"/>
      <c r="G148" s="32"/>
      <c r="H148" s="32"/>
      <c r="I148" s="158"/>
      <c r="J148" s="158"/>
      <c r="K148" s="158"/>
      <c r="L148" s="159"/>
      <c r="M148" s="159"/>
      <c r="N148" s="159"/>
      <c r="O148" s="159"/>
      <c r="P148" s="46"/>
      <c r="Q148" s="45"/>
      <c r="R148" s="45"/>
      <c r="S148" s="45"/>
      <c r="T148" s="186"/>
      <c r="U148" s="186"/>
    </row>
    <row r="149" spans="1:21" x14ac:dyDescent="0.3">
      <c r="A149" s="266"/>
      <c r="B149" s="266"/>
      <c r="C149" s="267"/>
      <c r="D149" s="267"/>
      <c r="E149" s="267"/>
      <c r="F149" s="267"/>
      <c r="G149" s="267"/>
      <c r="H149" s="267"/>
      <c r="I149" s="268"/>
      <c r="J149" s="268"/>
      <c r="K149" s="268"/>
      <c r="L149" s="269"/>
      <c r="M149" s="269"/>
      <c r="N149" s="269"/>
      <c r="O149" s="269"/>
      <c r="P149" s="259"/>
      <c r="Q149" s="258"/>
      <c r="R149" s="258"/>
      <c r="S149" s="258"/>
      <c r="T149" s="270"/>
      <c r="U149" s="271"/>
    </row>
    <row r="150" spans="1:21" x14ac:dyDescent="0.3">
      <c r="A150" s="272"/>
      <c r="B150" s="272"/>
      <c r="C150" s="160"/>
      <c r="D150" s="160"/>
      <c r="E150" s="160"/>
      <c r="F150" s="160"/>
      <c r="G150" s="160"/>
      <c r="H150" s="160"/>
      <c r="I150" s="161"/>
      <c r="J150" s="161"/>
      <c r="K150" s="161"/>
      <c r="L150" s="13"/>
      <c r="M150" s="13"/>
      <c r="N150" s="13"/>
      <c r="O150" s="13"/>
      <c r="P150" s="11"/>
      <c r="Q150" s="10"/>
      <c r="R150" s="10"/>
      <c r="S150" s="10"/>
      <c r="T150" s="187"/>
      <c r="U150" s="273"/>
    </row>
    <row r="151" spans="1:21" x14ac:dyDescent="0.3">
      <c r="A151" s="272"/>
      <c r="B151" s="272"/>
      <c r="C151" s="160"/>
      <c r="D151" s="160"/>
      <c r="E151" s="160"/>
      <c r="F151" s="160"/>
      <c r="G151" s="160"/>
      <c r="H151" s="160"/>
      <c r="I151" s="161"/>
      <c r="J151" s="161"/>
      <c r="K151" s="161"/>
      <c r="L151" s="13"/>
      <c r="M151" s="13"/>
      <c r="N151" s="13"/>
      <c r="O151" s="13"/>
      <c r="P151" s="11"/>
      <c r="Q151" s="10"/>
      <c r="R151" s="10"/>
      <c r="S151" s="10"/>
      <c r="T151" s="187"/>
      <c r="U151" s="273"/>
    </row>
    <row r="152" spans="1:21" x14ac:dyDescent="0.3">
      <c r="A152" s="272"/>
      <c r="B152" s="272"/>
      <c r="C152" s="160"/>
      <c r="D152" s="160"/>
      <c r="E152" s="160"/>
      <c r="F152" s="160"/>
      <c r="G152" s="160"/>
      <c r="H152" s="160"/>
      <c r="I152" s="161"/>
      <c r="J152" s="161"/>
      <c r="K152" s="161"/>
      <c r="L152" s="13"/>
      <c r="M152" s="13"/>
      <c r="N152" s="13"/>
      <c r="O152" s="13"/>
      <c r="P152" s="11"/>
      <c r="Q152" s="10"/>
      <c r="R152" s="10"/>
      <c r="S152" s="10"/>
      <c r="T152" s="187"/>
      <c r="U152" s="273"/>
    </row>
    <row r="153" spans="1:21" x14ac:dyDescent="0.3">
      <c r="A153" s="272"/>
      <c r="B153" s="272"/>
      <c r="C153" s="160"/>
      <c r="D153" s="160"/>
      <c r="E153" s="160"/>
      <c r="F153" s="160"/>
      <c r="G153" s="160"/>
      <c r="H153" s="160"/>
      <c r="I153" s="161"/>
      <c r="J153" s="161"/>
      <c r="K153" s="161"/>
      <c r="L153" s="13"/>
      <c r="M153" s="13"/>
      <c r="N153" s="13"/>
      <c r="O153" s="13"/>
      <c r="P153" s="11"/>
      <c r="Q153" s="10"/>
      <c r="R153" s="10"/>
      <c r="S153" s="10"/>
      <c r="T153" s="187"/>
      <c r="U153" s="273"/>
    </row>
    <row r="154" spans="1:21" x14ac:dyDescent="0.3">
      <c r="A154" s="272"/>
      <c r="B154" s="272"/>
      <c r="C154" s="160"/>
      <c r="D154" s="160"/>
      <c r="E154" s="160"/>
      <c r="F154" s="160"/>
      <c r="G154" s="160"/>
      <c r="H154" s="160"/>
      <c r="I154" s="161"/>
      <c r="J154" s="161"/>
      <c r="K154" s="161"/>
      <c r="L154" s="13"/>
      <c r="M154" s="13"/>
      <c r="N154" s="13"/>
      <c r="O154" s="13"/>
      <c r="P154" s="11"/>
      <c r="Q154" s="10"/>
      <c r="R154" s="10"/>
      <c r="S154" s="10"/>
      <c r="T154" s="187"/>
      <c r="U154" s="273"/>
    </row>
    <row r="155" spans="1:21" x14ac:dyDescent="0.3">
      <c r="A155" s="272"/>
      <c r="B155" s="272"/>
      <c r="C155" s="160"/>
      <c r="D155" s="160"/>
      <c r="E155" s="160"/>
      <c r="F155" s="160"/>
      <c r="G155" s="160"/>
      <c r="H155" s="160"/>
      <c r="I155" s="161"/>
      <c r="J155" s="161"/>
      <c r="K155" s="161"/>
      <c r="L155" s="13"/>
      <c r="M155" s="13"/>
      <c r="N155" s="13"/>
      <c r="O155" s="13"/>
      <c r="P155" s="11"/>
      <c r="Q155" s="10"/>
      <c r="R155" s="10"/>
      <c r="S155" s="10"/>
      <c r="T155" s="187"/>
      <c r="U155" s="273"/>
    </row>
    <row r="156" spans="1:21" x14ac:dyDescent="0.3">
      <c r="A156" s="272"/>
      <c r="B156" s="272"/>
      <c r="C156" s="160"/>
      <c r="D156" s="160"/>
      <c r="E156" s="160"/>
      <c r="F156" s="160"/>
      <c r="G156" s="160"/>
      <c r="H156" s="160"/>
      <c r="I156" s="161"/>
      <c r="J156" s="161"/>
      <c r="K156" s="161"/>
      <c r="L156" s="13"/>
      <c r="M156" s="13"/>
      <c r="N156" s="13"/>
      <c r="O156" s="13"/>
      <c r="P156" s="11"/>
      <c r="Q156" s="10"/>
      <c r="R156" s="10"/>
      <c r="S156" s="10"/>
      <c r="T156" s="187"/>
      <c r="U156" s="273"/>
    </row>
    <row r="157" spans="1:21" x14ac:dyDescent="0.3">
      <c r="A157" s="272"/>
      <c r="B157" s="272"/>
      <c r="C157" s="160"/>
      <c r="D157" s="160"/>
      <c r="E157" s="160"/>
      <c r="F157" s="160"/>
      <c r="G157" s="160"/>
      <c r="H157" s="160"/>
      <c r="I157" s="161"/>
      <c r="J157" s="161"/>
      <c r="K157" s="161"/>
      <c r="L157" s="13"/>
      <c r="M157" s="13"/>
      <c r="N157" s="13"/>
      <c r="O157" s="13"/>
      <c r="P157" s="11"/>
      <c r="Q157" s="10"/>
      <c r="R157" s="10"/>
      <c r="S157" s="10"/>
      <c r="T157" s="187"/>
      <c r="U157" s="273"/>
    </row>
    <row r="158" spans="1:21" x14ac:dyDescent="0.3">
      <c r="A158" s="272"/>
      <c r="B158" s="272"/>
      <c r="C158" s="160"/>
      <c r="D158" s="160"/>
      <c r="E158" s="160"/>
      <c r="F158" s="160"/>
      <c r="G158" s="160"/>
      <c r="H158" s="160"/>
      <c r="I158" s="161"/>
      <c r="J158" s="161"/>
      <c r="K158" s="161"/>
      <c r="L158" s="13"/>
      <c r="M158" s="13"/>
      <c r="N158" s="13"/>
      <c r="O158" s="13"/>
      <c r="P158" s="11"/>
      <c r="Q158" s="10"/>
      <c r="R158" s="10"/>
      <c r="S158" s="10"/>
      <c r="T158" s="187"/>
      <c r="U158" s="273"/>
    </row>
    <row r="159" spans="1:21" x14ac:dyDescent="0.3">
      <c r="A159" s="272"/>
      <c r="B159" s="272"/>
      <c r="C159" s="160"/>
      <c r="D159" s="160"/>
      <c r="E159" s="160"/>
      <c r="F159" s="160"/>
      <c r="G159" s="160"/>
      <c r="H159" s="160"/>
      <c r="I159" s="161"/>
      <c r="J159" s="161"/>
      <c r="K159" s="161"/>
      <c r="L159" s="13"/>
      <c r="M159" s="13"/>
      <c r="N159" s="13"/>
      <c r="O159" s="13"/>
      <c r="P159" s="11"/>
      <c r="Q159" s="10"/>
      <c r="R159" s="10"/>
      <c r="S159" s="10"/>
      <c r="T159" s="187"/>
      <c r="U159" s="273"/>
    </row>
    <row r="160" spans="1:21" x14ac:dyDescent="0.3">
      <c r="A160" s="272"/>
      <c r="B160" s="272"/>
      <c r="C160" s="160"/>
      <c r="D160" s="160"/>
      <c r="E160" s="160"/>
      <c r="F160" s="160"/>
      <c r="G160" s="160"/>
      <c r="H160" s="160"/>
      <c r="I160" s="161"/>
      <c r="J160" s="161"/>
      <c r="K160" s="161"/>
      <c r="L160" s="13"/>
      <c r="M160" s="13"/>
      <c r="N160" s="13"/>
      <c r="O160" s="13"/>
      <c r="P160" s="11"/>
      <c r="Q160" s="10"/>
      <c r="R160" s="10"/>
      <c r="S160" s="10"/>
      <c r="T160" s="187"/>
      <c r="U160" s="273"/>
    </row>
  </sheetData>
  <sheetProtection formatCells="0" formatRows="0" insertHyperlinks="0" autoFilter="0"/>
  <mergeCells count="1">
    <mergeCell ref="D1:U1"/>
  </mergeCells>
  <conditionalFormatting sqref="E3:E7">
    <cfRule type="cellIs" dxfId="77" priority="19" operator="equal">
      <formula>""</formula>
    </cfRule>
    <cfRule type="cellIs" dxfId="76" priority="20" operator="equal">
      <formula>"OK"</formula>
    </cfRule>
    <cfRule type="cellIs" dxfId="75" priority="23" operator="equal">
      <formula>"Nicht OK"</formula>
    </cfRule>
  </conditionalFormatting>
  <conditionalFormatting sqref="A2:I7">
    <cfRule type="expression" dxfId="74" priority="14">
      <formula>$A2="header"</formula>
    </cfRule>
  </conditionalFormatting>
  <conditionalFormatting sqref="A2:R2 Y2:Z2 A3:Z7">
    <cfRule type="expression" dxfId="73" priority="5">
      <formula>$A2="header"</formula>
    </cfRule>
    <cfRule type="expression" dxfId="72" priority="6">
      <formula>$A2="blank"</formula>
    </cfRule>
  </conditionalFormatting>
  <conditionalFormatting sqref="S2:X2">
    <cfRule type="expression" dxfId="71" priority="3">
      <formula>$A2="header"</formula>
    </cfRule>
    <cfRule type="expression" dxfId="70" priority="4">
      <formula>$A2="blank"</formula>
    </cfRule>
  </conditionalFormatting>
  <conditionalFormatting sqref="W2:X2">
    <cfRule type="expression" dxfId="69" priority="1">
      <formula>$A2="header"</formula>
    </cfRule>
    <cfRule type="expression" dxfId="68" priority="2">
      <formula>$A2="blank"</formula>
    </cfRule>
  </conditionalFormatting>
  <dataValidations count="1">
    <dataValidation type="list" allowBlank="1" showInputMessage="1" showErrorMessage="1" sqref="E4:E7" xr:uid="{00000000-0002-0000-0600-000000000000}">
      <formula1>"na,OK, Not OK"</formula1>
    </dataValidation>
  </dataValidations>
  <pageMargins left="0.7" right="0.7" top="0.78740157499999996" bottom="0.78740157499999996" header="0.3" footer="0.3"/>
  <pageSetup paperSize="9" orientation="portrait" r:id="rId1"/>
  <headerFooter>
    <oddHeader>&amp;L&amp;"Arial"&amp;8&amp;K000000INTERNAL&amp;1#</oddHead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N285"/>
  <sheetViews>
    <sheetView zoomScaleNormal="100" workbookViewId="0"/>
  </sheetViews>
  <sheetFormatPr baseColWidth="10" defaultColWidth="11.33203125" defaultRowHeight="13.2" x14ac:dyDescent="0.25"/>
  <cols>
    <col min="1" max="1" width="1.6640625" style="52" customWidth="1"/>
    <col min="2" max="2" width="10.88671875" style="85" customWidth="1"/>
    <col min="3" max="3" width="17.109375" style="85" customWidth="1"/>
    <col min="4" max="5" width="9" style="85" customWidth="1"/>
    <col min="6" max="6" width="40.88671875" style="85" customWidth="1"/>
    <col min="7" max="8" width="10.88671875" style="85" customWidth="1"/>
    <col min="9" max="9" width="1.6640625" style="81" customWidth="1"/>
    <col min="10" max="11" width="8.33203125" style="6" customWidth="1"/>
    <col min="12" max="12" width="9.5546875" style="6" customWidth="1"/>
    <col min="13" max="13" width="14.5546875" style="87" customWidth="1"/>
    <col min="14" max="14" width="11.33203125" style="6"/>
    <col min="15" max="19" width="11.33203125" style="87"/>
    <col min="20" max="16384" width="11.33203125" style="85"/>
  </cols>
  <sheetData>
    <row r="1" spans="1:20" s="75" customFormat="1" ht="60" customHeight="1" x14ac:dyDescent="0.25">
      <c r="A1" s="58"/>
      <c r="B1" s="473" t="s">
        <v>878</v>
      </c>
      <c r="C1" s="474"/>
      <c r="D1" s="474"/>
      <c r="E1" s="474"/>
      <c r="F1" s="474"/>
      <c r="I1" s="76"/>
      <c r="J1" s="77"/>
      <c r="K1" s="77"/>
      <c r="L1" s="77"/>
      <c r="M1" s="77"/>
      <c r="N1" s="77"/>
      <c r="O1" s="77"/>
      <c r="P1" s="77"/>
      <c r="Q1" s="77"/>
      <c r="R1" s="77"/>
      <c r="S1" s="77"/>
    </row>
    <row r="2" spans="1:20" s="62" customFormat="1" ht="20.100000000000001" customHeight="1" x14ac:dyDescent="0.25">
      <c r="B2" s="78"/>
      <c r="C2" s="79"/>
      <c r="I2" s="80"/>
      <c r="J2" s="80"/>
      <c r="K2" s="80"/>
      <c r="L2" s="80"/>
      <c r="M2" s="80" t="s">
        <v>879</v>
      </c>
      <c r="N2" s="80"/>
      <c r="O2" s="80"/>
      <c r="P2" s="80"/>
      <c r="Q2" s="80"/>
      <c r="R2" s="80"/>
      <c r="S2" s="80"/>
    </row>
    <row r="3" spans="1:20" s="62" customFormat="1" ht="18" customHeight="1" x14ac:dyDescent="0.25">
      <c r="B3" s="215" t="s">
        <v>880</v>
      </c>
      <c r="C3" s="216">
        <f>Cover!C3</f>
        <v>0</v>
      </c>
      <c r="D3" s="217"/>
      <c r="E3" s="217"/>
      <c r="F3" s="217"/>
      <c r="G3" s="217"/>
      <c r="H3" s="218"/>
      <c r="I3" s="80"/>
      <c r="J3" s="80"/>
      <c r="K3" s="80"/>
      <c r="L3" s="80"/>
      <c r="M3" s="80"/>
      <c r="N3" s="80"/>
      <c r="O3" s="80"/>
      <c r="P3" s="80"/>
      <c r="Q3" s="80"/>
      <c r="R3" s="80"/>
      <c r="S3" s="80"/>
    </row>
    <row r="4" spans="1:20" s="62" customFormat="1" ht="18" customHeight="1" x14ac:dyDescent="0.25">
      <c r="B4" s="215" t="s">
        <v>881</v>
      </c>
      <c r="C4" s="216">
        <f>Cover!C7</f>
        <v>0</v>
      </c>
      <c r="D4" s="217"/>
      <c r="E4" s="217"/>
      <c r="F4" s="217"/>
      <c r="G4" s="217"/>
      <c r="H4" s="218"/>
      <c r="I4" s="80"/>
      <c r="J4" s="80"/>
      <c r="K4" s="80"/>
      <c r="L4" s="80"/>
      <c r="M4" s="80"/>
      <c r="N4" s="80"/>
      <c r="O4" s="80"/>
      <c r="P4" s="80"/>
      <c r="Q4" s="80"/>
      <c r="R4" s="80"/>
      <c r="S4" s="80"/>
    </row>
    <row r="5" spans="1:20" s="83" customFormat="1" ht="18" customHeight="1" x14ac:dyDescent="0.3">
      <c r="A5" s="52"/>
      <c r="B5" s="216" t="s">
        <v>882</v>
      </c>
      <c r="C5" s="219">
        <f>Cover!C11</f>
        <v>0</v>
      </c>
      <c r="D5" s="220"/>
      <c r="E5" s="220"/>
      <c r="F5" s="220"/>
      <c r="G5" s="114"/>
      <c r="H5" s="221"/>
      <c r="I5" s="81"/>
      <c r="J5" s="332"/>
      <c r="K5" s="332"/>
      <c r="L5" s="332"/>
      <c r="M5" s="82"/>
      <c r="N5" s="332"/>
      <c r="O5" s="82"/>
      <c r="P5" s="82"/>
      <c r="Q5" s="82"/>
      <c r="R5" s="82"/>
      <c r="S5" s="82"/>
    </row>
    <row r="6" spans="1:20" s="83" customFormat="1" ht="30.75" customHeight="1" x14ac:dyDescent="0.3">
      <c r="A6" s="52"/>
      <c r="B6" s="468" t="s">
        <v>883</v>
      </c>
      <c r="C6" s="469"/>
      <c r="D6" s="222" t="str">
        <f>J101</f>
        <v/>
      </c>
      <c r="E6" s="223"/>
      <c r="F6" s="224" t="s">
        <v>884</v>
      </c>
      <c r="G6" s="222">
        <f>G101</f>
        <v>3</v>
      </c>
      <c r="H6" s="225"/>
      <c r="I6" s="81"/>
      <c r="J6" s="332"/>
      <c r="K6" s="332"/>
      <c r="L6" s="332"/>
      <c r="M6" s="82"/>
      <c r="N6" s="332"/>
      <c r="O6" s="82"/>
      <c r="P6" s="82"/>
      <c r="Q6" s="82"/>
      <c r="R6" s="82"/>
      <c r="S6" s="82"/>
    </row>
    <row r="7" spans="1:20" ht="30.75" customHeight="1" x14ac:dyDescent="0.25">
      <c r="B7" s="84" t="s">
        <v>885</v>
      </c>
      <c r="H7" s="86"/>
    </row>
    <row r="8" spans="1:20" ht="155.25" customHeight="1" x14ac:dyDescent="0.25">
      <c r="B8" s="84"/>
      <c r="H8" s="86"/>
    </row>
    <row r="9" spans="1:20" ht="126.75" customHeight="1" x14ac:dyDescent="0.25">
      <c r="B9" s="84"/>
      <c r="H9" s="86"/>
    </row>
    <row r="10" spans="1:20" ht="28.5" customHeight="1" x14ac:dyDescent="0.25">
      <c r="B10" s="84"/>
      <c r="H10" s="86"/>
      <c r="T10" s="87"/>
    </row>
    <row r="11" spans="1:20" ht="31.5" customHeight="1" x14ac:dyDescent="0.25">
      <c r="B11" s="233" t="s">
        <v>886</v>
      </c>
      <c r="C11" s="234"/>
      <c r="D11" s="234"/>
      <c r="E11" s="234"/>
      <c r="F11" s="234"/>
      <c r="G11" s="234"/>
      <c r="H11" s="235"/>
      <c r="T11" s="87"/>
    </row>
    <row r="12" spans="1:20" ht="63" customHeight="1" x14ac:dyDescent="0.25">
      <c r="B12" s="128"/>
      <c r="H12" s="129"/>
      <c r="T12" s="87"/>
    </row>
    <row r="13" spans="1:20" ht="63" customHeight="1" x14ac:dyDescent="0.25">
      <c r="B13" s="128"/>
      <c r="H13" s="129"/>
      <c r="T13" s="87"/>
    </row>
    <row r="14" spans="1:20" ht="63" customHeight="1" x14ac:dyDescent="0.25">
      <c r="B14" s="128"/>
      <c r="H14" s="129"/>
      <c r="T14" s="87"/>
    </row>
    <row r="15" spans="1:20" ht="63" customHeight="1" x14ac:dyDescent="0.25">
      <c r="B15" s="128"/>
      <c r="H15" s="129"/>
      <c r="T15" s="87"/>
    </row>
    <row r="16" spans="1:20" ht="30.75" customHeight="1" x14ac:dyDescent="0.25">
      <c r="A16" s="127"/>
      <c r="B16" s="128"/>
      <c r="H16" s="129"/>
      <c r="I16" s="333"/>
    </row>
    <row r="17" spans="1:40" ht="27" customHeight="1" x14ac:dyDescent="0.25">
      <c r="A17" s="127"/>
      <c r="B17" s="236"/>
      <c r="C17" s="237"/>
      <c r="D17" s="237"/>
      <c r="E17" s="237"/>
      <c r="F17" s="237"/>
      <c r="G17" s="237"/>
      <c r="H17" s="238"/>
      <c r="I17" s="333"/>
    </row>
    <row r="18" spans="1:40" ht="18.75" customHeight="1" x14ac:dyDescent="0.25">
      <c r="A18" s="127"/>
      <c r="B18" s="88"/>
      <c r="I18" s="333"/>
    </row>
    <row r="19" spans="1:40" s="75" customFormat="1" ht="60" customHeight="1" x14ac:dyDescent="0.25">
      <c r="A19" s="58"/>
      <c r="B19" s="475" t="s">
        <v>887</v>
      </c>
      <c r="C19" s="475"/>
      <c r="D19" s="475"/>
      <c r="E19" s="475"/>
      <c r="F19" s="475"/>
      <c r="I19" s="76"/>
      <c r="J19" s="77"/>
      <c r="K19" s="77"/>
      <c r="L19" s="77"/>
      <c r="M19" s="77"/>
      <c r="N19" s="77"/>
      <c r="O19" s="77"/>
      <c r="P19" s="77"/>
      <c r="Q19" s="77"/>
      <c r="R19" s="77"/>
      <c r="S19" s="77"/>
      <c r="T19" s="90"/>
      <c r="W19" s="77"/>
      <c r="X19" s="77"/>
      <c r="Y19" s="77"/>
      <c r="Z19" s="77"/>
      <c r="AA19" s="77"/>
      <c r="AB19" s="77"/>
      <c r="AC19" s="77"/>
      <c r="AD19" s="77"/>
      <c r="AE19" s="77"/>
      <c r="AF19" s="77"/>
      <c r="AG19" s="77"/>
      <c r="AH19" s="77"/>
      <c r="AI19" s="77"/>
      <c r="AJ19" s="77"/>
      <c r="AK19" s="77"/>
      <c r="AL19" s="77"/>
      <c r="AM19" s="77"/>
      <c r="AN19" s="77"/>
    </row>
    <row r="20" spans="1:40" ht="33" customHeight="1" x14ac:dyDescent="0.25">
      <c r="B20" s="468" t="s">
        <v>883</v>
      </c>
      <c r="C20" s="469"/>
      <c r="D20" s="229" t="str">
        <f>J64</f>
        <v/>
      </c>
      <c r="E20" s="223"/>
      <c r="F20" s="224" t="s">
        <v>884</v>
      </c>
      <c r="G20" s="222">
        <f>G64</f>
        <v>3</v>
      </c>
      <c r="H20" s="225"/>
      <c r="J20" s="91"/>
      <c r="K20" s="91"/>
      <c r="L20" s="91"/>
      <c r="M20" s="92"/>
      <c r="N20" s="91"/>
      <c r="O20" s="92"/>
      <c r="P20" s="92"/>
      <c r="Q20" s="92"/>
      <c r="R20" s="92"/>
      <c r="S20" s="92"/>
      <c r="T20" s="93"/>
      <c r="U20" s="92"/>
      <c r="V20" s="92"/>
      <c r="W20" s="92"/>
      <c r="X20" s="92"/>
      <c r="Y20" s="92"/>
      <c r="Z20" s="87"/>
      <c r="AA20" s="87"/>
      <c r="AB20" s="87"/>
      <c r="AC20" s="87"/>
      <c r="AD20" s="87"/>
      <c r="AE20" s="87"/>
      <c r="AF20" s="87"/>
      <c r="AG20" s="87"/>
      <c r="AH20" s="87"/>
      <c r="AI20" s="87"/>
      <c r="AJ20" s="87"/>
      <c r="AK20" s="87"/>
      <c r="AL20" s="87"/>
      <c r="AM20" s="87"/>
      <c r="AN20" s="87"/>
    </row>
    <row r="21" spans="1:40" ht="20.100000000000001" customHeight="1" x14ac:dyDescent="0.25">
      <c r="B21" s="88" t="s">
        <v>888</v>
      </c>
      <c r="J21" s="91"/>
      <c r="K21" s="91"/>
      <c r="L21" s="91"/>
      <c r="M21" s="92"/>
      <c r="N21" s="91"/>
      <c r="O21" s="92"/>
      <c r="P21" s="92"/>
      <c r="Q21" s="92"/>
      <c r="R21" s="92"/>
      <c r="S21" s="92"/>
      <c r="T21" s="92"/>
      <c r="U21" s="92"/>
      <c r="V21" s="92"/>
      <c r="W21" s="92"/>
      <c r="X21" s="92"/>
      <c r="Y21" s="92"/>
      <c r="Z21" s="87"/>
      <c r="AA21" s="87"/>
      <c r="AB21" s="87"/>
      <c r="AC21" s="87"/>
      <c r="AD21" s="87"/>
      <c r="AE21" s="87"/>
      <c r="AF21" s="87"/>
      <c r="AG21" s="87"/>
      <c r="AH21" s="87"/>
      <c r="AI21" s="87"/>
      <c r="AJ21" s="87"/>
      <c r="AK21" s="87"/>
      <c r="AL21" s="87"/>
      <c r="AM21" s="87"/>
      <c r="AN21" s="87"/>
    </row>
    <row r="22" spans="1:40" s="83" customFormat="1" ht="28.5" customHeight="1" x14ac:dyDescent="0.3">
      <c r="A22" s="57"/>
      <c r="B22" s="230" t="s">
        <v>889</v>
      </c>
      <c r="C22" s="470" t="s">
        <v>890</v>
      </c>
      <c r="D22" s="470"/>
      <c r="E22" s="470"/>
      <c r="F22" s="470"/>
      <c r="G22" s="231" t="s">
        <v>891</v>
      </c>
      <c r="H22" s="232" t="s">
        <v>892</v>
      </c>
      <c r="I22" s="94"/>
      <c r="J22" s="334" t="s">
        <v>893</v>
      </c>
      <c r="K22" s="334"/>
      <c r="L22" s="334"/>
      <c r="M22" s="335" t="s">
        <v>894</v>
      </c>
      <c r="N22" s="335" t="s">
        <v>895</v>
      </c>
      <c r="O22" s="95"/>
      <c r="P22" s="95"/>
      <c r="Q22" s="95"/>
      <c r="R22" s="95"/>
      <c r="S22" s="96"/>
      <c r="T22" s="96"/>
      <c r="U22" s="96"/>
      <c r="V22" s="96"/>
      <c r="W22" s="96"/>
      <c r="X22" s="96"/>
      <c r="Y22" s="96"/>
      <c r="Z22" s="82"/>
      <c r="AA22" s="82"/>
      <c r="AB22" s="82"/>
      <c r="AC22" s="82"/>
      <c r="AD22" s="82"/>
      <c r="AE22" s="82"/>
      <c r="AF22" s="82"/>
      <c r="AG22" s="82"/>
      <c r="AH22" s="82"/>
      <c r="AI22" s="82"/>
      <c r="AJ22" s="82"/>
      <c r="AK22" s="82"/>
      <c r="AL22" s="82"/>
      <c r="AM22" s="82"/>
      <c r="AN22" s="82"/>
    </row>
    <row r="23" spans="1:40" ht="28.2" customHeight="1" x14ac:dyDescent="0.25">
      <c r="B23" s="208" t="s">
        <v>185</v>
      </c>
      <c r="C23" s="465" t="str">
        <f>VLOOKUP(B23,'Information Security'!$D$3:$I$241,6,FALSE)</f>
        <v>To what extent are information security policies available?</v>
      </c>
      <c r="D23" s="466"/>
      <c r="E23" s="466"/>
      <c r="F23" s="467"/>
      <c r="G23" s="239">
        <f t="shared" ref="G23:G63" si="0">IF(H23="na","na",3)</f>
        <v>3</v>
      </c>
      <c r="H23" s="453" t="str">
        <f>IF(ISBLANK(VLOOKUP(B23,'Information Security'!$D$3:$E$241,2,FALSE)),"",VLOOKUP(B23,'Information Security'!$D$3:$E$241,2,FALSE))</f>
        <v/>
      </c>
      <c r="J23" s="91" t="str">
        <f>IF(H23="na","",IF(H23="","",IF((H23)&gt;G23,G23,(H23))))</f>
        <v/>
      </c>
      <c r="K23" s="336"/>
      <c r="L23" s="337"/>
      <c r="M23" s="338"/>
      <c r="N23" s="338"/>
      <c r="O23" s="101"/>
      <c r="P23" s="101"/>
      <c r="Q23" s="101"/>
      <c r="R23" s="101"/>
      <c r="S23" s="92"/>
      <c r="T23" s="92"/>
      <c r="U23" s="92"/>
      <c r="V23" s="92"/>
      <c r="W23" s="92"/>
      <c r="X23" s="92"/>
      <c r="Y23" s="92"/>
      <c r="Z23" s="87"/>
      <c r="AA23" s="87"/>
      <c r="AB23" s="87"/>
      <c r="AC23" s="87"/>
      <c r="AD23" s="87"/>
      <c r="AE23" s="87"/>
      <c r="AF23" s="87"/>
      <c r="AG23" s="87"/>
      <c r="AH23" s="87"/>
      <c r="AI23" s="87"/>
      <c r="AJ23" s="87"/>
      <c r="AK23" s="87"/>
      <c r="AL23" s="87"/>
      <c r="AM23" s="87"/>
      <c r="AN23" s="87"/>
    </row>
    <row r="24" spans="1:40" ht="28.2" customHeight="1" x14ac:dyDescent="0.25">
      <c r="B24" s="208" t="s">
        <v>195</v>
      </c>
      <c r="C24" s="465" t="str">
        <f>VLOOKUP(B24,'Information Security'!$D$3:$I$241,6,FALSE)</f>
        <v>To what extent is information security managed within the organization?</v>
      </c>
      <c r="D24" s="466"/>
      <c r="E24" s="466"/>
      <c r="F24" s="467"/>
      <c r="G24" s="239">
        <f t="shared" si="0"/>
        <v>3</v>
      </c>
      <c r="H24" s="453" t="str">
        <f>IF(ISBLANK(VLOOKUP(B24,'Information Security'!$D$3:$E$241,2,FALSE)),"",VLOOKUP(B24,'Information Security'!$D$3:$E$241,2,FALSE))</f>
        <v/>
      </c>
      <c r="J24" s="91" t="str">
        <f t="shared" ref="J24:J63" si="1">IF(H24="na","",IF(H24="","",IF((H24)&gt;G24,G24,(H24))))</f>
        <v/>
      </c>
      <c r="K24" s="336"/>
      <c r="L24" s="337"/>
      <c r="M24" s="338"/>
      <c r="N24" s="338"/>
      <c r="O24" s="101"/>
      <c r="P24" s="101"/>
      <c r="Q24" s="101"/>
      <c r="R24" s="101"/>
      <c r="S24" s="92"/>
      <c r="T24" s="123"/>
      <c r="U24" s="92"/>
      <c r="V24" s="92"/>
      <c r="W24" s="92"/>
      <c r="X24" s="92"/>
      <c r="Y24" s="92"/>
      <c r="Z24" s="87"/>
      <c r="AA24" s="87"/>
      <c r="AB24" s="87"/>
      <c r="AC24" s="87"/>
      <c r="AD24" s="87"/>
      <c r="AE24" s="87"/>
      <c r="AF24" s="87"/>
      <c r="AG24" s="87"/>
      <c r="AH24" s="87"/>
      <c r="AI24" s="87"/>
      <c r="AJ24" s="87"/>
      <c r="AK24" s="87"/>
      <c r="AL24" s="87"/>
      <c r="AM24" s="87"/>
      <c r="AN24" s="87"/>
    </row>
    <row r="25" spans="1:40" ht="28.2" customHeight="1" x14ac:dyDescent="0.3">
      <c r="B25" s="208" t="s">
        <v>202</v>
      </c>
      <c r="C25" s="465" t="str">
        <f>VLOOKUP(B25,'Information Security'!$D$3:$I$241,6,FALSE)</f>
        <v>To what extent are information security responsibilities organized?</v>
      </c>
      <c r="D25" s="466"/>
      <c r="E25" s="466"/>
      <c r="F25" s="467"/>
      <c r="G25" s="239">
        <f t="shared" si="0"/>
        <v>3</v>
      </c>
      <c r="H25" s="453" t="str">
        <f>IF(ISBLANK(VLOOKUP(B25,'Information Security'!$D$3:$E$241,2,FALSE)),"",VLOOKUP(B25,'Information Security'!$D$3:$E$241,2,FALSE))</f>
        <v/>
      </c>
      <c r="J25" s="91" t="str">
        <f t="shared" si="1"/>
        <v/>
      </c>
      <c r="K25" s="336"/>
      <c r="L25" s="337"/>
      <c r="M25" s="337">
        <v>3</v>
      </c>
      <c r="N25" s="337" t="str">
        <f>IF(COUNT($H$23:$H$34)=0,"na",SUM($H$23:$H$34)/COUNT($H$23:$H$34))</f>
        <v>na</v>
      </c>
      <c r="O25" s="101" t="s">
        <v>896</v>
      </c>
      <c r="P25" s="101"/>
      <c r="Q25" s="101"/>
      <c r="R25" s="325"/>
      <c r="S25" s="92"/>
      <c r="T25" s="123"/>
      <c r="U25" s="92"/>
      <c r="V25" s="92"/>
      <c r="W25" s="92"/>
      <c r="X25" s="92"/>
      <c r="Y25" s="92"/>
      <c r="Z25" s="87"/>
      <c r="AA25" s="87"/>
      <c r="AB25" s="87"/>
      <c r="AC25" s="87"/>
      <c r="AD25" s="87"/>
      <c r="AE25" s="87"/>
      <c r="AF25" s="87"/>
      <c r="AG25" s="87"/>
      <c r="AH25" s="87"/>
      <c r="AI25" s="87"/>
      <c r="AJ25" s="87"/>
      <c r="AK25" s="87"/>
      <c r="AL25" s="87"/>
      <c r="AM25" s="87"/>
      <c r="AN25" s="87"/>
    </row>
    <row r="26" spans="1:40" ht="28.2" customHeight="1" x14ac:dyDescent="0.3">
      <c r="B26" s="208" t="s">
        <v>210</v>
      </c>
      <c r="C26" s="465" t="str">
        <f>VLOOKUP(B26,'Information Security'!$D$3:$I$241,6,FALSE)</f>
        <v>To what extent are information security requirements taken into account in projects?</v>
      </c>
      <c r="D26" s="466"/>
      <c r="E26" s="466"/>
      <c r="F26" s="467"/>
      <c r="G26" s="239">
        <f t="shared" si="0"/>
        <v>3</v>
      </c>
      <c r="H26" s="453" t="str">
        <f>IF(ISBLANK(VLOOKUP(B26,'Information Security'!$D$3:$E$241,2,FALSE)),"",VLOOKUP(B26,'Information Security'!$D$3:$E$241,2,FALSE))</f>
        <v/>
      </c>
      <c r="J26" s="91" t="str">
        <f t="shared" si="1"/>
        <v/>
      </c>
      <c r="K26" s="337"/>
      <c r="L26" s="337"/>
      <c r="M26" s="337">
        <v>3</v>
      </c>
      <c r="N26" s="337" t="str">
        <f>IF(COUNT($H$35:$H$38)=0,"na",SUM($H$35:$H$38)/COUNT($H$35:$H$38))</f>
        <v>na</v>
      </c>
      <c r="O26" s="339" t="s">
        <v>897</v>
      </c>
      <c r="P26" s="101"/>
      <c r="Q26" s="101"/>
      <c r="R26" s="325"/>
      <c r="S26" s="92"/>
      <c r="T26" s="123"/>
      <c r="U26" s="92"/>
      <c r="V26" s="92"/>
      <c r="W26" s="92"/>
      <c r="X26" s="92"/>
      <c r="Y26" s="92"/>
      <c r="Z26" s="87"/>
      <c r="AA26" s="87"/>
      <c r="AB26" s="87"/>
      <c r="AC26" s="87"/>
      <c r="AD26" s="87"/>
      <c r="AE26" s="87"/>
      <c r="AF26" s="87"/>
      <c r="AG26" s="87"/>
      <c r="AH26" s="87"/>
      <c r="AI26" s="87"/>
      <c r="AJ26" s="87"/>
      <c r="AK26" s="87"/>
      <c r="AL26" s="87"/>
      <c r="AM26" s="87"/>
      <c r="AN26" s="87"/>
    </row>
    <row r="27" spans="1:40" ht="28.2" customHeight="1" x14ac:dyDescent="0.3">
      <c r="B27" s="208" t="s">
        <v>219</v>
      </c>
      <c r="C27" s="465" t="str">
        <f>VLOOKUP(B27,'Information Security'!$D$3:$I$241,6,FALSE)</f>
        <v>To what extent are the responsibilities between external IT service providers and the own organization defined?</v>
      </c>
      <c r="D27" s="466"/>
      <c r="E27" s="466"/>
      <c r="F27" s="467"/>
      <c r="G27" s="239">
        <f t="shared" si="0"/>
        <v>3</v>
      </c>
      <c r="H27" s="453" t="str">
        <f>IF(ISBLANK(VLOOKUP(B27,'Information Security'!$D$3:$E$241,2,FALSE)),"",VLOOKUP(B27,'Information Security'!$D$3:$E$241,2,FALSE))</f>
        <v/>
      </c>
      <c r="J27" s="91" t="str">
        <f t="shared" si="1"/>
        <v/>
      </c>
      <c r="K27" s="337"/>
      <c r="L27" s="337"/>
      <c r="M27" s="337">
        <v>3</v>
      </c>
      <c r="N27" s="337" t="str">
        <f>IF(COUNT($H$39:$H$42)=0,"na",SUM($H$39:$H$42)/COUNT($H$39:$H$42))</f>
        <v>na</v>
      </c>
      <c r="O27" s="339" t="s">
        <v>898</v>
      </c>
      <c r="P27" s="101"/>
      <c r="Q27" s="101"/>
      <c r="R27" s="325"/>
      <c r="S27" s="92"/>
      <c r="T27" s="123"/>
      <c r="U27" s="92"/>
      <c r="V27" s="92"/>
      <c r="W27" s="92"/>
      <c r="X27" s="92"/>
      <c r="Y27" s="92"/>
      <c r="Z27" s="87"/>
      <c r="AA27" s="87"/>
      <c r="AB27" s="87"/>
      <c r="AC27" s="87"/>
      <c r="AD27" s="87"/>
      <c r="AE27" s="87"/>
      <c r="AF27" s="87"/>
      <c r="AG27" s="87"/>
      <c r="AH27" s="87"/>
      <c r="AI27" s="87"/>
      <c r="AJ27" s="87"/>
      <c r="AK27" s="87"/>
      <c r="AL27" s="87"/>
      <c r="AM27" s="87"/>
      <c r="AN27" s="87"/>
    </row>
    <row r="28" spans="1:40" ht="28.2" customHeight="1" x14ac:dyDescent="0.3">
      <c r="B28" s="208" t="s">
        <v>229</v>
      </c>
      <c r="C28" s="465" t="str">
        <f>VLOOKUP(B28,'Information Security'!$D$3:$I$241,6,FALSE)</f>
        <v xml:space="preserve">To what extent are information assets identified and recorded? </v>
      </c>
      <c r="D28" s="466"/>
      <c r="E28" s="466"/>
      <c r="F28" s="467"/>
      <c r="G28" s="239">
        <f t="shared" si="0"/>
        <v>3</v>
      </c>
      <c r="H28" s="453" t="str">
        <f>IF(ISBLANK(VLOOKUP(B28,'Information Security'!$D$3:$E$241,2,FALSE)),"",VLOOKUP(B28,'Information Security'!$D$3:$E$241,2,FALSE))</f>
        <v/>
      </c>
      <c r="J28" s="91" t="str">
        <f t="shared" si="1"/>
        <v/>
      </c>
      <c r="K28" s="337"/>
      <c r="L28" s="337"/>
      <c r="M28" s="337">
        <v>3</v>
      </c>
      <c r="N28" s="337" t="str">
        <f>IF(COUNT($H$43:$H$46)=0,"na",SUM($H$43:$H$46)/COUNT($H$43:$H$46))</f>
        <v>na</v>
      </c>
      <c r="O28" s="339" t="s">
        <v>899</v>
      </c>
      <c r="P28" s="101"/>
      <c r="Q28" s="101"/>
      <c r="R28" s="325"/>
      <c r="S28" s="92"/>
      <c r="T28" s="123"/>
      <c r="U28" s="92"/>
      <c r="V28" s="92"/>
      <c r="W28" s="92"/>
      <c r="X28" s="92"/>
      <c r="Y28" s="92"/>
      <c r="Z28" s="87"/>
      <c r="AA28" s="87"/>
      <c r="AB28" s="87"/>
      <c r="AC28" s="87"/>
      <c r="AD28" s="87"/>
      <c r="AE28" s="87"/>
      <c r="AF28" s="87"/>
      <c r="AG28" s="87"/>
      <c r="AH28" s="87"/>
      <c r="AI28" s="87"/>
      <c r="AJ28" s="87"/>
      <c r="AK28" s="87"/>
      <c r="AL28" s="87"/>
      <c r="AM28" s="87"/>
      <c r="AN28" s="87"/>
    </row>
    <row r="29" spans="1:40" ht="28.2" customHeight="1" x14ac:dyDescent="0.3">
      <c r="B29" s="208" t="s">
        <v>237</v>
      </c>
      <c r="C29" s="465" t="str">
        <f>VLOOKUP(B29,'Information Security'!$D$3:$I$241,6,FALSE)</f>
        <v>To what extent are information assets classified and managed in terms of their protection needs?</v>
      </c>
      <c r="D29" s="466"/>
      <c r="E29" s="466"/>
      <c r="F29" s="467"/>
      <c r="G29" s="239">
        <f t="shared" si="0"/>
        <v>3</v>
      </c>
      <c r="H29" s="453" t="str">
        <f>IF(ISBLANK(VLOOKUP(B29,'Information Security'!$D$3:$E$241,2,FALSE)),"",VLOOKUP(B29,'Information Security'!$D$3:$E$241,2,FALSE))</f>
        <v/>
      </c>
      <c r="J29" s="91" t="str">
        <f t="shared" si="1"/>
        <v/>
      </c>
      <c r="K29" s="337"/>
      <c r="L29" s="337"/>
      <c r="M29" s="337">
        <v>3</v>
      </c>
      <c r="N29" s="337" t="str">
        <f>IF(COUNT($H$47:$H$59)=0,"na",SUM($H$47:$H$59)/COUNT($H$47:$H$59))</f>
        <v>na</v>
      </c>
      <c r="O29" s="339" t="s">
        <v>900</v>
      </c>
      <c r="P29" s="101"/>
      <c r="Q29" s="101"/>
      <c r="R29" s="325"/>
      <c r="S29" s="92"/>
      <c r="T29" s="123"/>
      <c r="U29" s="92"/>
      <c r="V29" s="92"/>
      <c r="W29" s="92"/>
      <c r="X29" s="92"/>
      <c r="Y29" s="92"/>
      <c r="Z29" s="87"/>
      <c r="AA29" s="87"/>
      <c r="AB29" s="87"/>
      <c r="AC29" s="87"/>
      <c r="AD29" s="87"/>
      <c r="AE29" s="87"/>
      <c r="AF29" s="87"/>
      <c r="AG29" s="87"/>
      <c r="AH29" s="87"/>
      <c r="AI29" s="87"/>
      <c r="AJ29" s="87"/>
      <c r="AK29" s="87"/>
      <c r="AL29" s="87"/>
      <c r="AM29" s="87"/>
      <c r="AN29" s="87"/>
    </row>
    <row r="30" spans="1:40" ht="28.2" customHeight="1" x14ac:dyDescent="0.3">
      <c r="B30" s="208" t="s">
        <v>244</v>
      </c>
      <c r="C30" s="465" t="str">
        <f>VLOOKUP(B30,'Information Security'!$D$3:$I$241,6,FALSE)</f>
        <v>To what extent is it ensured that only evaluated and approved external IT services are used for processing the organization’s information assets?</v>
      </c>
      <c r="D30" s="466"/>
      <c r="E30" s="466"/>
      <c r="F30" s="467"/>
      <c r="G30" s="239">
        <f t="shared" si="0"/>
        <v>3</v>
      </c>
      <c r="H30" s="453" t="str">
        <f>IF(ISBLANK(VLOOKUP(B30,'Information Security'!$D$3:$E$241,2,FALSE)),"",VLOOKUP(B30,'Information Security'!$D$3:$E$241,2,FALSE))</f>
        <v/>
      </c>
      <c r="J30" s="91" t="str">
        <f t="shared" si="1"/>
        <v/>
      </c>
      <c r="K30" s="337"/>
      <c r="L30" s="337"/>
      <c r="M30" s="337">
        <v>3</v>
      </c>
      <c r="N30" s="337" t="str">
        <f>IF(COUNT($H$60:$H$61)=0,"na",SUM($H$60:$H$61)/COUNT($H$60:$H$61))</f>
        <v>na</v>
      </c>
      <c r="O30" s="339" t="s">
        <v>901</v>
      </c>
      <c r="P30" s="101"/>
      <c r="Q30" s="101"/>
      <c r="R30" s="325"/>
      <c r="S30" s="92"/>
      <c r="T30" s="123"/>
      <c r="U30" s="92"/>
      <c r="V30" s="92"/>
      <c r="W30" s="92"/>
      <c r="X30" s="92"/>
      <c r="Y30" s="92"/>
      <c r="Z30" s="87"/>
      <c r="AA30" s="87"/>
      <c r="AB30" s="87"/>
      <c r="AC30" s="87"/>
      <c r="AD30" s="87"/>
      <c r="AE30" s="87"/>
      <c r="AF30" s="87"/>
      <c r="AG30" s="87"/>
      <c r="AH30" s="87"/>
      <c r="AI30" s="87"/>
      <c r="AJ30" s="87"/>
      <c r="AK30" s="87"/>
      <c r="AL30" s="87"/>
      <c r="AM30" s="87"/>
      <c r="AN30" s="87"/>
    </row>
    <row r="31" spans="1:40" ht="28.2" customHeight="1" x14ac:dyDescent="0.3">
      <c r="B31" s="208" t="s">
        <v>253</v>
      </c>
      <c r="C31" s="465" t="str">
        <f>VLOOKUP(B31,'Information Security'!$D$3:$I$241,6,FALSE)</f>
        <v>To what extent are information security risks managed?</v>
      </c>
      <c r="D31" s="466"/>
      <c r="E31" s="466"/>
      <c r="F31" s="467"/>
      <c r="G31" s="239">
        <f t="shared" si="0"/>
        <v>3</v>
      </c>
      <c r="H31" s="453" t="str">
        <f>IF(ISBLANK(VLOOKUP(B31,'Information Security'!$D$3:$E$241,2,FALSE)),"",VLOOKUP(B31,'Information Security'!$D$3:$E$241,2,FALSE))</f>
        <v/>
      </c>
      <c r="J31" s="91" t="str">
        <f t="shared" si="1"/>
        <v/>
      </c>
      <c r="K31" s="337"/>
      <c r="L31" s="337"/>
      <c r="M31" s="337">
        <f>G44</f>
        <v>3</v>
      </c>
      <c r="N31" s="337" t="str">
        <f>IF(COUNT($H$62:$H$63)=0,"na",SUM($H$62:$H$63)/COUNT($H$62:$H$63))</f>
        <v>na</v>
      </c>
      <c r="O31" s="339" t="s">
        <v>902</v>
      </c>
      <c r="P31" s="101"/>
      <c r="Q31" s="101"/>
      <c r="R31" s="325"/>
      <c r="S31" s="92"/>
      <c r="T31" s="123"/>
      <c r="U31" s="92"/>
      <c r="V31" s="92"/>
      <c r="W31" s="92"/>
      <c r="X31" s="92"/>
      <c r="Y31" s="92"/>
      <c r="Z31" s="87"/>
      <c r="AA31" s="87"/>
      <c r="AB31" s="87"/>
      <c r="AC31" s="87"/>
      <c r="AD31" s="87"/>
      <c r="AE31" s="87"/>
      <c r="AF31" s="87"/>
      <c r="AG31" s="87"/>
      <c r="AH31" s="87"/>
      <c r="AI31" s="87"/>
      <c r="AJ31" s="87"/>
      <c r="AK31" s="87"/>
      <c r="AL31" s="87"/>
      <c r="AM31" s="87"/>
      <c r="AN31" s="87"/>
    </row>
    <row r="32" spans="1:40" ht="28.2" customHeight="1" x14ac:dyDescent="0.25">
      <c r="B32" s="208" t="s">
        <v>262</v>
      </c>
      <c r="C32" s="465" t="str">
        <f>VLOOKUP(B32,'Information Security'!$D$3:$I$241,6,FALSE)</f>
        <v>To what extent is compliance with information security ensured in procedures and processes?</v>
      </c>
      <c r="D32" s="466"/>
      <c r="E32" s="466"/>
      <c r="F32" s="467"/>
      <c r="G32" s="239">
        <f t="shared" si="0"/>
        <v>3</v>
      </c>
      <c r="H32" s="453" t="str">
        <f>IF(ISBLANK(VLOOKUP(B32,'Information Security'!$D$3:$E$241,2,FALSE)),"",VLOOKUP(B32,'Information Security'!$D$3:$E$241,2,FALSE))</f>
        <v/>
      </c>
      <c r="J32" s="91" t="str">
        <f t="shared" si="1"/>
        <v/>
      </c>
      <c r="K32" s="337"/>
      <c r="L32" s="337"/>
      <c r="M32" s="337" t="str">
        <f>IF($H$99="","na",SUM($G$73:$G$98)/COUNT($G$73:$G$98))</f>
        <v>na</v>
      </c>
      <c r="N32" s="337" t="str">
        <f>IF(COUNT($H$73:$H$98)=0,"na",SUM($H$73:$H$98)/COUNT($H$73:$H$98))</f>
        <v>na</v>
      </c>
      <c r="O32" s="101" t="str">
        <f>IF($M$32="na","8 Prototypte Protection (na)","8 Prototypte Protection")</f>
        <v>8 Prototypte Protection (na)</v>
      </c>
      <c r="P32" s="101"/>
      <c r="Q32" s="101"/>
      <c r="R32" s="101"/>
      <c r="S32" s="92"/>
      <c r="T32" s="123"/>
      <c r="U32" s="92"/>
      <c r="V32" s="92"/>
      <c r="W32" s="92"/>
      <c r="X32" s="92"/>
      <c r="Y32" s="92"/>
      <c r="Z32" s="87"/>
      <c r="AA32" s="87"/>
      <c r="AB32" s="87"/>
      <c r="AC32" s="87"/>
      <c r="AD32" s="87"/>
      <c r="AE32" s="87"/>
      <c r="AF32" s="87"/>
      <c r="AG32" s="87"/>
      <c r="AH32" s="87"/>
      <c r="AI32" s="87"/>
      <c r="AJ32" s="87"/>
      <c r="AK32" s="87"/>
      <c r="AL32" s="87"/>
      <c r="AM32" s="87"/>
      <c r="AN32" s="87"/>
    </row>
    <row r="33" spans="1:40" ht="28.2" customHeight="1" x14ac:dyDescent="0.25">
      <c r="B33" s="208" t="s">
        <v>269</v>
      </c>
      <c r="C33" s="465" t="str">
        <f>VLOOKUP(B33,'Information Security'!$D$3:$I$241,6,FALSE)</f>
        <v>To what extent is the ISMS reviewed by an independent authority?</v>
      </c>
      <c r="D33" s="466"/>
      <c r="E33" s="466"/>
      <c r="F33" s="467"/>
      <c r="G33" s="239">
        <f t="shared" si="0"/>
        <v>3</v>
      </c>
      <c r="H33" s="453" t="str">
        <f>IF(ISBLANK(VLOOKUP(B33,'Information Security'!$D$3:$E$241,2,FALSE)),"",VLOOKUP(B33,'Information Security'!$D$3:$E$241,2,FALSE))</f>
        <v/>
      </c>
      <c r="J33" s="91" t="str">
        <f t="shared" si="1"/>
        <v/>
      </c>
      <c r="K33" s="337"/>
      <c r="L33" s="337"/>
      <c r="M33" s="337"/>
      <c r="N33" s="337"/>
      <c r="O33" s="339"/>
      <c r="P33" s="101"/>
      <c r="Q33" s="101"/>
      <c r="R33" s="101"/>
      <c r="S33" s="92"/>
      <c r="T33" s="123"/>
      <c r="U33" s="92"/>
      <c r="V33" s="92"/>
      <c r="W33" s="92"/>
      <c r="X33" s="92"/>
      <c r="Y33" s="92"/>
      <c r="Z33" s="87"/>
      <c r="AA33" s="87"/>
      <c r="AB33" s="87"/>
      <c r="AC33" s="87"/>
      <c r="AD33" s="87"/>
      <c r="AE33" s="87"/>
      <c r="AF33" s="87"/>
      <c r="AG33" s="87"/>
      <c r="AH33" s="87"/>
      <c r="AI33" s="87"/>
      <c r="AJ33" s="87"/>
      <c r="AK33" s="87"/>
      <c r="AL33" s="87"/>
      <c r="AM33" s="87"/>
      <c r="AN33" s="87"/>
    </row>
    <row r="34" spans="1:40" ht="28.2" customHeight="1" x14ac:dyDescent="0.25">
      <c r="B34" s="208" t="s">
        <v>278</v>
      </c>
      <c r="C34" s="465" t="str">
        <f>VLOOKUP(B34,'Information Security'!$D$3:$I$241,6,FALSE)</f>
        <v>To what extent are information security events processed?</v>
      </c>
      <c r="D34" s="466"/>
      <c r="E34" s="466"/>
      <c r="F34" s="467"/>
      <c r="G34" s="239">
        <f t="shared" si="0"/>
        <v>3</v>
      </c>
      <c r="H34" s="453" t="str">
        <f>IF(ISBLANK(VLOOKUP(B34,'Information Security'!$D$3:$E$241,2,FALSE)),"",VLOOKUP(B34,'Information Security'!$D$3:$E$241,2,FALSE))</f>
        <v/>
      </c>
      <c r="J34" s="91" t="str">
        <f t="shared" si="1"/>
        <v/>
      </c>
      <c r="K34" s="337"/>
      <c r="L34" s="337"/>
      <c r="M34" s="337"/>
      <c r="N34" s="337"/>
      <c r="O34" s="339"/>
      <c r="P34" s="101"/>
      <c r="Q34" s="101"/>
      <c r="R34" s="101"/>
      <c r="S34" s="92"/>
      <c r="T34" s="123"/>
      <c r="U34" s="92"/>
      <c r="V34" s="92"/>
      <c r="W34" s="92"/>
      <c r="X34" s="92"/>
      <c r="Y34" s="92"/>
      <c r="Z34" s="87"/>
      <c r="AA34" s="87"/>
      <c r="AB34" s="87"/>
      <c r="AC34" s="87"/>
      <c r="AD34" s="87"/>
      <c r="AE34" s="87"/>
      <c r="AF34" s="87"/>
      <c r="AG34" s="87"/>
      <c r="AH34" s="87"/>
      <c r="AI34" s="87"/>
      <c r="AJ34" s="87"/>
      <c r="AK34" s="87"/>
      <c r="AL34" s="87"/>
      <c r="AM34" s="87"/>
      <c r="AN34" s="87"/>
    </row>
    <row r="35" spans="1:40" ht="28.2" customHeight="1" x14ac:dyDescent="0.25">
      <c r="B35" s="208" t="s">
        <v>288</v>
      </c>
      <c r="C35" s="465" t="str">
        <f>VLOOKUP(B35,'Information Security'!$D$3:$I$241,6,FALSE)</f>
        <v>To what extent is the qualification of employees for sensitive work fields ensured?</v>
      </c>
      <c r="D35" s="466"/>
      <c r="E35" s="466"/>
      <c r="F35" s="467"/>
      <c r="G35" s="239">
        <f t="shared" si="0"/>
        <v>3</v>
      </c>
      <c r="H35" s="453" t="str">
        <f>IF(ISBLANK(VLOOKUP(B35,'Information Security'!$D$3:$E$241,2,FALSE)),"",VLOOKUP(B35,'Information Security'!$D$3:$E$241,2,FALSE))</f>
        <v/>
      </c>
      <c r="J35" s="91" t="str">
        <f t="shared" si="1"/>
        <v/>
      </c>
      <c r="K35" s="337"/>
      <c r="L35" s="337"/>
      <c r="M35" s="337">
        <v>3</v>
      </c>
      <c r="N35" s="337" t="str">
        <f>H23</f>
        <v/>
      </c>
      <c r="O35" s="101" t="s">
        <v>903</v>
      </c>
      <c r="P35" s="101"/>
      <c r="Q35" s="101"/>
      <c r="R35" s="101"/>
      <c r="S35" s="92"/>
      <c r="T35" s="123"/>
      <c r="U35" s="92"/>
      <c r="V35" s="92"/>
      <c r="W35" s="92"/>
      <c r="X35" s="92"/>
      <c r="Y35" s="92"/>
      <c r="Z35" s="87"/>
      <c r="AA35" s="87"/>
      <c r="AB35" s="87"/>
      <c r="AC35" s="87"/>
      <c r="AD35" s="87"/>
      <c r="AE35" s="87"/>
      <c r="AF35" s="87"/>
      <c r="AG35" s="87"/>
      <c r="AH35" s="87"/>
      <c r="AI35" s="87"/>
      <c r="AJ35" s="87"/>
      <c r="AK35" s="87"/>
      <c r="AL35" s="87"/>
      <c r="AM35" s="87"/>
      <c r="AN35" s="87"/>
    </row>
    <row r="36" spans="1:40" s="105" customFormat="1" ht="28.2" customHeight="1" x14ac:dyDescent="0.25">
      <c r="A36" s="56"/>
      <c r="B36" s="208" t="s">
        <v>295</v>
      </c>
      <c r="C36" s="465" t="str">
        <f>VLOOKUP(B36,'Information Security'!$D$3:$I$241,6,FALSE)</f>
        <v>To what extent is all staff contractually bound to comply with information security policies?</v>
      </c>
      <c r="D36" s="466"/>
      <c r="E36" s="466"/>
      <c r="F36" s="467"/>
      <c r="G36" s="239">
        <f t="shared" si="0"/>
        <v>3</v>
      </c>
      <c r="H36" s="453" t="str">
        <f>IF(ISBLANK(VLOOKUP(B36,'Information Security'!$D$3:$E$241,2,FALSE)),"",VLOOKUP(B36,'Information Security'!$D$3:$E$241,2,FALSE))</f>
        <v/>
      </c>
      <c r="I36" s="81"/>
      <c r="J36" s="91" t="str">
        <f t="shared" si="1"/>
        <v/>
      </c>
      <c r="K36" s="337"/>
      <c r="L36" s="337"/>
      <c r="M36" s="337">
        <v>3</v>
      </c>
      <c r="N36" s="337" t="str">
        <f>IF(COUNT($H$24:$H$27)=0,"na",SUM($H$24:$H$27)/COUNT($H$24:$H$27))</f>
        <v>na</v>
      </c>
      <c r="O36" s="101" t="s">
        <v>904</v>
      </c>
      <c r="P36" s="101"/>
      <c r="Q36" s="101"/>
      <c r="R36" s="101"/>
      <c r="S36" s="92"/>
      <c r="T36" s="123"/>
      <c r="U36" s="92"/>
      <c r="V36" s="92"/>
      <c r="W36" s="92"/>
      <c r="X36" s="92"/>
      <c r="Y36" s="92"/>
      <c r="Z36" s="87"/>
      <c r="AA36" s="87"/>
      <c r="AB36" s="87"/>
      <c r="AC36" s="87"/>
      <c r="AD36" s="87"/>
      <c r="AE36" s="87"/>
      <c r="AF36" s="87"/>
      <c r="AG36" s="87"/>
      <c r="AH36" s="87"/>
      <c r="AI36" s="87"/>
      <c r="AJ36" s="87"/>
    </row>
    <row r="37" spans="1:40" ht="28.2" customHeight="1" x14ac:dyDescent="0.25">
      <c r="B37" s="208" t="s">
        <v>302</v>
      </c>
      <c r="C37" s="465" t="str">
        <f>VLOOKUP(B37,'Information Security'!$D$3:$I$241,6,FALSE)</f>
        <v>To what extent is staff made aware of and trained with respect to the risks arising from the handling of information?</v>
      </c>
      <c r="D37" s="466"/>
      <c r="E37" s="466"/>
      <c r="F37" s="467"/>
      <c r="G37" s="239">
        <f t="shared" si="0"/>
        <v>3</v>
      </c>
      <c r="H37" s="453" t="str">
        <f>IF(ISBLANK(VLOOKUP(B37,'Information Security'!$D$3:$E$241,2,FALSE)),"",VLOOKUP(B37,'Information Security'!$D$3:$E$241,2,FALSE))</f>
        <v/>
      </c>
      <c r="J37" s="91" t="str">
        <f t="shared" si="1"/>
        <v/>
      </c>
      <c r="K37" s="337"/>
      <c r="L37" s="337"/>
      <c r="M37" s="337">
        <v>3</v>
      </c>
      <c r="N37" s="337" t="str">
        <f>IF(COUNT($H$28:$H$30)=0,"na",SUM($H$28:$H$30)/COUNT($H$28:$H$30))</f>
        <v>na</v>
      </c>
      <c r="O37" s="101" t="s">
        <v>905</v>
      </c>
      <c r="P37" s="101"/>
      <c r="Q37" s="101"/>
      <c r="R37" s="101"/>
      <c r="S37" s="92"/>
      <c r="T37" s="123"/>
      <c r="U37" s="92"/>
      <c r="V37" s="92"/>
      <c r="W37" s="92"/>
      <c r="X37" s="92"/>
      <c r="Y37" s="92"/>
      <c r="Z37" s="87"/>
      <c r="AA37" s="87"/>
      <c r="AB37" s="87"/>
      <c r="AC37" s="87"/>
      <c r="AD37" s="87"/>
      <c r="AE37" s="87"/>
      <c r="AF37" s="87"/>
      <c r="AG37" s="87"/>
      <c r="AH37" s="87"/>
      <c r="AI37" s="87"/>
      <c r="AJ37" s="87"/>
      <c r="AK37" s="87"/>
      <c r="AL37" s="87"/>
      <c r="AM37" s="87"/>
      <c r="AN37" s="87"/>
    </row>
    <row r="38" spans="1:40" ht="28.2" customHeight="1" x14ac:dyDescent="0.25">
      <c r="B38" s="208" t="s">
        <v>309</v>
      </c>
      <c r="C38" s="465" t="str">
        <f>VLOOKUP(B38,'Information Security'!$D$3:$I$241,6,FALSE)</f>
        <v>To what extent is teleworking regulated?</v>
      </c>
      <c r="D38" s="466"/>
      <c r="E38" s="466"/>
      <c r="F38" s="467"/>
      <c r="G38" s="239">
        <f t="shared" si="0"/>
        <v>3</v>
      </c>
      <c r="H38" s="453" t="str">
        <f>IF(ISBLANK(VLOOKUP(B38,'Information Security'!$D$3:$E$241,2,FALSE)),"",VLOOKUP(B38,'Information Security'!$D$3:$E$241,2,FALSE))</f>
        <v/>
      </c>
      <c r="J38" s="91" t="str">
        <f t="shared" si="1"/>
        <v/>
      </c>
      <c r="K38" s="337"/>
      <c r="L38" s="337"/>
      <c r="M38" s="337">
        <v>3</v>
      </c>
      <c r="N38" s="337" t="str">
        <f>$H$31</f>
        <v/>
      </c>
      <c r="O38" s="101" t="s">
        <v>906</v>
      </c>
      <c r="P38" s="101"/>
      <c r="Q38" s="101"/>
      <c r="R38" s="101"/>
      <c r="S38" s="92"/>
      <c r="T38" s="123"/>
      <c r="U38" s="92"/>
      <c r="V38" s="92"/>
      <c r="W38" s="92"/>
      <c r="X38" s="92"/>
      <c r="Y38" s="92"/>
      <c r="Z38" s="87"/>
      <c r="AA38" s="87"/>
      <c r="AB38" s="87"/>
      <c r="AC38" s="87"/>
      <c r="AD38" s="87"/>
      <c r="AE38" s="87"/>
      <c r="AF38" s="87"/>
      <c r="AG38" s="87"/>
      <c r="AH38" s="87"/>
      <c r="AI38" s="87"/>
      <c r="AJ38" s="87"/>
      <c r="AK38" s="87"/>
      <c r="AL38" s="87"/>
      <c r="AM38" s="87"/>
      <c r="AN38" s="87"/>
    </row>
    <row r="39" spans="1:40" ht="28.2" customHeight="1" x14ac:dyDescent="0.25">
      <c r="B39" s="208" t="s">
        <v>320</v>
      </c>
      <c r="C39" s="465" t="str">
        <f>VLOOKUP(B39,'Information Security'!$D$3:$I$241,6,FALSE)</f>
        <v>To what extent are security zones managed to protect information assets?</v>
      </c>
      <c r="D39" s="466"/>
      <c r="E39" s="466"/>
      <c r="F39" s="467"/>
      <c r="G39" s="239">
        <f>IF(H39="na","na",3)</f>
        <v>3</v>
      </c>
      <c r="H39" s="453" t="str">
        <f>IF(ISBLANK(VLOOKUP(B39,'Information Security'!$D$3:$E$241,2,FALSE)),"",VLOOKUP(B39,'Information Security'!$D$3:$E$241,2,FALSE))</f>
        <v/>
      </c>
      <c r="J39" s="91" t="str">
        <f t="shared" si="1"/>
        <v/>
      </c>
      <c r="K39" s="337"/>
      <c r="L39" s="337"/>
      <c r="M39" s="337">
        <v>3</v>
      </c>
      <c r="N39" s="337" t="str">
        <f>IF(COUNT($H$32:$H$33)=0,"na",SUM($H$32:$H$33)/COUNT($H$32:$H$33))</f>
        <v>na</v>
      </c>
      <c r="O39" s="101" t="s">
        <v>907</v>
      </c>
      <c r="P39" s="101"/>
      <c r="Q39" s="101"/>
      <c r="R39" s="101"/>
      <c r="S39" s="92"/>
      <c r="T39" s="123"/>
      <c r="U39" s="92"/>
      <c r="V39" s="92"/>
      <c r="W39" s="92"/>
      <c r="X39" s="92"/>
      <c r="Y39" s="92"/>
      <c r="Z39" s="87"/>
      <c r="AA39" s="87"/>
      <c r="AB39" s="87"/>
      <c r="AC39" s="87"/>
      <c r="AD39" s="87"/>
      <c r="AE39" s="87"/>
      <c r="AF39" s="87"/>
      <c r="AG39" s="87"/>
      <c r="AH39" s="87"/>
      <c r="AI39" s="87"/>
      <c r="AJ39" s="87"/>
      <c r="AK39" s="87"/>
      <c r="AL39" s="87"/>
      <c r="AM39" s="87"/>
      <c r="AN39" s="87"/>
    </row>
    <row r="40" spans="1:40" ht="28.2" customHeight="1" x14ac:dyDescent="0.25">
      <c r="B40" s="208" t="s">
        <v>332</v>
      </c>
      <c r="C40" s="465" t="str">
        <f>VLOOKUP(B40,'Information Security'!$D$3:$I$241,6,FALSE)</f>
        <v>To what extent is information security ensured in exceptional situations?</v>
      </c>
      <c r="D40" s="466"/>
      <c r="E40" s="466"/>
      <c r="F40" s="467"/>
      <c r="G40" s="239">
        <f t="shared" si="0"/>
        <v>3</v>
      </c>
      <c r="H40" s="453" t="str">
        <f>IF(ISBLANK(VLOOKUP(B40,'Information Security'!$D$3:$E$241,2,FALSE)),"",VLOOKUP(B40,'Information Security'!$D$3:$E$241,2,FALSE))</f>
        <v/>
      </c>
      <c r="J40" s="91" t="str">
        <f t="shared" si="1"/>
        <v/>
      </c>
      <c r="K40" s="337"/>
      <c r="L40" s="337"/>
      <c r="M40" s="337">
        <v>3</v>
      </c>
      <c r="N40" s="337" t="str">
        <f>H34</f>
        <v/>
      </c>
      <c r="O40" s="101" t="s">
        <v>908</v>
      </c>
      <c r="P40" s="101"/>
      <c r="Q40" s="101"/>
      <c r="R40" s="101"/>
      <c r="S40" s="92"/>
      <c r="T40" s="123"/>
      <c r="U40" s="92"/>
      <c r="V40" s="92"/>
      <c r="W40" s="92"/>
      <c r="X40" s="92"/>
      <c r="Y40" s="92"/>
      <c r="Z40" s="87"/>
      <c r="AA40" s="87"/>
      <c r="AB40" s="87"/>
      <c r="AC40" s="87"/>
      <c r="AD40" s="87"/>
      <c r="AE40" s="87"/>
      <c r="AF40" s="87"/>
      <c r="AG40" s="87"/>
      <c r="AH40" s="87"/>
      <c r="AI40" s="87"/>
      <c r="AJ40" s="87"/>
      <c r="AK40" s="87"/>
      <c r="AL40" s="87"/>
      <c r="AM40" s="87"/>
      <c r="AN40" s="87"/>
    </row>
    <row r="41" spans="1:40" ht="28.2" customHeight="1" x14ac:dyDescent="0.25">
      <c r="B41" s="208" t="s">
        <v>339</v>
      </c>
      <c r="C41" s="465" t="str">
        <f>VLOOKUP(B41,'Information Security'!$D$3:$I$241,6,FALSE)</f>
        <v>To what extent is the handling of supporting assets managed?</v>
      </c>
      <c r="D41" s="466"/>
      <c r="E41" s="466"/>
      <c r="F41" s="467"/>
      <c r="G41" s="239">
        <f t="shared" si="0"/>
        <v>3</v>
      </c>
      <c r="H41" s="453" t="str">
        <f>IF(ISBLANK(VLOOKUP(B41,'Information Security'!$D$3:$E$241,2,FALSE)),"",VLOOKUP(B41,'Information Security'!$D$3:$E$241,2,FALSE))</f>
        <v/>
      </c>
      <c r="J41" s="91" t="str">
        <f t="shared" si="1"/>
        <v/>
      </c>
      <c r="K41" s="337"/>
      <c r="L41" s="337"/>
      <c r="M41" s="337">
        <f>G55</f>
        <v>3</v>
      </c>
      <c r="N41" s="337" t="str">
        <f>IF(COUNT($H$35:$H$38)=0,"na",SUM($H$35:$H$38)/COUNT($H$35:$H$38))</f>
        <v>na</v>
      </c>
      <c r="O41" s="101" t="s">
        <v>909</v>
      </c>
      <c r="P41" s="101"/>
      <c r="Q41" s="101"/>
      <c r="R41" s="101"/>
      <c r="S41" s="92"/>
      <c r="T41" s="123"/>
      <c r="U41" s="92"/>
      <c r="V41" s="92"/>
      <c r="W41" s="92"/>
      <c r="X41" s="92"/>
      <c r="Y41" s="92"/>
      <c r="Z41" s="87"/>
      <c r="AA41" s="87"/>
      <c r="AB41" s="87"/>
      <c r="AC41" s="87"/>
      <c r="AD41" s="87"/>
      <c r="AE41" s="87"/>
      <c r="AF41" s="87"/>
      <c r="AG41" s="87"/>
      <c r="AH41" s="87"/>
      <c r="AI41" s="87"/>
      <c r="AJ41" s="87"/>
      <c r="AK41" s="87"/>
      <c r="AL41" s="87"/>
      <c r="AM41" s="87"/>
      <c r="AN41" s="87"/>
    </row>
    <row r="42" spans="1:40" ht="28.2" customHeight="1" x14ac:dyDescent="0.25">
      <c r="B42" s="208" t="s">
        <v>346</v>
      </c>
      <c r="C42" s="465" t="str">
        <f>VLOOKUP(B42,'Information Security'!$D$3:$I$241,6,FALSE)</f>
        <v>To what extent is the handling of mobile IT devices and mobile data storage devices managed?</v>
      </c>
      <c r="D42" s="466"/>
      <c r="E42" s="466"/>
      <c r="F42" s="467"/>
      <c r="G42" s="239">
        <f t="shared" si="0"/>
        <v>3</v>
      </c>
      <c r="H42" s="453" t="str">
        <f>IF(ISBLANK(VLOOKUP(B42,'Information Security'!$D$3:$E$241,2,FALSE)),"",VLOOKUP(B42,'Information Security'!$D$3:$E$241,2,FALSE))</f>
        <v/>
      </c>
      <c r="J42" s="91" t="str">
        <f t="shared" si="1"/>
        <v/>
      </c>
      <c r="K42" s="337"/>
      <c r="L42" s="337"/>
      <c r="M42" s="337">
        <v>3</v>
      </c>
      <c r="N42" s="337" t="str">
        <f>IF(COUNT($H$39:$H$42)=0,"na",SUM($H$39:$H$42)/COUNT($H$39:$H$42))</f>
        <v>na</v>
      </c>
      <c r="O42" s="101" t="s">
        <v>910</v>
      </c>
      <c r="P42" s="101"/>
      <c r="Q42" s="101"/>
      <c r="R42" s="101"/>
      <c r="S42" s="92"/>
      <c r="T42" s="123"/>
      <c r="U42" s="92"/>
      <c r="V42" s="92"/>
      <c r="W42" s="92"/>
      <c r="X42" s="92"/>
      <c r="Y42" s="92"/>
      <c r="Z42" s="87"/>
      <c r="AA42" s="87"/>
      <c r="AB42" s="87"/>
      <c r="AC42" s="87"/>
      <c r="AD42" s="87"/>
      <c r="AE42" s="87"/>
      <c r="AF42" s="87"/>
      <c r="AG42" s="87"/>
      <c r="AH42" s="87"/>
      <c r="AI42" s="87"/>
      <c r="AJ42" s="87"/>
      <c r="AK42" s="87"/>
      <c r="AL42" s="87"/>
      <c r="AM42" s="87"/>
      <c r="AN42" s="87"/>
    </row>
    <row r="43" spans="1:40" ht="28.2" customHeight="1" x14ac:dyDescent="0.25">
      <c r="A43" s="56"/>
      <c r="B43" s="208" t="s">
        <v>358</v>
      </c>
      <c r="C43" s="465" t="str">
        <f>VLOOKUP(B43,'Information Security'!$D$3:$I$241,6,FALSE)</f>
        <v>To what extent is the use of identification means managed?</v>
      </c>
      <c r="D43" s="466"/>
      <c r="E43" s="466"/>
      <c r="F43" s="467"/>
      <c r="G43" s="239">
        <f t="shared" si="0"/>
        <v>3</v>
      </c>
      <c r="H43" s="453" t="str">
        <f>IF(ISBLANK(VLOOKUP(B43,'Information Security'!$D$3:$E$241,2,FALSE)),"",VLOOKUP(B43,'Information Security'!$D$3:$E$241,2,FALSE))</f>
        <v/>
      </c>
      <c r="J43" s="91" t="str">
        <f t="shared" si="1"/>
        <v/>
      </c>
      <c r="K43" s="337"/>
      <c r="L43" s="337"/>
      <c r="M43" s="337">
        <v>3</v>
      </c>
      <c r="N43" s="337" t="str">
        <f>IF(COUNT($H$43:$H$45)=0,"na",SUM($H$43:$H$45)/COUNT($H$43:$H$45))</f>
        <v>na</v>
      </c>
      <c r="O43" s="101" t="s">
        <v>911</v>
      </c>
      <c r="P43" s="101"/>
      <c r="Q43" s="101"/>
      <c r="R43" s="101"/>
      <c r="S43" s="92"/>
      <c r="T43" s="123"/>
      <c r="U43" s="92"/>
      <c r="V43" s="92"/>
      <c r="W43" s="92"/>
      <c r="X43" s="92"/>
      <c r="Y43" s="92"/>
      <c r="Z43" s="87"/>
      <c r="AA43" s="87"/>
      <c r="AB43" s="87"/>
      <c r="AC43" s="87"/>
      <c r="AD43" s="87"/>
      <c r="AE43" s="87"/>
      <c r="AF43" s="87"/>
      <c r="AG43" s="87"/>
      <c r="AH43" s="87"/>
      <c r="AI43" s="87"/>
      <c r="AJ43" s="87"/>
      <c r="AK43" s="87"/>
      <c r="AL43" s="87"/>
      <c r="AM43" s="87"/>
      <c r="AN43" s="87"/>
    </row>
    <row r="44" spans="1:40" ht="28.2" customHeight="1" x14ac:dyDescent="0.25">
      <c r="B44" s="208" t="s">
        <v>366</v>
      </c>
      <c r="C44" s="465" t="str">
        <f>VLOOKUP(B44,'Information Security'!$D$3:$I$241,6,FALSE)</f>
        <v>To what extent is the user access to network services, IT systems and IT applications secured?</v>
      </c>
      <c r="D44" s="466"/>
      <c r="E44" s="466"/>
      <c r="F44" s="467"/>
      <c r="G44" s="239">
        <f t="shared" si="0"/>
        <v>3</v>
      </c>
      <c r="H44" s="453" t="str">
        <f>IF(ISBLANK(VLOOKUP(B44,'Information Security'!$D$3:$E$241,2,FALSE)),"",VLOOKUP(B44,'Information Security'!$D$3:$E$241,2,FALSE))</f>
        <v/>
      </c>
      <c r="J44" s="91" t="str">
        <f t="shared" si="1"/>
        <v/>
      </c>
      <c r="K44" s="337"/>
      <c r="L44" s="337"/>
      <c r="M44" s="337">
        <v>3</v>
      </c>
      <c r="N44" s="337" t="str">
        <f>$H$46</f>
        <v/>
      </c>
      <c r="O44" s="101" t="s">
        <v>912</v>
      </c>
      <c r="P44" s="101"/>
      <c r="Q44" s="101"/>
      <c r="R44" s="101"/>
      <c r="S44" s="92"/>
      <c r="T44" s="123"/>
      <c r="U44" s="92"/>
      <c r="V44" s="92"/>
      <c r="W44" s="92"/>
      <c r="X44" s="92"/>
      <c r="Y44" s="92"/>
      <c r="Z44" s="87"/>
      <c r="AA44" s="87"/>
      <c r="AB44" s="87"/>
      <c r="AC44" s="87"/>
      <c r="AD44" s="87"/>
      <c r="AE44" s="87"/>
      <c r="AF44" s="87"/>
      <c r="AG44" s="87"/>
      <c r="AH44" s="87"/>
      <c r="AI44" s="87"/>
      <c r="AJ44" s="87"/>
      <c r="AK44" s="87"/>
      <c r="AL44" s="87"/>
      <c r="AM44" s="87"/>
      <c r="AN44" s="87"/>
    </row>
    <row r="45" spans="1:40" ht="28.2" customHeight="1" x14ac:dyDescent="0.3">
      <c r="B45" s="208" t="s">
        <v>375</v>
      </c>
      <c r="C45" s="465" t="str">
        <f>VLOOKUP(B45,'Information Security'!$D$3:$I$241,6,FALSE)</f>
        <v xml:space="preserve">To what extent are user accounts and login information securely managed and applied? </v>
      </c>
      <c r="D45" s="466"/>
      <c r="E45" s="466"/>
      <c r="F45" s="467"/>
      <c r="G45" s="239">
        <f t="shared" si="0"/>
        <v>3</v>
      </c>
      <c r="H45" s="453" t="str">
        <f>IF(ISBLANK(VLOOKUP(B45,'Information Security'!$D$3:$E$241,2,FALSE)),"",VLOOKUP(B45,'Information Security'!$D$3:$E$241,2,FALSE))</f>
        <v/>
      </c>
      <c r="J45" s="91" t="str">
        <f t="shared" si="1"/>
        <v/>
      </c>
      <c r="K45" s="337"/>
      <c r="L45" s="337"/>
      <c r="M45" s="337">
        <v>3</v>
      </c>
      <c r="N45" s="337" t="str">
        <f>IF(COUNT($H$47:$H$48)=0,"na",SUM($H$47:$H$48)/COUNT($H$47:$H$48))</f>
        <v>na</v>
      </c>
      <c r="O45" s="101" t="s">
        <v>913</v>
      </c>
      <c r="Q45" s="101"/>
      <c r="R45" s="326"/>
      <c r="S45" s="326"/>
      <c r="T45" s="130"/>
      <c r="U45" s="92"/>
      <c r="V45" s="92"/>
      <c r="W45" s="92"/>
      <c r="X45" s="92"/>
      <c r="Y45" s="92"/>
      <c r="Z45" s="87"/>
      <c r="AA45" s="87"/>
      <c r="AB45" s="87"/>
      <c r="AC45" s="87"/>
      <c r="AD45" s="87"/>
      <c r="AE45" s="87"/>
      <c r="AF45" s="87"/>
      <c r="AG45" s="87"/>
      <c r="AH45" s="87"/>
      <c r="AI45" s="87"/>
      <c r="AJ45" s="87"/>
      <c r="AK45" s="87"/>
      <c r="AL45" s="87"/>
      <c r="AM45" s="87"/>
      <c r="AN45" s="87"/>
    </row>
    <row r="46" spans="1:40" ht="28.2" customHeight="1" x14ac:dyDescent="0.3">
      <c r="B46" s="208" t="s">
        <v>384</v>
      </c>
      <c r="C46" s="465" t="str">
        <f>VLOOKUP(B46,'Information Security'!$D$3:$I$241,6,FALSE)</f>
        <v>To what extent are access rights assigned and managed?</v>
      </c>
      <c r="D46" s="466"/>
      <c r="E46" s="466"/>
      <c r="F46" s="467"/>
      <c r="G46" s="239">
        <f>IF(H46="na","na",3)</f>
        <v>3</v>
      </c>
      <c r="H46" s="453" t="str">
        <f>IF(ISBLANK(VLOOKUP(B46,'Information Security'!$D$3:$E$241,2,FALSE)),"",VLOOKUP(B46,'Information Security'!$D$3:$E$241,2,FALSE))</f>
        <v/>
      </c>
      <c r="J46" s="91" t="str">
        <f t="shared" si="1"/>
        <v/>
      </c>
      <c r="K46" s="337"/>
      <c r="L46" s="337"/>
      <c r="M46" s="337">
        <v>3</v>
      </c>
      <c r="N46" s="337" t="str">
        <f>IF(COUNT($H$49:$H$55)=0,"na",SUM($H$49:$H$55)/COUNT($H$49:$H$55))</f>
        <v>na</v>
      </c>
      <c r="O46" s="101" t="s">
        <v>914</v>
      </c>
      <c r="P46" s="101"/>
      <c r="Q46" s="101"/>
      <c r="R46" s="326"/>
      <c r="S46" s="326"/>
      <c r="T46" s="130"/>
      <c r="U46" s="92"/>
      <c r="V46" s="92"/>
      <c r="W46" s="92"/>
      <c r="X46" s="92"/>
      <c r="Y46" s="92"/>
      <c r="Z46" s="87"/>
      <c r="AA46" s="87"/>
      <c r="AB46" s="87"/>
      <c r="AC46" s="87"/>
      <c r="AD46" s="87"/>
      <c r="AE46" s="87"/>
      <c r="AF46" s="87"/>
      <c r="AG46" s="87"/>
      <c r="AH46" s="87"/>
      <c r="AI46" s="87"/>
      <c r="AJ46" s="87"/>
      <c r="AK46" s="87"/>
      <c r="AL46" s="87"/>
      <c r="AM46" s="87"/>
      <c r="AN46" s="87"/>
    </row>
    <row r="47" spans="1:40" ht="28.2" customHeight="1" x14ac:dyDescent="0.3">
      <c r="B47" s="208" t="s">
        <v>398</v>
      </c>
      <c r="C47" s="465" t="str">
        <f>VLOOKUP(B47,'Information Security'!$D$3:$I$241,6,FALSE)</f>
        <v>To what extent is the use of cryptographic procedures managed?</v>
      </c>
      <c r="D47" s="466"/>
      <c r="E47" s="466"/>
      <c r="F47" s="467"/>
      <c r="G47" s="239">
        <f t="shared" si="0"/>
        <v>3</v>
      </c>
      <c r="H47" s="453" t="str">
        <f>IF(ISBLANK(VLOOKUP(B47,'Information Security'!$D$3:$E$241,2,FALSE)),"",VLOOKUP(B47,'Information Security'!$D$3:$E$241,2,FALSE))</f>
        <v/>
      </c>
      <c r="J47" s="91" t="str">
        <f t="shared" si="1"/>
        <v/>
      </c>
      <c r="K47" s="337"/>
      <c r="L47" s="337"/>
      <c r="M47" s="337">
        <v>3</v>
      </c>
      <c r="N47" s="337" t="str">
        <f>IF(COUNT($H$56:$H$59)=0,"na",SUM($H$56:$H$59)/COUNT($H$56:$H$59))</f>
        <v>na</v>
      </c>
      <c r="O47" s="101" t="s">
        <v>915</v>
      </c>
      <c r="P47" s="101"/>
      <c r="Q47" s="101"/>
      <c r="R47" s="326"/>
      <c r="S47" s="326"/>
      <c r="T47" s="130"/>
      <c r="U47" s="92"/>
      <c r="V47" s="92"/>
      <c r="W47" s="92"/>
      <c r="X47" s="92"/>
      <c r="Y47" s="92"/>
      <c r="Z47" s="87"/>
      <c r="AA47" s="87"/>
      <c r="AB47" s="87"/>
      <c r="AC47" s="87"/>
      <c r="AD47" s="87"/>
      <c r="AE47" s="87"/>
      <c r="AF47" s="87"/>
      <c r="AG47" s="87"/>
      <c r="AH47" s="87"/>
      <c r="AI47" s="87"/>
      <c r="AJ47" s="87"/>
      <c r="AK47" s="87"/>
      <c r="AL47" s="87"/>
      <c r="AM47" s="87"/>
      <c r="AN47" s="87"/>
    </row>
    <row r="48" spans="1:40" ht="28.2" customHeight="1" x14ac:dyDescent="0.3">
      <c r="B48" s="208" t="s">
        <v>406</v>
      </c>
      <c r="C48" s="465" t="str">
        <f>VLOOKUP(B48,'Information Security'!$D$3:$I$241,6,FALSE)</f>
        <v>To what extent is information protected during transfer?</v>
      </c>
      <c r="D48" s="466"/>
      <c r="E48" s="466"/>
      <c r="F48" s="467"/>
      <c r="G48" s="239">
        <f t="shared" si="0"/>
        <v>3</v>
      </c>
      <c r="H48" s="453" t="str">
        <f>IF(ISBLANK(VLOOKUP(B48,'Information Security'!$D$3:$E$241,2,FALSE)),"",VLOOKUP(B48,'Information Security'!$D$3:$E$241,2,FALSE))</f>
        <v/>
      </c>
      <c r="J48" s="91" t="str">
        <f t="shared" si="1"/>
        <v/>
      </c>
      <c r="K48" s="337"/>
      <c r="L48" s="337"/>
      <c r="M48" s="337">
        <f>G63</f>
        <v>3</v>
      </c>
      <c r="N48" s="337" t="str">
        <f>IF(COUNT($H$60:$H$61)=0,"na",SUM($H$60:$H$61)/COUNT($H$60:$H$61))</f>
        <v>na</v>
      </c>
      <c r="O48" s="101" t="s">
        <v>916</v>
      </c>
      <c r="P48" s="101"/>
      <c r="Q48" s="101"/>
      <c r="R48" s="326"/>
      <c r="S48" s="326"/>
      <c r="T48" s="130"/>
      <c r="U48" s="92"/>
      <c r="V48" s="92"/>
      <c r="W48" s="92"/>
      <c r="X48" s="92"/>
      <c r="Y48" s="92"/>
      <c r="Z48" s="87"/>
      <c r="AA48" s="87"/>
      <c r="AB48" s="87"/>
      <c r="AC48" s="87"/>
      <c r="AD48" s="87"/>
      <c r="AE48" s="87"/>
      <c r="AF48" s="87"/>
      <c r="AG48" s="87"/>
      <c r="AH48" s="87"/>
      <c r="AI48" s="87"/>
      <c r="AJ48" s="87"/>
      <c r="AK48" s="87"/>
      <c r="AL48" s="87"/>
      <c r="AM48" s="87"/>
      <c r="AN48" s="87"/>
    </row>
    <row r="49" spans="1:40" ht="28.2" customHeight="1" x14ac:dyDescent="0.3">
      <c r="B49" s="208" t="s">
        <v>419</v>
      </c>
      <c r="C49" s="465" t="str">
        <f>VLOOKUP(B49,'Information Security'!$D$3:$I$241,6,FALSE)</f>
        <v xml:space="preserve">To what extent are changes managed? </v>
      </c>
      <c r="D49" s="466"/>
      <c r="E49" s="466"/>
      <c r="F49" s="467"/>
      <c r="G49" s="239">
        <f t="shared" si="0"/>
        <v>3</v>
      </c>
      <c r="H49" s="453" t="str">
        <f>IF(ISBLANK(VLOOKUP(B49,'Information Security'!$D$3:$E$241,2,FALSE)),"",VLOOKUP(B49,'Information Security'!$D$3:$E$241,2,FALSE))</f>
        <v/>
      </c>
      <c r="J49" s="91" t="str">
        <f t="shared" si="1"/>
        <v/>
      </c>
      <c r="K49" s="337"/>
      <c r="L49" s="337"/>
      <c r="M49" s="337">
        <v>3</v>
      </c>
      <c r="N49" s="337" t="str">
        <f>IF(COUNT($H$62:$H$63)=0,"na",SUM($H$62:$H$63)/COUNT($H$62:$H$63))</f>
        <v>na</v>
      </c>
      <c r="O49" s="101" t="s">
        <v>917</v>
      </c>
      <c r="P49" s="101"/>
      <c r="Q49" s="101"/>
      <c r="R49" s="326"/>
      <c r="S49" s="326"/>
      <c r="T49" s="130"/>
      <c r="U49" s="92"/>
      <c r="V49" s="92"/>
      <c r="W49" s="92"/>
      <c r="X49" s="92"/>
      <c r="Y49" s="92"/>
      <c r="Z49" s="87"/>
      <c r="AA49" s="87"/>
      <c r="AB49" s="87"/>
      <c r="AC49" s="87"/>
      <c r="AD49" s="87"/>
      <c r="AE49" s="87"/>
      <c r="AF49" s="87"/>
      <c r="AG49" s="87"/>
      <c r="AH49" s="87"/>
      <c r="AI49" s="87"/>
      <c r="AJ49" s="87"/>
      <c r="AK49" s="87"/>
      <c r="AL49" s="87"/>
      <c r="AM49" s="87"/>
      <c r="AN49" s="87"/>
    </row>
    <row r="50" spans="1:40" ht="28.2" customHeight="1" x14ac:dyDescent="0.3">
      <c r="B50" s="208" t="s">
        <v>427</v>
      </c>
      <c r="C50" s="465" t="str">
        <f>VLOOKUP(B50,'Information Security'!$D$3:$I$241,6,FALSE)</f>
        <v>To what extent are development and testing environments separated from operational environments?</v>
      </c>
      <c r="D50" s="466"/>
      <c r="E50" s="466"/>
      <c r="F50" s="467"/>
      <c r="G50" s="239">
        <f t="shared" si="0"/>
        <v>3</v>
      </c>
      <c r="H50" s="453" t="str">
        <f>IF(ISBLANK(VLOOKUP(B50,'Information Security'!$D$3:$E$241,2,FALSE)),"",VLOOKUP(B50,'Information Security'!$D$3:$E$241,2,FALSE))</f>
        <v/>
      </c>
      <c r="J50" s="91" t="str">
        <f t="shared" si="1"/>
        <v/>
      </c>
      <c r="K50" s="337"/>
      <c r="L50" s="337"/>
      <c r="M50" s="337" t="str">
        <f>IF($H$99="","na",SUM($G$73:$G$98)/COUNT($G$73:$G$98))</f>
        <v>na</v>
      </c>
      <c r="N50" s="337" t="str">
        <f>IF(COUNT($H$73:$H$80)=0,"na",SUM($H$73:$H$80)/COUNT($H$73:$H$80))</f>
        <v>na</v>
      </c>
      <c r="O50" s="101" t="str">
        <f>IF($H$99="","8.1 Prototypte Protection - Physical and Environmental Security (na)","8.1 Prototypte Protection - Physical and Environmental Security")</f>
        <v>8.1 Prototypte Protection - Physical and Environmental Security (na)</v>
      </c>
      <c r="P50" s="101"/>
      <c r="Q50" s="101"/>
      <c r="R50" s="326"/>
      <c r="S50" s="326"/>
      <c r="T50" s="130"/>
      <c r="U50" s="92"/>
      <c r="V50" s="92"/>
      <c r="W50" s="92"/>
      <c r="X50" s="92"/>
      <c r="Y50" s="92"/>
      <c r="Z50" s="87"/>
      <c r="AA50" s="87"/>
      <c r="AB50" s="87"/>
      <c r="AC50" s="87"/>
      <c r="AD50" s="87"/>
      <c r="AE50" s="87"/>
      <c r="AF50" s="87"/>
      <c r="AG50" s="87"/>
      <c r="AH50" s="87"/>
      <c r="AI50" s="87"/>
      <c r="AJ50" s="87"/>
      <c r="AK50" s="87"/>
      <c r="AL50" s="87"/>
      <c r="AM50" s="87"/>
      <c r="AN50" s="87"/>
    </row>
    <row r="51" spans="1:40" ht="28.2" customHeight="1" x14ac:dyDescent="0.3">
      <c r="B51" s="208" t="s">
        <v>434</v>
      </c>
      <c r="C51" s="465" t="str">
        <f>VLOOKUP(B51,'Information Security'!$D$3:$I$241,6,FALSE)</f>
        <v>To what extent are IT systems protected against malware?</v>
      </c>
      <c r="D51" s="466"/>
      <c r="E51" s="466"/>
      <c r="F51" s="467"/>
      <c r="G51" s="239">
        <f t="shared" si="0"/>
        <v>3</v>
      </c>
      <c r="H51" s="453" t="str">
        <f>IF(ISBLANK(VLOOKUP(B51,'Information Security'!$D$3:$E$241,2,FALSE)),"",VLOOKUP(B51,'Information Security'!$D$3:$E$241,2,FALSE))</f>
        <v/>
      </c>
      <c r="J51" s="91" t="str">
        <f t="shared" si="1"/>
        <v/>
      </c>
      <c r="K51" s="337"/>
      <c r="L51" s="337"/>
      <c r="M51" s="337" t="str">
        <f>IF($H$99="","na",SUM($G$73:$G$98)/COUNT($G$73:$G$98))</f>
        <v>na</v>
      </c>
      <c r="N51" s="337" t="str">
        <f>IF(COUNT($H$82:$H$88)=0,"na",SUM($H$82:$H$88)/COUNT($H$82:$H$88))</f>
        <v>na</v>
      </c>
      <c r="O51" s="101" t="str">
        <f>IF($H$99="","8.2 Prototypte Protection - Organizational Requirements (na)","8.2 Prototypte Protection - Organizational Requirements")</f>
        <v>8.2 Prototypte Protection - Organizational Requirements (na)</v>
      </c>
      <c r="P51" s="101"/>
      <c r="Q51" s="101"/>
      <c r="R51" s="326"/>
      <c r="S51" s="326"/>
      <c r="T51" s="130"/>
      <c r="U51" s="92"/>
      <c r="V51" s="92"/>
      <c r="W51" s="92"/>
      <c r="X51" s="92"/>
      <c r="Y51" s="92"/>
      <c r="Z51" s="87"/>
      <c r="AA51" s="87"/>
      <c r="AB51" s="87"/>
      <c r="AC51" s="87"/>
      <c r="AD51" s="87"/>
      <c r="AE51" s="87"/>
      <c r="AF51" s="87"/>
      <c r="AG51" s="87"/>
      <c r="AH51" s="87"/>
      <c r="AI51" s="87"/>
      <c r="AJ51" s="87"/>
      <c r="AK51" s="87"/>
      <c r="AL51" s="87"/>
      <c r="AM51" s="87"/>
      <c r="AN51" s="87"/>
    </row>
    <row r="52" spans="1:40" ht="28.2" customHeight="1" x14ac:dyDescent="0.3">
      <c r="B52" s="208" t="s">
        <v>442</v>
      </c>
      <c r="C52" s="465" t="str">
        <f>VLOOKUP(B52,'Information Security'!$D$3:$I$241,6,FALSE)</f>
        <v>To what extent are event logs recorded and analyzed?</v>
      </c>
      <c r="D52" s="466"/>
      <c r="E52" s="466"/>
      <c r="F52" s="467"/>
      <c r="G52" s="239">
        <f t="shared" si="0"/>
        <v>3</v>
      </c>
      <c r="H52" s="453" t="str">
        <f>IF(ISBLANK(VLOOKUP(B52,'Information Security'!$D$3:$E$241,2,FALSE)),"",VLOOKUP(B52,'Information Security'!$D$3:$E$241,2,FALSE))</f>
        <v/>
      </c>
      <c r="J52" s="91" t="str">
        <f t="shared" si="1"/>
        <v/>
      </c>
      <c r="K52" s="337"/>
      <c r="L52" s="337"/>
      <c r="M52" s="337" t="str">
        <f>IF($H$99="","na",SUM($G$73:$G$98)/COUNT($G$73:$G$98))</f>
        <v>na</v>
      </c>
      <c r="N52" s="337" t="str">
        <f>IF(COUNT($H$90:$H$91)=0,"na",SUM($H$90:$H$91)/COUNT($H$90:$H$91))</f>
        <v>na</v>
      </c>
      <c r="O52" s="101" t="str">
        <f>IF($H$99="","8.3 Prototypte Protection - Handling of vehicles, components and parts (na)","8.3 Prototypte Protection - Handling of vehicles, components and parts")</f>
        <v>8.3 Prototypte Protection - Handling of vehicles, components and parts (na)</v>
      </c>
      <c r="P52" s="101"/>
      <c r="Q52" s="101"/>
      <c r="R52" s="326"/>
      <c r="S52" s="326"/>
      <c r="T52" s="130"/>
      <c r="U52" s="92"/>
      <c r="V52" s="92"/>
      <c r="W52" s="92"/>
      <c r="X52" s="92"/>
      <c r="Y52" s="92"/>
      <c r="Z52" s="87"/>
      <c r="AA52" s="87"/>
      <c r="AB52" s="87"/>
      <c r="AC52" s="87"/>
      <c r="AD52" s="87"/>
      <c r="AE52" s="87"/>
      <c r="AF52" s="87"/>
      <c r="AG52" s="87"/>
      <c r="AH52" s="87"/>
      <c r="AI52" s="87"/>
      <c r="AJ52" s="87"/>
      <c r="AK52" s="87"/>
      <c r="AL52" s="87"/>
      <c r="AM52" s="87"/>
      <c r="AN52" s="87"/>
    </row>
    <row r="53" spans="1:40" ht="28.2" customHeight="1" x14ac:dyDescent="0.3">
      <c r="B53" s="208" t="s">
        <v>451</v>
      </c>
      <c r="C53" s="465" t="str">
        <f>VLOOKUP(B53,'Information Security'!$D$3:$I$241,6,FALSE)</f>
        <v xml:space="preserve">To what extent are vulnerabilities identified and addressed? </v>
      </c>
      <c r="D53" s="466"/>
      <c r="E53" s="466"/>
      <c r="F53" s="467"/>
      <c r="G53" s="239">
        <f t="shared" si="0"/>
        <v>3</v>
      </c>
      <c r="H53" s="453" t="str">
        <f>IF(ISBLANK(VLOOKUP(B53,'Information Security'!$D$3:$E$241,2,FALSE)),"",VLOOKUP(B53,'Information Security'!$D$3:$E$241,2,FALSE))</f>
        <v/>
      </c>
      <c r="J53" s="91" t="str">
        <f t="shared" si="1"/>
        <v/>
      </c>
      <c r="K53" s="337"/>
      <c r="L53" s="337"/>
      <c r="M53" s="337" t="str">
        <f>IF($H$99="","na",SUM($G$73:$G$98)/COUNT($G$73:$G$98))</f>
        <v>na</v>
      </c>
      <c r="N53" s="337" t="str">
        <f>IF(COUNT($H$93:$H$95)=0,"na",SUM($H$93:$H$95)/COUNT($H$93:$H$95))</f>
        <v>na</v>
      </c>
      <c r="O53" s="101" t="str">
        <f>IF($H$99="","8.4 Prototypte Protection - Requirements for trial vehicles (na)","8.4 Prototypte Protection - Requirements for trial vehicles")</f>
        <v>8.4 Prototypte Protection - Requirements for trial vehicles (na)</v>
      </c>
      <c r="P53" s="101"/>
      <c r="Q53" s="101"/>
      <c r="R53" s="326"/>
      <c r="S53" s="326"/>
      <c r="T53" s="130"/>
      <c r="U53" s="92"/>
      <c r="V53" s="92"/>
      <c r="W53" s="92"/>
      <c r="X53" s="92"/>
      <c r="Y53" s="92"/>
      <c r="Z53" s="87"/>
      <c r="AA53" s="87"/>
      <c r="AB53" s="87"/>
      <c r="AC53" s="87"/>
      <c r="AD53" s="87"/>
      <c r="AE53" s="87"/>
      <c r="AF53" s="87"/>
      <c r="AG53" s="87"/>
      <c r="AH53" s="87"/>
      <c r="AI53" s="87"/>
      <c r="AJ53" s="87"/>
      <c r="AK53" s="87"/>
      <c r="AL53" s="87"/>
      <c r="AM53" s="87"/>
      <c r="AN53" s="87"/>
    </row>
    <row r="54" spans="1:40" ht="28.2" customHeight="1" x14ac:dyDescent="0.3">
      <c r="B54" s="208" t="s">
        <v>458</v>
      </c>
      <c r="C54" s="465" t="str">
        <f>VLOOKUP(B54,'Information Security'!$D$3:$I$241,6,FALSE)</f>
        <v>To what extent are IT systems technically checked (system audit)?</v>
      </c>
      <c r="D54" s="466"/>
      <c r="E54" s="466"/>
      <c r="F54" s="467"/>
      <c r="G54" s="239">
        <f t="shared" si="0"/>
        <v>3</v>
      </c>
      <c r="H54" s="453" t="str">
        <f>IF(ISBLANK(VLOOKUP(B54,'Information Security'!$D$3:$E$241,2,FALSE)),"",VLOOKUP(B54,'Information Security'!$D$3:$E$241,2,FALSE))</f>
        <v/>
      </c>
      <c r="J54" s="91" t="str">
        <f t="shared" si="1"/>
        <v/>
      </c>
      <c r="K54" s="337"/>
      <c r="L54" s="337"/>
      <c r="M54" s="337" t="str">
        <f>IF($H$99="","na",SUM($G$73:$G$98)/COUNT($G$73:$G$98))</f>
        <v>na</v>
      </c>
      <c r="N54" s="337" t="str">
        <f>IF(COUNT($H$97:$H$98)=0,"na",SUM($H$97:$H$98)/COUNT($H$97:$H$98))</f>
        <v>na</v>
      </c>
      <c r="O54" s="101" t="str">
        <f>IF($H$99="","8.5 Prototypte Protection - Requirements for events and shootings (na)","8.5 Prototypte Protection - Requirements for events and shootings")</f>
        <v>8.5 Prototypte Protection - Requirements for events and shootings (na)</v>
      </c>
      <c r="P54" s="101"/>
      <c r="Q54" s="101"/>
      <c r="R54" s="326"/>
      <c r="S54" s="326"/>
      <c r="T54" s="130"/>
      <c r="U54" s="92"/>
      <c r="V54" s="92"/>
      <c r="W54" s="92"/>
      <c r="X54" s="92"/>
      <c r="Y54" s="92"/>
      <c r="Z54" s="87"/>
      <c r="AA54" s="87"/>
      <c r="AB54" s="87"/>
      <c r="AC54" s="87"/>
      <c r="AD54" s="87"/>
      <c r="AE54" s="87"/>
      <c r="AF54" s="87"/>
      <c r="AG54" s="87"/>
      <c r="AH54" s="87"/>
      <c r="AI54" s="87"/>
      <c r="AJ54" s="87"/>
      <c r="AK54" s="87"/>
      <c r="AL54" s="87"/>
      <c r="AM54" s="87"/>
      <c r="AN54" s="87"/>
    </row>
    <row r="55" spans="1:40" ht="28.2" customHeight="1" x14ac:dyDescent="0.3">
      <c r="B55" s="208" t="s">
        <v>465</v>
      </c>
      <c r="C55" s="465" t="str">
        <f>VLOOKUP(B55,'Information Security'!$D$3:$I$241,6,FALSE)</f>
        <v xml:space="preserve">To what extent is the network of the organization managed?
</v>
      </c>
      <c r="D55" s="466"/>
      <c r="E55" s="466"/>
      <c r="F55" s="467"/>
      <c r="G55" s="239">
        <f t="shared" si="0"/>
        <v>3</v>
      </c>
      <c r="H55" s="453" t="str">
        <f>IF(ISBLANK(VLOOKUP(B55,'Information Security'!$D$3:$E$241,2,FALSE)),"",VLOOKUP(B55,'Information Security'!$D$3:$E$241,2,FALSE))</f>
        <v/>
      </c>
      <c r="J55" s="91" t="str">
        <f t="shared" si="1"/>
        <v/>
      </c>
      <c r="K55" s="337"/>
      <c r="L55" s="337"/>
      <c r="M55" s="337"/>
      <c r="N55" s="337"/>
      <c r="O55" s="101"/>
      <c r="P55" s="101"/>
      <c r="Q55" s="101"/>
      <c r="R55" s="326"/>
      <c r="S55" s="326"/>
      <c r="T55" s="130"/>
      <c r="U55" s="92"/>
      <c r="V55" s="92"/>
      <c r="W55" s="92"/>
      <c r="X55" s="92"/>
      <c r="Y55" s="92"/>
      <c r="Z55" s="87"/>
      <c r="AA55" s="87"/>
      <c r="AB55" s="87"/>
      <c r="AC55" s="87"/>
      <c r="AD55" s="87"/>
      <c r="AE55" s="87"/>
      <c r="AF55" s="87"/>
      <c r="AG55" s="87"/>
      <c r="AH55" s="87"/>
      <c r="AI55" s="87"/>
      <c r="AJ55" s="87"/>
      <c r="AK55" s="87"/>
      <c r="AL55" s="87"/>
      <c r="AM55" s="87"/>
      <c r="AN55" s="87"/>
    </row>
    <row r="56" spans="1:40" ht="28.2" customHeight="1" x14ac:dyDescent="0.3">
      <c r="B56" s="208" t="s">
        <v>476</v>
      </c>
      <c r="C56" s="465" t="str">
        <f>VLOOKUP(B56,'Information Security'!$D$3:$I$241,6,FALSE)</f>
        <v>To what extent is information security considered in new or further developed IT systems?</v>
      </c>
      <c r="D56" s="466"/>
      <c r="E56" s="466"/>
      <c r="F56" s="467"/>
      <c r="G56" s="239">
        <f t="shared" si="0"/>
        <v>3</v>
      </c>
      <c r="H56" s="453" t="str">
        <f>IF(ISBLANK(VLOOKUP(B56,'Information Security'!$D$3:$E$241,2,FALSE)),"",VLOOKUP(B56,'Information Security'!$D$3:$E$241,2,FALSE))</f>
        <v/>
      </c>
      <c r="J56" s="91" t="str">
        <f t="shared" si="1"/>
        <v/>
      </c>
      <c r="K56" s="337"/>
      <c r="L56" s="337"/>
      <c r="M56" s="337"/>
      <c r="N56" s="337"/>
      <c r="O56" s="101"/>
      <c r="P56" s="101"/>
      <c r="Q56" s="101"/>
      <c r="R56" s="326"/>
      <c r="S56" s="326"/>
      <c r="T56" s="130"/>
      <c r="U56" s="92"/>
      <c r="V56" s="92"/>
      <c r="W56" s="92"/>
      <c r="X56" s="92"/>
      <c r="Y56" s="92"/>
      <c r="Z56" s="87"/>
      <c r="AA56" s="87"/>
      <c r="AB56" s="87"/>
      <c r="AC56" s="87"/>
      <c r="AD56" s="87"/>
      <c r="AE56" s="87"/>
      <c r="AF56" s="87"/>
      <c r="AG56" s="87"/>
      <c r="AH56" s="87"/>
      <c r="AI56" s="87"/>
      <c r="AJ56" s="87"/>
      <c r="AK56" s="87"/>
      <c r="AL56" s="87"/>
      <c r="AM56" s="87"/>
      <c r="AN56" s="87"/>
    </row>
    <row r="57" spans="1:40" ht="28.2" customHeight="1" x14ac:dyDescent="0.3">
      <c r="B57" s="208" t="s">
        <v>483</v>
      </c>
      <c r="C57" s="465" t="str">
        <f>VLOOKUP(B57,'Information Security'!$D$3:$I$241,6,FALSE)</f>
        <v>To what extent are requirements for network services defined?</v>
      </c>
      <c r="D57" s="466"/>
      <c r="E57" s="466"/>
      <c r="F57" s="467"/>
      <c r="G57" s="239">
        <f t="shared" si="0"/>
        <v>3</v>
      </c>
      <c r="H57" s="453" t="str">
        <f>IF(ISBLANK(VLOOKUP(B57,'Information Security'!$D$3:$E$241,2,FALSE)),"",VLOOKUP(B57,'Information Security'!$D$3:$E$241,2,FALSE))</f>
        <v/>
      </c>
      <c r="J57" s="91" t="str">
        <f t="shared" si="1"/>
        <v/>
      </c>
      <c r="K57" s="337"/>
      <c r="L57" s="337"/>
      <c r="M57" s="337"/>
      <c r="N57" s="337"/>
      <c r="O57" s="101"/>
      <c r="P57" s="101"/>
      <c r="Q57" s="101"/>
      <c r="R57" s="326"/>
      <c r="S57" s="326"/>
      <c r="T57" s="130"/>
      <c r="U57" s="92"/>
      <c r="V57" s="92"/>
      <c r="W57" s="92"/>
      <c r="X57" s="92"/>
      <c r="Y57" s="92"/>
      <c r="Z57" s="87"/>
      <c r="AA57" s="87"/>
      <c r="AB57" s="87"/>
      <c r="AC57" s="87"/>
      <c r="AD57" s="87"/>
      <c r="AE57" s="87"/>
      <c r="AF57" s="87"/>
      <c r="AG57" s="87"/>
      <c r="AH57" s="87"/>
      <c r="AI57" s="87"/>
      <c r="AJ57" s="87"/>
      <c r="AK57" s="87"/>
      <c r="AL57" s="87"/>
      <c r="AM57" s="87"/>
      <c r="AN57" s="87"/>
    </row>
    <row r="58" spans="1:40" ht="28.2" customHeight="1" x14ac:dyDescent="0.3">
      <c r="A58" s="56"/>
      <c r="B58" s="208" t="s">
        <v>491</v>
      </c>
      <c r="C58" s="465" t="str">
        <f>VLOOKUP(B58,'Information Security'!$D$3:$I$241,6,FALSE)</f>
        <v xml:space="preserve">To what extent is the return and secure removal of information assets from external IT services regulated? </v>
      </c>
      <c r="D58" s="466"/>
      <c r="E58" s="466"/>
      <c r="F58" s="467"/>
      <c r="G58" s="239">
        <f t="shared" si="0"/>
        <v>3</v>
      </c>
      <c r="H58" s="453" t="str">
        <f>IF(ISBLANK(VLOOKUP(B58,'Information Security'!$D$3:$E$241,2,FALSE)),"",VLOOKUP(B58,'Information Security'!$D$3:$E$241,2,FALSE))</f>
        <v/>
      </c>
      <c r="J58" s="91" t="str">
        <f t="shared" si="1"/>
        <v/>
      </c>
      <c r="K58" s="337"/>
      <c r="L58" s="337"/>
      <c r="M58" s="337"/>
      <c r="N58" s="337"/>
      <c r="O58" s="101"/>
      <c r="P58" s="101"/>
      <c r="Q58" s="101"/>
      <c r="R58" s="326"/>
      <c r="S58" s="326"/>
      <c r="T58" s="130"/>
      <c r="U58" s="92"/>
      <c r="V58" s="92"/>
      <c r="W58" s="92"/>
      <c r="X58" s="92"/>
      <c r="Y58" s="92"/>
      <c r="Z58" s="87"/>
      <c r="AA58" s="87"/>
      <c r="AB58" s="87"/>
      <c r="AC58" s="87"/>
      <c r="AD58" s="87"/>
      <c r="AE58" s="87"/>
      <c r="AF58" s="87"/>
      <c r="AG58" s="87"/>
      <c r="AH58" s="87"/>
      <c r="AI58" s="87"/>
      <c r="AJ58" s="87"/>
      <c r="AK58" s="87"/>
      <c r="AL58" s="87"/>
      <c r="AM58" s="87"/>
      <c r="AN58" s="87"/>
    </row>
    <row r="59" spans="1:40" ht="28.2" customHeight="1" x14ac:dyDescent="0.3">
      <c r="B59" s="208" t="s">
        <v>498</v>
      </c>
      <c r="C59" s="465" t="str">
        <f>VLOOKUP(B59,'Information Security'!$D$3:$I$241,6,FALSE)</f>
        <v>To what extent is information protected in shared external IT services?</v>
      </c>
      <c r="D59" s="466"/>
      <c r="E59" s="466"/>
      <c r="F59" s="467"/>
      <c r="G59" s="239">
        <f t="shared" si="0"/>
        <v>3</v>
      </c>
      <c r="H59" s="453" t="str">
        <f>IF(ISBLANK(VLOOKUP(B59,'Information Security'!$D$3:$E$241,2,FALSE)),"",VLOOKUP(B59,'Information Security'!$D$3:$E$241,2,FALSE))</f>
        <v/>
      </c>
      <c r="J59" s="91" t="str">
        <f t="shared" si="1"/>
        <v/>
      </c>
      <c r="K59" s="337"/>
      <c r="L59" s="337"/>
      <c r="M59" s="337"/>
      <c r="N59" s="337"/>
      <c r="O59" s="101"/>
      <c r="P59" s="101"/>
      <c r="Q59" s="101"/>
      <c r="R59" s="326"/>
      <c r="S59" s="326"/>
      <c r="T59" s="130"/>
      <c r="U59" s="92"/>
      <c r="V59" s="92"/>
      <c r="W59" s="92"/>
      <c r="X59" s="92"/>
      <c r="Y59" s="92"/>
      <c r="Z59" s="87"/>
      <c r="AA59" s="87"/>
      <c r="AB59" s="87"/>
      <c r="AC59" s="87"/>
      <c r="AD59" s="87"/>
      <c r="AE59" s="87"/>
      <c r="AF59" s="87"/>
      <c r="AG59" s="87"/>
      <c r="AH59" s="87"/>
      <c r="AI59" s="87"/>
      <c r="AJ59" s="87"/>
      <c r="AK59" s="87"/>
      <c r="AL59" s="87"/>
      <c r="AM59" s="87"/>
      <c r="AN59" s="87"/>
    </row>
    <row r="60" spans="1:40" ht="28.2" customHeight="1" x14ac:dyDescent="0.3">
      <c r="B60" s="208" t="s">
        <v>507</v>
      </c>
      <c r="C60" s="465" t="str">
        <f>VLOOKUP(B60,'Information Security'!$D$3:$I$241,6,FALSE)</f>
        <v xml:space="preserve">To what extent is information security ensured among contractors and cooperation partners?
</v>
      </c>
      <c r="D60" s="466"/>
      <c r="E60" s="466"/>
      <c r="F60" s="467"/>
      <c r="G60" s="239">
        <f t="shared" si="0"/>
        <v>3</v>
      </c>
      <c r="H60" s="453" t="str">
        <f>IF(ISBLANK(VLOOKUP(B60,'Information Security'!$D$3:$E$241,2,FALSE)),"",VLOOKUP(B60,'Information Security'!$D$3:$E$241,2,FALSE))</f>
        <v/>
      </c>
      <c r="J60" s="91" t="str">
        <f t="shared" si="1"/>
        <v/>
      </c>
      <c r="K60" s="337"/>
      <c r="L60" s="337"/>
      <c r="M60" s="337"/>
      <c r="N60" s="337"/>
      <c r="O60" s="101"/>
      <c r="P60" s="101"/>
      <c r="Q60" s="101"/>
      <c r="R60" s="326"/>
      <c r="S60" s="326"/>
      <c r="T60" s="130"/>
      <c r="U60" s="92"/>
      <c r="V60" s="92"/>
      <c r="W60" s="92"/>
      <c r="X60" s="92"/>
      <c r="Y60" s="92"/>
      <c r="Z60" s="87"/>
      <c r="AA60" s="87"/>
      <c r="AB60" s="87"/>
      <c r="AC60" s="87"/>
      <c r="AD60" s="87"/>
      <c r="AE60" s="87"/>
      <c r="AF60" s="87"/>
      <c r="AG60" s="87"/>
      <c r="AH60" s="87"/>
      <c r="AI60" s="87"/>
      <c r="AJ60" s="87"/>
      <c r="AK60" s="87"/>
      <c r="AL60" s="87"/>
      <c r="AM60" s="87"/>
      <c r="AN60" s="87"/>
    </row>
    <row r="61" spans="1:40" ht="28.2" customHeight="1" x14ac:dyDescent="0.3">
      <c r="B61" s="208" t="s">
        <v>521</v>
      </c>
      <c r="C61" s="465" t="str">
        <f>VLOOKUP(B61,'Information Security'!$D$3:$I$241,6,FALSE)</f>
        <v>To what extent is non-disclosure regarding the exchange of information contractually agreed?</v>
      </c>
      <c r="D61" s="466"/>
      <c r="E61" s="466"/>
      <c r="F61" s="467"/>
      <c r="G61" s="239">
        <f t="shared" si="0"/>
        <v>3</v>
      </c>
      <c r="H61" s="453" t="str">
        <f>IF(ISBLANK(VLOOKUP(B61,'Information Security'!$D$3:$E$241,2,FALSE)),"",VLOOKUP(B61,'Information Security'!$D$3:$E$241,2,FALSE))</f>
        <v/>
      </c>
      <c r="J61" s="91" t="str">
        <f t="shared" si="1"/>
        <v/>
      </c>
      <c r="K61" s="337"/>
      <c r="L61" s="337"/>
      <c r="M61" s="337"/>
      <c r="N61" s="337"/>
      <c r="O61" s="101"/>
      <c r="P61" s="101"/>
      <c r="Q61" s="101"/>
      <c r="R61" s="326"/>
      <c r="S61" s="326"/>
      <c r="T61" s="130"/>
      <c r="U61" s="92"/>
      <c r="V61" s="92"/>
      <c r="W61" s="92"/>
      <c r="X61" s="92"/>
      <c r="Y61" s="92"/>
      <c r="Z61" s="87"/>
      <c r="AA61" s="87"/>
      <c r="AB61" s="87"/>
      <c r="AC61" s="87"/>
      <c r="AD61" s="87"/>
      <c r="AE61" s="87"/>
      <c r="AF61" s="87"/>
      <c r="AG61" s="87"/>
      <c r="AH61" s="87"/>
      <c r="AI61" s="87"/>
      <c r="AJ61" s="87"/>
      <c r="AK61" s="87"/>
      <c r="AL61" s="87"/>
      <c r="AM61" s="87"/>
      <c r="AN61" s="87"/>
    </row>
    <row r="62" spans="1:40" ht="28.2" customHeight="1" x14ac:dyDescent="0.3">
      <c r="B62" s="208" t="s">
        <v>529</v>
      </c>
      <c r="C62" s="465" t="str">
        <f>VLOOKUP(B62,'Information Security'!$D$3:$I$241,6,FALSE)</f>
        <v>To what extent is compliance with regulatory and contractual provisions ensured?</v>
      </c>
      <c r="D62" s="466"/>
      <c r="E62" s="466"/>
      <c r="F62" s="467"/>
      <c r="G62" s="239">
        <f>IF(H62="na","na",3)</f>
        <v>3</v>
      </c>
      <c r="H62" s="453" t="str">
        <f>IF(ISBLANK(VLOOKUP(B62,'Information Security'!$D$3:$E$241,2,FALSE)),"",VLOOKUP(B62,'Information Security'!$D$3:$E$241,2,FALSE))</f>
        <v/>
      </c>
      <c r="J62" s="91" t="str">
        <f t="shared" si="1"/>
        <v/>
      </c>
      <c r="K62" s="337"/>
      <c r="L62" s="337"/>
      <c r="M62" s="337"/>
      <c r="N62" s="337"/>
      <c r="O62" s="101"/>
      <c r="P62" s="101"/>
      <c r="Q62" s="101"/>
      <c r="R62" s="326"/>
      <c r="S62" s="326"/>
      <c r="T62" s="130"/>
      <c r="U62" s="92"/>
      <c r="V62" s="92"/>
      <c r="W62" s="92"/>
      <c r="X62" s="92"/>
      <c r="Y62" s="92"/>
      <c r="Z62" s="87"/>
      <c r="AA62" s="87"/>
      <c r="AB62" s="87"/>
      <c r="AC62" s="87"/>
      <c r="AD62" s="87"/>
      <c r="AE62" s="87"/>
      <c r="AF62" s="87"/>
      <c r="AG62" s="87"/>
      <c r="AH62" s="87"/>
      <c r="AI62" s="87"/>
      <c r="AJ62" s="87"/>
      <c r="AK62" s="87"/>
      <c r="AL62" s="87"/>
      <c r="AM62" s="87"/>
      <c r="AN62" s="87"/>
    </row>
    <row r="63" spans="1:40" ht="28.2" customHeight="1" x14ac:dyDescent="0.3">
      <c r="B63" s="208" t="s">
        <v>537</v>
      </c>
      <c r="C63" s="465" t="str">
        <f>VLOOKUP(B63,'Information Security'!$D$3:$I$241,6,FALSE)</f>
        <v xml:space="preserve">To what extent is the protection of personally identifiable data taken into account when implementing information security? </v>
      </c>
      <c r="D63" s="466"/>
      <c r="E63" s="466"/>
      <c r="F63" s="467"/>
      <c r="G63" s="239">
        <f t="shared" si="0"/>
        <v>3</v>
      </c>
      <c r="H63" s="453" t="str">
        <f>IF(ISBLANK(VLOOKUP(B63,'Information Security'!$D$3:$E$241,2,FALSE)),"",VLOOKUP(B63,'Information Security'!$D$3:$E$241,2,FALSE))</f>
        <v/>
      </c>
      <c r="J63" s="91" t="str">
        <f t="shared" si="1"/>
        <v/>
      </c>
      <c r="K63" s="337"/>
      <c r="L63" s="337"/>
      <c r="M63" s="337"/>
      <c r="N63" s="337"/>
      <c r="O63" s="101"/>
      <c r="P63" s="101"/>
      <c r="Q63" s="101"/>
      <c r="R63" s="326"/>
      <c r="S63" s="326"/>
      <c r="T63" s="130"/>
      <c r="U63" s="92"/>
      <c r="V63" s="92"/>
      <c r="W63" s="92"/>
      <c r="X63" s="92"/>
      <c r="Y63" s="92"/>
      <c r="Z63" s="87"/>
      <c r="AA63" s="87"/>
      <c r="AB63" s="87"/>
      <c r="AC63" s="87"/>
      <c r="AD63" s="87"/>
      <c r="AE63" s="87"/>
      <c r="AF63" s="87"/>
      <c r="AG63" s="87"/>
      <c r="AH63" s="87"/>
      <c r="AI63" s="87"/>
      <c r="AJ63" s="87"/>
      <c r="AK63" s="87"/>
      <c r="AL63" s="87"/>
      <c r="AM63" s="87"/>
      <c r="AN63" s="87"/>
    </row>
    <row r="64" spans="1:40" ht="14.4" x14ac:dyDescent="0.3">
      <c r="B64" s="106" t="s">
        <v>918</v>
      </c>
      <c r="C64" s="107" t="s">
        <v>919</v>
      </c>
      <c r="G64" s="108">
        <f>SUM(G23:G63)/COUNT(G23:G63)</f>
        <v>3</v>
      </c>
      <c r="H64" s="108" t="str">
        <f>IF(COUNT(H23:H63)=0,"",SUM(H23:H63)/COUNT(H23:H63))</f>
        <v/>
      </c>
      <c r="J64" s="340" t="str">
        <f>IF(COUNT(J23:J63)=0,"",SUM(J23:J63)/COUNT(J23:J63))</f>
        <v/>
      </c>
      <c r="K64" s="341"/>
      <c r="L64" s="340"/>
      <c r="M64" s="342"/>
      <c r="N64" s="342"/>
      <c r="O64" s="92"/>
      <c r="P64" s="92"/>
      <c r="Q64" s="92"/>
      <c r="R64" s="326"/>
      <c r="S64" s="326"/>
      <c r="T64" s="7"/>
      <c r="U64" s="92"/>
      <c r="V64" s="92"/>
      <c r="W64" s="92"/>
      <c r="X64" s="92"/>
      <c r="Y64" s="92"/>
      <c r="Z64" s="87"/>
      <c r="AA64" s="87"/>
      <c r="AB64" s="87"/>
      <c r="AC64" s="87"/>
      <c r="AD64" s="87"/>
      <c r="AE64" s="87"/>
      <c r="AF64" s="87"/>
      <c r="AG64" s="87"/>
      <c r="AH64" s="87"/>
      <c r="AI64" s="87"/>
      <c r="AJ64" s="87"/>
      <c r="AK64" s="87"/>
      <c r="AL64" s="87"/>
      <c r="AM64" s="87"/>
      <c r="AN64" s="87"/>
    </row>
    <row r="65" spans="1:40" ht="14.4" x14ac:dyDescent="0.3">
      <c r="B65" s="109"/>
      <c r="C65" s="110" t="s">
        <v>920</v>
      </c>
      <c r="G65" s="111"/>
      <c r="H65" s="87"/>
      <c r="J65" s="91"/>
      <c r="K65" s="91"/>
      <c r="L65" s="91"/>
      <c r="M65" s="92"/>
      <c r="N65" s="91"/>
      <c r="O65" s="92"/>
      <c r="P65" s="92"/>
      <c r="Q65" s="92"/>
      <c r="R65" s="326"/>
      <c r="S65" s="326"/>
      <c r="T65" s="7"/>
      <c r="U65" s="92"/>
      <c r="V65" s="92"/>
      <c r="W65" s="92"/>
      <c r="X65" s="92"/>
      <c r="Y65" s="92"/>
      <c r="Z65" s="87"/>
      <c r="AA65" s="87"/>
      <c r="AB65" s="87"/>
      <c r="AC65" s="87"/>
      <c r="AD65" s="87"/>
      <c r="AE65" s="87"/>
      <c r="AF65" s="87"/>
      <c r="AG65" s="87"/>
      <c r="AH65" s="87"/>
      <c r="AI65" s="87"/>
      <c r="AJ65" s="87"/>
      <c r="AK65" s="87"/>
      <c r="AL65" s="87"/>
      <c r="AM65" s="87"/>
      <c r="AN65" s="87"/>
    </row>
    <row r="66" spans="1:40" ht="14.4" x14ac:dyDescent="0.3">
      <c r="C66" s="110" t="s">
        <v>921</v>
      </c>
      <c r="G66" s="111"/>
      <c r="H66" s="111"/>
      <c r="J66" s="91"/>
      <c r="K66" s="91"/>
      <c r="L66" s="91"/>
      <c r="M66" s="92"/>
      <c r="N66" s="91"/>
      <c r="O66" s="92"/>
      <c r="P66" s="92"/>
      <c r="Q66" s="92"/>
      <c r="R66" s="326"/>
      <c r="S66" s="326"/>
      <c r="T66" s="7"/>
      <c r="U66" s="92"/>
      <c r="V66" s="92"/>
      <c r="W66" s="92"/>
      <c r="X66" s="92"/>
      <c r="Y66" s="92"/>
      <c r="Z66" s="87"/>
      <c r="AA66" s="87"/>
      <c r="AB66" s="87"/>
      <c r="AC66" s="87"/>
      <c r="AD66" s="87"/>
      <c r="AE66" s="87"/>
      <c r="AF66" s="87"/>
      <c r="AG66" s="87"/>
      <c r="AH66" s="87"/>
      <c r="AI66" s="87"/>
      <c r="AJ66" s="87"/>
      <c r="AK66" s="87"/>
      <c r="AL66" s="87"/>
      <c r="AM66" s="87"/>
      <c r="AN66" s="87"/>
    </row>
    <row r="67" spans="1:40" ht="20.100000000000001" customHeight="1" x14ac:dyDescent="0.25">
      <c r="B67" s="112"/>
      <c r="R67" s="92"/>
      <c r="S67" s="92"/>
      <c r="T67" s="92"/>
      <c r="U67" s="92"/>
      <c r="V67" s="87"/>
      <c r="W67" s="87"/>
      <c r="X67" s="87"/>
      <c r="Y67" s="87"/>
      <c r="Z67" s="87"/>
      <c r="AA67" s="87"/>
      <c r="AB67" s="87"/>
      <c r="AC67" s="87"/>
      <c r="AD67" s="87"/>
      <c r="AE67" s="87"/>
      <c r="AF67" s="87"/>
      <c r="AG67" s="87"/>
      <c r="AH67" s="87"/>
      <c r="AI67" s="87"/>
      <c r="AJ67" s="87"/>
      <c r="AK67" s="87"/>
      <c r="AL67" s="87"/>
      <c r="AM67" s="87"/>
      <c r="AN67" s="87"/>
    </row>
    <row r="68" spans="1:40" ht="60" customHeight="1" x14ac:dyDescent="0.25">
      <c r="B68" s="473" t="s">
        <v>922</v>
      </c>
      <c r="C68" s="474"/>
      <c r="D68" s="474"/>
      <c r="E68" s="474"/>
      <c r="F68" s="474"/>
      <c r="G68" s="75"/>
      <c r="H68" s="75"/>
      <c r="R68" s="92"/>
      <c r="S68" s="92"/>
      <c r="T68" s="92"/>
      <c r="U68" s="92"/>
      <c r="V68" s="87"/>
      <c r="W68" s="87"/>
      <c r="X68" s="87"/>
      <c r="Y68" s="87"/>
      <c r="Z68" s="87"/>
      <c r="AA68" s="87"/>
      <c r="AB68" s="87"/>
      <c r="AC68" s="87"/>
      <c r="AD68" s="87"/>
      <c r="AE68" s="87"/>
      <c r="AF68" s="87"/>
      <c r="AG68" s="87"/>
      <c r="AH68" s="87"/>
      <c r="AI68" s="87"/>
      <c r="AJ68" s="87"/>
      <c r="AK68" s="87"/>
      <c r="AL68" s="87"/>
      <c r="AM68" s="87"/>
      <c r="AN68" s="87"/>
    </row>
    <row r="69" spans="1:40" ht="33.75" customHeight="1" x14ac:dyDescent="0.25">
      <c r="B69" s="468" t="s">
        <v>883</v>
      </c>
      <c r="C69" s="469"/>
      <c r="D69" s="222" t="str">
        <f>J99</f>
        <v/>
      </c>
      <c r="E69" s="223"/>
      <c r="F69" s="224" t="s">
        <v>884</v>
      </c>
      <c r="G69" s="222">
        <f>G99</f>
        <v>3</v>
      </c>
      <c r="H69" s="225"/>
      <c r="R69" s="92"/>
      <c r="S69" s="92"/>
      <c r="T69" s="92"/>
      <c r="U69" s="92"/>
      <c r="V69" s="87"/>
      <c r="W69" s="87"/>
      <c r="X69" s="87"/>
      <c r="Y69" s="87"/>
      <c r="Z69" s="87"/>
      <c r="AA69" s="87"/>
      <c r="AB69" s="87"/>
      <c r="AC69" s="87"/>
      <c r="AD69" s="87"/>
      <c r="AE69" s="87"/>
      <c r="AF69" s="87"/>
      <c r="AG69" s="87"/>
      <c r="AH69" s="87"/>
      <c r="AI69" s="87"/>
      <c r="AJ69" s="87"/>
      <c r="AK69" s="87"/>
      <c r="AL69" s="87"/>
      <c r="AM69" s="87"/>
      <c r="AN69" s="87"/>
    </row>
    <row r="70" spans="1:40" ht="20.100000000000001" customHeight="1" x14ac:dyDescent="0.25">
      <c r="B70" s="88" t="s">
        <v>888</v>
      </c>
      <c r="R70" s="92"/>
      <c r="S70" s="92"/>
      <c r="T70" s="92"/>
      <c r="U70" s="92"/>
      <c r="V70" s="87"/>
      <c r="W70" s="87"/>
      <c r="X70" s="87"/>
      <c r="Y70" s="87"/>
      <c r="Z70" s="87"/>
      <c r="AA70" s="87"/>
      <c r="AB70" s="87"/>
      <c r="AC70" s="87"/>
      <c r="AD70" s="87"/>
      <c r="AE70" s="87"/>
      <c r="AF70" s="87"/>
      <c r="AG70" s="87"/>
      <c r="AH70" s="87"/>
      <c r="AI70" s="87"/>
      <c r="AJ70" s="87"/>
      <c r="AK70" s="87"/>
      <c r="AL70" s="87"/>
      <c r="AM70" s="87"/>
      <c r="AN70" s="87"/>
    </row>
    <row r="71" spans="1:40" s="83" customFormat="1" ht="39.6" x14ac:dyDescent="0.3">
      <c r="A71" s="57"/>
      <c r="B71" s="230" t="s">
        <v>889</v>
      </c>
      <c r="C71" s="470" t="s">
        <v>890</v>
      </c>
      <c r="D71" s="470"/>
      <c r="E71" s="470"/>
      <c r="F71" s="470"/>
      <c r="G71" s="231" t="s">
        <v>891</v>
      </c>
      <c r="H71" s="232" t="s">
        <v>892</v>
      </c>
      <c r="I71" s="94"/>
      <c r="J71" s="334" t="s">
        <v>893</v>
      </c>
      <c r="K71" s="332"/>
      <c r="L71" s="332"/>
      <c r="M71" s="82"/>
      <c r="N71" s="332"/>
      <c r="O71" s="82"/>
      <c r="P71" s="82"/>
      <c r="Q71" s="82"/>
      <c r="R71" s="96"/>
      <c r="S71" s="96"/>
      <c r="T71" s="96"/>
      <c r="U71" s="96"/>
      <c r="V71" s="82"/>
      <c r="W71" s="82"/>
      <c r="X71" s="82"/>
      <c r="Y71" s="82"/>
      <c r="Z71" s="82"/>
      <c r="AA71" s="82"/>
      <c r="AB71" s="82"/>
      <c r="AC71" s="82"/>
      <c r="AD71" s="82"/>
      <c r="AE71" s="82"/>
      <c r="AF71" s="82"/>
      <c r="AG71" s="82"/>
      <c r="AH71" s="82"/>
      <c r="AI71" s="82"/>
      <c r="AJ71" s="82"/>
      <c r="AK71" s="82"/>
      <c r="AL71" s="82"/>
      <c r="AM71" s="82"/>
      <c r="AN71" s="82"/>
    </row>
    <row r="72" spans="1:40" s="83" customFormat="1" x14ac:dyDescent="0.3">
      <c r="A72" s="57"/>
      <c r="B72" s="204" t="s">
        <v>722</v>
      </c>
      <c r="C72" s="240" t="s">
        <v>608</v>
      </c>
      <c r="D72" s="241"/>
      <c r="E72" s="241"/>
      <c r="F72" s="241"/>
      <c r="G72" s="231"/>
      <c r="H72" s="232"/>
      <c r="I72" s="94"/>
      <c r="J72" s="332"/>
      <c r="K72" s="332"/>
      <c r="L72" s="332"/>
      <c r="M72" s="82"/>
      <c r="N72" s="332"/>
      <c r="O72" s="82"/>
      <c r="P72" s="82"/>
      <c r="Q72" s="82"/>
      <c r="R72" s="96"/>
      <c r="S72" s="96"/>
      <c r="T72" s="96"/>
      <c r="U72" s="96"/>
      <c r="V72" s="82"/>
      <c r="W72" s="82"/>
      <c r="X72" s="82"/>
      <c r="Y72" s="82"/>
      <c r="Z72" s="82"/>
      <c r="AA72" s="82"/>
      <c r="AB72" s="82"/>
      <c r="AC72" s="82"/>
      <c r="AD72" s="82"/>
      <c r="AE72" s="82"/>
      <c r="AF72" s="82"/>
      <c r="AG72" s="82"/>
      <c r="AH72" s="82"/>
      <c r="AI72" s="82"/>
      <c r="AJ72" s="82"/>
      <c r="AK72" s="82"/>
      <c r="AL72" s="82"/>
      <c r="AM72" s="82"/>
      <c r="AN72" s="82"/>
    </row>
    <row r="73" spans="1:40" ht="14.4" x14ac:dyDescent="0.3">
      <c r="B73" s="205" t="s">
        <v>725</v>
      </c>
      <c r="C73" s="242" t="s">
        <v>923</v>
      </c>
      <c r="D73" s="243"/>
      <c r="E73" s="243"/>
      <c r="F73" s="243"/>
      <c r="G73" s="244">
        <f>IF(H73="na","na",3)</f>
        <v>3</v>
      </c>
      <c r="H73" s="245" t="str">
        <f>IF(ISBLANK('Prototype Protection'!E5),"",'Prototype Protection'!E5)</f>
        <v/>
      </c>
      <c r="J73" s="6" t="str">
        <f t="shared" ref="J73:J98" si="2">IF(H73="na","",IF(H73="","",IF((H73)&gt;G73,G73,(H73))))</f>
        <v/>
      </c>
      <c r="R73" s="92"/>
      <c r="S73" s="92"/>
      <c r="T73" s="92"/>
      <c r="U73" s="92"/>
      <c r="V73" s="87"/>
      <c r="W73" s="87"/>
      <c r="X73" s="87"/>
      <c r="Y73" s="87"/>
      <c r="Z73" s="87"/>
      <c r="AA73" s="87"/>
      <c r="AB73" s="87"/>
      <c r="AC73" s="87"/>
      <c r="AD73" s="87"/>
      <c r="AE73" s="87"/>
      <c r="AF73" s="87"/>
      <c r="AG73" s="87"/>
      <c r="AH73" s="87"/>
      <c r="AI73" s="87"/>
      <c r="AJ73" s="87"/>
      <c r="AK73" s="87"/>
      <c r="AL73" s="87"/>
      <c r="AM73" s="87"/>
      <c r="AN73" s="87"/>
    </row>
    <row r="74" spans="1:40" ht="14.4" x14ac:dyDescent="0.3">
      <c r="B74" s="205" t="s">
        <v>731</v>
      </c>
      <c r="C74" s="242" t="s">
        <v>924</v>
      </c>
      <c r="D74" s="246"/>
      <c r="E74" s="246"/>
      <c r="F74" s="246"/>
      <c r="G74" s="244">
        <f>IF(H74="na","na",3)</f>
        <v>3</v>
      </c>
      <c r="H74" s="245" t="str">
        <f>IF(ISBLANK('Prototype Protection'!E6),"",'Prototype Protection'!E6)</f>
        <v/>
      </c>
      <c r="J74" s="6" t="str">
        <f t="shared" si="2"/>
        <v/>
      </c>
      <c r="R74" s="92"/>
      <c r="S74" s="92"/>
      <c r="T74" s="92"/>
      <c r="U74" s="92"/>
      <c r="V74" s="87"/>
      <c r="W74" s="87"/>
      <c r="X74" s="87"/>
      <c r="Y74" s="87"/>
      <c r="Z74" s="87"/>
      <c r="AA74" s="87"/>
      <c r="AB74" s="87"/>
      <c r="AC74" s="87"/>
      <c r="AD74" s="87"/>
      <c r="AE74" s="87"/>
      <c r="AF74" s="87"/>
      <c r="AG74" s="87"/>
      <c r="AH74" s="87"/>
      <c r="AI74" s="87"/>
      <c r="AJ74" s="87"/>
      <c r="AK74" s="87"/>
      <c r="AL74" s="87"/>
      <c r="AM74" s="87"/>
      <c r="AN74" s="87"/>
    </row>
    <row r="75" spans="1:40" ht="14.4" x14ac:dyDescent="0.3">
      <c r="B75" s="205" t="s">
        <v>737</v>
      </c>
      <c r="C75" s="242" t="s">
        <v>925</v>
      </c>
      <c r="D75" s="246"/>
      <c r="E75" s="246"/>
      <c r="F75" s="246"/>
      <c r="G75" s="244">
        <f t="shared" ref="G75:G98" si="3">IF(H75="na","na",3)</f>
        <v>3</v>
      </c>
      <c r="H75" s="245" t="str">
        <f>IF(ISBLANK('Prototype Protection'!E7),"",'Prototype Protection'!E7)</f>
        <v/>
      </c>
      <c r="J75" s="6" t="str">
        <f t="shared" si="2"/>
        <v/>
      </c>
      <c r="R75" s="92"/>
      <c r="S75" s="92"/>
      <c r="T75" s="92"/>
      <c r="U75" s="92"/>
      <c r="V75" s="87"/>
      <c r="W75" s="87"/>
      <c r="X75" s="87"/>
      <c r="Y75" s="87"/>
      <c r="Z75" s="87"/>
      <c r="AA75" s="87"/>
      <c r="AB75" s="87"/>
      <c r="AC75" s="87"/>
      <c r="AD75" s="87"/>
      <c r="AE75" s="87"/>
      <c r="AF75" s="87"/>
      <c r="AG75" s="87"/>
      <c r="AH75" s="87"/>
      <c r="AI75" s="87"/>
      <c r="AJ75" s="87"/>
      <c r="AK75" s="87"/>
      <c r="AL75" s="87"/>
      <c r="AM75" s="87"/>
      <c r="AN75" s="87"/>
    </row>
    <row r="76" spans="1:40" ht="14.4" x14ac:dyDescent="0.3">
      <c r="B76" s="205" t="s">
        <v>743</v>
      </c>
      <c r="C76" s="242" t="s">
        <v>926</v>
      </c>
      <c r="D76" s="247"/>
      <c r="E76" s="247"/>
      <c r="F76" s="247"/>
      <c r="G76" s="244">
        <f t="shared" si="3"/>
        <v>3</v>
      </c>
      <c r="H76" s="245" t="str">
        <f>IF(ISBLANK('Prototype Protection'!E8),"",'Prototype Protection'!E8)</f>
        <v/>
      </c>
      <c r="J76" s="6" t="str">
        <f t="shared" si="2"/>
        <v/>
      </c>
      <c r="R76" s="92"/>
      <c r="S76" s="92"/>
      <c r="T76" s="92"/>
      <c r="U76" s="92"/>
      <c r="V76" s="87"/>
      <c r="W76" s="87"/>
      <c r="X76" s="87"/>
      <c r="Y76" s="87"/>
      <c r="Z76" s="87"/>
      <c r="AA76" s="87"/>
      <c r="AB76" s="87"/>
      <c r="AC76" s="87"/>
      <c r="AD76" s="87"/>
      <c r="AE76" s="87"/>
      <c r="AF76" s="87"/>
      <c r="AG76" s="87"/>
      <c r="AH76" s="87"/>
      <c r="AI76" s="87"/>
      <c r="AJ76" s="87"/>
      <c r="AK76" s="87"/>
      <c r="AL76" s="87"/>
      <c r="AM76" s="87"/>
      <c r="AN76" s="87"/>
    </row>
    <row r="77" spans="1:40" ht="14.4" x14ac:dyDescent="0.3">
      <c r="B77" s="205" t="s">
        <v>750</v>
      </c>
      <c r="C77" s="242" t="s">
        <v>927</v>
      </c>
      <c r="D77" s="247"/>
      <c r="E77" s="247"/>
      <c r="F77" s="247"/>
      <c r="G77" s="244">
        <f t="shared" si="3"/>
        <v>3</v>
      </c>
      <c r="H77" s="245" t="str">
        <f>IF(ISBLANK('Prototype Protection'!E9),"",'Prototype Protection'!E9)</f>
        <v/>
      </c>
      <c r="J77" s="6" t="str">
        <f t="shared" si="2"/>
        <v/>
      </c>
      <c r="R77" s="92"/>
      <c r="S77" s="92"/>
      <c r="T77" s="92"/>
      <c r="U77" s="92"/>
      <c r="V77" s="87"/>
      <c r="W77" s="87"/>
      <c r="X77" s="87"/>
      <c r="Y77" s="87"/>
      <c r="Z77" s="87"/>
      <c r="AA77" s="87"/>
      <c r="AB77" s="87"/>
      <c r="AC77" s="87"/>
      <c r="AD77" s="87"/>
      <c r="AE77" s="87"/>
      <c r="AF77" s="87"/>
      <c r="AG77" s="87"/>
      <c r="AH77" s="87"/>
      <c r="AI77" s="87"/>
      <c r="AJ77" s="87"/>
      <c r="AK77" s="87"/>
      <c r="AL77" s="87"/>
      <c r="AM77" s="87"/>
      <c r="AN77" s="87"/>
    </row>
    <row r="78" spans="1:40" ht="14.4" x14ac:dyDescent="0.3">
      <c r="B78" s="205" t="s">
        <v>756</v>
      </c>
      <c r="C78" s="242" t="s">
        <v>928</v>
      </c>
      <c r="D78" s="247"/>
      <c r="E78" s="247"/>
      <c r="F78" s="247"/>
      <c r="G78" s="244">
        <f t="shared" si="3"/>
        <v>3</v>
      </c>
      <c r="H78" s="245" t="str">
        <f>IF(ISBLANK('Prototype Protection'!E10),"",'Prototype Protection'!E10)</f>
        <v/>
      </c>
      <c r="J78" s="6" t="str">
        <f t="shared" si="2"/>
        <v/>
      </c>
      <c r="R78" s="92"/>
      <c r="S78" s="92"/>
      <c r="T78" s="92"/>
      <c r="U78" s="92"/>
      <c r="V78" s="87"/>
      <c r="W78" s="87"/>
      <c r="X78" s="87"/>
      <c r="Y78" s="87"/>
      <c r="Z78" s="87"/>
      <c r="AA78" s="87"/>
      <c r="AB78" s="87"/>
      <c r="AC78" s="87"/>
      <c r="AD78" s="87"/>
      <c r="AE78" s="87"/>
      <c r="AF78" s="87"/>
      <c r="AG78" s="87"/>
      <c r="AH78" s="87"/>
      <c r="AI78" s="87"/>
      <c r="AJ78" s="87"/>
      <c r="AK78" s="87"/>
      <c r="AL78" s="87"/>
      <c r="AM78" s="87"/>
      <c r="AN78" s="87"/>
    </row>
    <row r="79" spans="1:40" ht="14.4" x14ac:dyDescent="0.3">
      <c r="B79" s="205" t="s">
        <v>761</v>
      </c>
      <c r="C79" s="242" t="s">
        <v>929</v>
      </c>
      <c r="D79" s="247"/>
      <c r="E79" s="247"/>
      <c r="F79" s="247"/>
      <c r="G79" s="244">
        <f t="shared" si="3"/>
        <v>3</v>
      </c>
      <c r="H79" s="245" t="str">
        <f>IF(ISBLANK('Prototype Protection'!E11),"",'Prototype Protection'!E11)</f>
        <v/>
      </c>
      <c r="J79" s="6" t="str">
        <f t="shared" si="2"/>
        <v/>
      </c>
      <c r="R79" s="92"/>
      <c r="S79" s="92"/>
      <c r="T79" s="92"/>
      <c r="U79" s="92"/>
      <c r="V79" s="87"/>
      <c r="W79" s="87"/>
      <c r="X79" s="87"/>
      <c r="Y79" s="87"/>
      <c r="Z79" s="87"/>
      <c r="AA79" s="87"/>
      <c r="AB79" s="87"/>
      <c r="AC79" s="87"/>
      <c r="AD79" s="87"/>
      <c r="AE79" s="87"/>
      <c r="AF79" s="87"/>
      <c r="AG79" s="87"/>
      <c r="AH79" s="87"/>
      <c r="AI79" s="87"/>
      <c r="AJ79" s="87"/>
      <c r="AK79" s="87"/>
      <c r="AL79" s="87"/>
      <c r="AM79" s="87"/>
      <c r="AN79" s="87"/>
    </row>
    <row r="80" spans="1:40" ht="14.4" x14ac:dyDescent="0.3">
      <c r="B80" s="205" t="s">
        <v>766</v>
      </c>
      <c r="C80" s="242" t="s">
        <v>930</v>
      </c>
      <c r="D80" s="247"/>
      <c r="E80" s="247"/>
      <c r="F80" s="247"/>
      <c r="G80" s="244">
        <f t="shared" si="3"/>
        <v>3</v>
      </c>
      <c r="H80" s="245" t="str">
        <f>IF(ISBLANK('Prototype Protection'!E12),"",'Prototype Protection'!E12)</f>
        <v/>
      </c>
      <c r="J80" s="6" t="str">
        <f t="shared" si="2"/>
        <v/>
      </c>
      <c r="T80" s="87"/>
      <c r="U80" s="87"/>
      <c r="V80" s="87"/>
      <c r="W80" s="87"/>
      <c r="X80" s="87"/>
      <c r="Y80" s="87"/>
      <c r="Z80" s="87"/>
      <c r="AA80" s="87"/>
      <c r="AB80" s="87"/>
      <c r="AC80" s="87"/>
      <c r="AD80" s="87"/>
      <c r="AE80" s="87"/>
      <c r="AF80" s="87"/>
      <c r="AG80" s="87"/>
      <c r="AH80" s="87"/>
      <c r="AI80" s="87"/>
      <c r="AJ80" s="87"/>
      <c r="AK80" s="87"/>
      <c r="AL80" s="87"/>
      <c r="AM80" s="87"/>
      <c r="AN80" s="87"/>
    </row>
    <row r="81" spans="2:40" x14ac:dyDescent="0.25">
      <c r="B81" s="204" t="s">
        <v>772</v>
      </c>
      <c r="C81" s="248" t="s">
        <v>773</v>
      </c>
      <c r="D81" s="247"/>
      <c r="E81" s="247"/>
      <c r="F81" s="247"/>
      <c r="G81" s="244"/>
      <c r="H81" s="245" t="str">
        <f>IF(ISBLANK('Prototype Protection'!E13),"",'Prototype Protection'!E13)</f>
        <v/>
      </c>
      <c r="J81" s="6" t="str">
        <f t="shared" si="2"/>
        <v/>
      </c>
      <c r="T81" s="87"/>
      <c r="U81" s="87"/>
      <c r="V81" s="87"/>
      <c r="W81" s="87"/>
      <c r="X81" s="87"/>
      <c r="Y81" s="87"/>
      <c r="Z81" s="87"/>
      <c r="AA81" s="87"/>
      <c r="AB81" s="87"/>
      <c r="AC81" s="87"/>
      <c r="AD81" s="87"/>
      <c r="AE81" s="87"/>
      <c r="AF81" s="87"/>
      <c r="AG81" s="87"/>
      <c r="AH81" s="87"/>
      <c r="AI81" s="87"/>
      <c r="AJ81" s="87"/>
      <c r="AK81" s="87"/>
      <c r="AL81" s="87"/>
      <c r="AM81" s="87"/>
      <c r="AN81" s="87"/>
    </row>
    <row r="82" spans="2:40" ht="14.4" x14ac:dyDescent="0.3">
      <c r="B82" s="205" t="s">
        <v>776</v>
      </c>
      <c r="C82" s="242" t="s">
        <v>931</v>
      </c>
      <c r="D82" s="247"/>
      <c r="E82" s="247"/>
      <c r="F82" s="247"/>
      <c r="G82" s="244">
        <f t="shared" si="3"/>
        <v>3</v>
      </c>
      <c r="H82" s="245" t="str">
        <f>IF(ISBLANK('Prototype Protection'!E14),"",'Prototype Protection'!E14)</f>
        <v/>
      </c>
      <c r="J82" s="6" t="str">
        <f t="shared" si="2"/>
        <v/>
      </c>
      <c r="T82" s="87"/>
      <c r="U82" s="87"/>
      <c r="V82" s="87"/>
      <c r="W82" s="87"/>
      <c r="X82" s="87"/>
      <c r="Y82" s="87"/>
      <c r="Z82" s="87"/>
      <c r="AA82" s="87"/>
      <c r="AB82" s="87"/>
      <c r="AC82" s="87"/>
      <c r="AD82" s="87"/>
      <c r="AE82" s="87"/>
      <c r="AF82" s="87"/>
      <c r="AG82" s="87"/>
      <c r="AH82" s="87"/>
      <c r="AI82" s="87"/>
      <c r="AJ82" s="87"/>
      <c r="AK82" s="87"/>
      <c r="AL82" s="87"/>
      <c r="AM82" s="87"/>
      <c r="AN82" s="87"/>
    </row>
    <row r="83" spans="2:40" ht="14.4" x14ac:dyDescent="0.3">
      <c r="B83" s="205" t="s">
        <v>781</v>
      </c>
      <c r="C83" s="242" t="s">
        <v>932</v>
      </c>
      <c r="D83" s="247"/>
      <c r="E83" s="247"/>
      <c r="F83" s="247"/>
      <c r="G83" s="244">
        <f t="shared" si="3"/>
        <v>3</v>
      </c>
      <c r="H83" s="245" t="str">
        <f>IF(ISBLANK('Prototype Protection'!E15),"",'Prototype Protection'!E15)</f>
        <v/>
      </c>
      <c r="J83" s="6" t="str">
        <f t="shared" si="2"/>
        <v/>
      </c>
      <c r="T83" s="87"/>
      <c r="U83" s="87"/>
      <c r="V83" s="87"/>
      <c r="W83" s="87"/>
      <c r="X83" s="87"/>
      <c r="Y83" s="87"/>
      <c r="Z83" s="87"/>
      <c r="AA83" s="87"/>
      <c r="AB83" s="87"/>
      <c r="AC83" s="87"/>
      <c r="AD83" s="87"/>
      <c r="AE83" s="87"/>
      <c r="AF83" s="87"/>
      <c r="AG83" s="87"/>
      <c r="AH83" s="87"/>
      <c r="AI83" s="87"/>
      <c r="AJ83" s="87"/>
      <c r="AK83" s="87"/>
      <c r="AL83" s="87"/>
      <c r="AM83" s="87"/>
      <c r="AN83" s="87"/>
    </row>
    <row r="84" spans="2:40" ht="14.4" x14ac:dyDescent="0.3">
      <c r="B84" s="205" t="s">
        <v>786</v>
      </c>
      <c r="C84" s="242" t="s">
        <v>933</v>
      </c>
      <c r="D84" s="247"/>
      <c r="E84" s="247"/>
      <c r="F84" s="247"/>
      <c r="G84" s="244">
        <f t="shared" si="3"/>
        <v>3</v>
      </c>
      <c r="H84" s="245" t="str">
        <f>IF(ISBLANK('Prototype Protection'!E16),"",'Prototype Protection'!E16)</f>
        <v/>
      </c>
      <c r="J84" s="6" t="str">
        <f t="shared" si="2"/>
        <v/>
      </c>
      <c r="T84" s="87"/>
      <c r="U84" s="87"/>
      <c r="V84" s="87"/>
      <c r="W84" s="87"/>
      <c r="X84" s="87"/>
      <c r="Y84" s="87"/>
      <c r="Z84" s="87"/>
      <c r="AA84" s="87"/>
      <c r="AB84" s="87"/>
      <c r="AC84" s="87"/>
      <c r="AD84" s="87"/>
      <c r="AE84" s="87"/>
      <c r="AF84" s="87"/>
      <c r="AG84" s="87"/>
      <c r="AH84" s="87"/>
      <c r="AI84" s="87"/>
      <c r="AJ84" s="87"/>
      <c r="AK84" s="87"/>
      <c r="AL84" s="87"/>
      <c r="AM84" s="87"/>
      <c r="AN84" s="87"/>
    </row>
    <row r="85" spans="2:40" ht="14.4" x14ac:dyDescent="0.3">
      <c r="B85" s="205" t="s">
        <v>791</v>
      </c>
      <c r="C85" s="242" t="s">
        <v>934</v>
      </c>
      <c r="D85" s="247"/>
      <c r="E85" s="247"/>
      <c r="F85" s="247"/>
      <c r="G85" s="244">
        <f t="shared" si="3"/>
        <v>3</v>
      </c>
      <c r="H85" s="245" t="str">
        <f>IF(ISBLANK('Prototype Protection'!E17),"",'Prototype Protection'!E17)</f>
        <v/>
      </c>
      <c r="J85" s="6" t="str">
        <f t="shared" si="2"/>
        <v/>
      </c>
      <c r="T85" s="87"/>
      <c r="U85" s="87"/>
      <c r="V85" s="87"/>
      <c r="W85" s="87"/>
      <c r="X85" s="87"/>
      <c r="Y85" s="87"/>
      <c r="Z85" s="87"/>
      <c r="AA85" s="87"/>
      <c r="AB85" s="87"/>
      <c r="AC85" s="87"/>
      <c r="AD85" s="87"/>
      <c r="AE85" s="87"/>
      <c r="AF85" s="87"/>
      <c r="AG85" s="87"/>
      <c r="AH85" s="87"/>
      <c r="AI85" s="87"/>
      <c r="AJ85" s="87"/>
      <c r="AK85" s="87"/>
      <c r="AL85" s="87"/>
      <c r="AM85" s="87"/>
      <c r="AN85" s="87"/>
    </row>
    <row r="86" spans="2:40" ht="14.4" x14ac:dyDescent="0.3">
      <c r="B86" s="205" t="s">
        <v>796</v>
      </c>
      <c r="C86" s="242" t="s">
        <v>935</v>
      </c>
      <c r="D86" s="247"/>
      <c r="E86" s="247"/>
      <c r="F86" s="247"/>
      <c r="G86" s="244">
        <f t="shared" si="3"/>
        <v>3</v>
      </c>
      <c r="H86" s="245" t="str">
        <f>IF(ISBLANK('Prototype Protection'!E18),"",'Prototype Protection'!E18)</f>
        <v/>
      </c>
      <c r="J86" s="6" t="str">
        <f t="shared" si="2"/>
        <v/>
      </c>
      <c r="T86" s="87"/>
      <c r="U86" s="87"/>
      <c r="V86" s="87"/>
      <c r="W86" s="87"/>
      <c r="X86" s="87"/>
      <c r="Y86" s="87"/>
      <c r="Z86" s="87"/>
      <c r="AA86" s="87"/>
      <c r="AB86" s="87"/>
      <c r="AC86" s="87"/>
      <c r="AD86" s="87"/>
      <c r="AE86" s="87"/>
      <c r="AF86" s="87"/>
      <c r="AG86" s="87"/>
      <c r="AH86" s="87"/>
      <c r="AI86" s="87"/>
      <c r="AJ86" s="87"/>
      <c r="AK86" s="87"/>
      <c r="AL86" s="87"/>
      <c r="AM86" s="87"/>
      <c r="AN86" s="87"/>
    </row>
    <row r="87" spans="2:40" ht="14.4" x14ac:dyDescent="0.3">
      <c r="B87" s="205" t="s">
        <v>801</v>
      </c>
      <c r="C87" s="242" t="s">
        <v>936</v>
      </c>
      <c r="D87" s="247"/>
      <c r="E87" s="247"/>
      <c r="F87" s="247"/>
      <c r="G87" s="244">
        <f t="shared" si="3"/>
        <v>3</v>
      </c>
      <c r="H87" s="245" t="str">
        <f>IF(ISBLANK('Prototype Protection'!E19),"",'Prototype Protection'!E19)</f>
        <v/>
      </c>
      <c r="J87" s="6" t="str">
        <f t="shared" si="2"/>
        <v/>
      </c>
      <c r="T87" s="87"/>
      <c r="U87" s="87"/>
      <c r="V87" s="87"/>
      <c r="W87" s="87"/>
      <c r="X87" s="87"/>
      <c r="Y87" s="87"/>
      <c r="Z87" s="87"/>
      <c r="AA87" s="87"/>
      <c r="AB87" s="87"/>
      <c r="AC87" s="87"/>
      <c r="AD87" s="87"/>
      <c r="AE87" s="87"/>
      <c r="AF87" s="87"/>
      <c r="AG87" s="87"/>
      <c r="AH87" s="87"/>
      <c r="AI87" s="87"/>
      <c r="AJ87" s="87"/>
      <c r="AK87" s="87"/>
      <c r="AL87" s="87"/>
      <c r="AM87" s="87"/>
      <c r="AN87" s="87"/>
    </row>
    <row r="88" spans="2:40" ht="14.4" x14ac:dyDescent="0.3">
      <c r="B88" s="205" t="s">
        <v>806</v>
      </c>
      <c r="C88" s="242" t="s">
        <v>937</v>
      </c>
      <c r="D88" s="247"/>
      <c r="E88" s="247"/>
      <c r="F88" s="247"/>
      <c r="G88" s="244">
        <f t="shared" si="3"/>
        <v>3</v>
      </c>
      <c r="H88" s="245" t="str">
        <f>IF(ISBLANK('Prototype Protection'!E20),"",'Prototype Protection'!E20)</f>
        <v/>
      </c>
      <c r="J88" s="6" t="str">
        <f t="shared" si="2"/>
        <v/>
      </c>
      <c r="T88" s="87"/>
      <c r="U88" s="87"/>
      <c r="V88" s="87"/>
      <c r="W88" s="87"/>
      <c r="X88" s="87"/>
      <c r="Y88" s="87"/>
      <c r="Z88" s="87"/>
      <c r="AA88" s="87"/>
      <c r="AB88" s="87"/>
      <c r="AC88" s="87"/>
      <c r="AD88" s="87"/>
      <c r="AE88" s="87"/>
      <c r="AF88" s="87"/>
      <c r="AG88" s="87"/>
      <c r="AH88" s="87"/>
      <c r="AI88" s="87"/>
      <c r="AJ88" s="87"/>
      <c r="AK88" s="87"/>
      <c r="AL88" s="87"/>
      <c r="AM88" s="87"/>
      <c r="AN88" s="87"/>
    </row>
    <row r="89" spans="2:40" x14ac:dyDescent="0.25">
      <c r="B89" s="206" t="s">
        <v>811</v>
      </c>
      <c r="C89" s="248" t="s">
        <v>812</v>
      </c>
      <c r="D89" s="247"/>
      <c r="E89" s="247"/>
      <c r="F89" s="247"/>
      <c r="G89" s="244"/>
      <c r="H89" s="245" t="str">
        <f>IF(ISBLANK('Prototype Protection'!E21),"",'Prototype Protection'!E21)</f>
        <v/>
      </c>
      <c r="J89" s="6" t="str">
        <f t="shared" si="2"/>
        <v/>
      </c>
      <c r="T89" s="87"/>
      <c r="U89" s="87"/>
      <c r="V89" s="87"/>
      <c r="W89" s="87"/>
      <c r="X89" s="87"/>
      <c r="Y89" s="87"/>
      <c r="Z89" s="87"/>
      <c r="AA89" s="87"/>
      <c r="AB89" s="87"/>
      <c r="AC89" s="87"/>
      <c r="AD89" s="87"/>
      <c r="AE89" s="87"/>
      <c r="AF89" s="87"/>
      <c r="AG89" s="87"/>
      <c r="AH89" s="87"/>
      <c r="AI89" s="87"/>
      <c r="AJ89" s="87"/>
      <c r="AK89" s="87"/>
      <c r="AL89" s="87"/>
      <c r="AM89" s="87"/>
      <c r="AN89" s="87"/>
    </row>
    <row r="90" spans="2:40" ht="14.4" x14ac:dyDescent="0.3">
      <c r="B90" s="205" t="s">
        <v>814</v>
      </c>
      <c r="C90" s="242" t="s">
        <v>938</v>
      </c>
      <c r="D90" s="247"/>
      <c r="E90" s="247"/>
      <c r="F90" s="247"/>
      <c r="G90" s="244">
        <f t="shared" si="3"/>
        <v>3</v>
      </c>
      <c r="H90" s="245" t="str">
        <f>IF(ISBLANK('Prototype Protection'!E22),"",'Prototype Protection'!E22)</f>
        <v/>
      </c>
      <c r="J90" s="6" t="str">
        <f t="shared" si="2"/>
        <v/>
      </c>
      <c r="T90" s="87"/>
      <c r="U90" s="87"/>
      <c r="V90" s="87"/>
      <c r="W90" s="87"/>
      <c r="X90" s="87"/>
      <c r="Y90" s="87"/>
      <c r="Z90" s="87"/>
      <c r="AA90" s="87"/>
      <c r="AB90" s="87"/>
      <c r="AC90" s="87"/>
      <c r="AD90" s="87"/>
      <c r="AE90" s="87"/>
      <c r="AF90" s="87"/>
      <c r="AG90" s="87"/>
      <c r="AH90" s="87"/>
      <c r="AI90" s="87"/>
      <c r="AJ90" s="87"/>
      <c r="AK90" s="87"/>
      <c r="AL90" s="87"/>
      <c r="AM90" s="87"/>
      <c r="AN90" s="87"/>
    </row>
    <row r="91" spans="2:40" ht="14.4" x14ac:dyDescent="0.3">
      <c r="B91" s="205" t="s">
        <v>819</v>
      </c>
      <c r="C91" s="242" t="s">
        <v>939</v>
      </c>
      <c r="D91" s="247"/>
      <c r="E91" s="247"/>
      <c r="F91" s="247"/>
      <c r="G91" s="244">
        <f t="shared" si="3"/>
        <v>3</v>
      </c>
      <c r="H91" s="245" t="str">
        <f>IF(ISBLANK('Prototype Protection'!E23),"",'Prototype Protection'!E23)</f>
        <v/>
      </c>
      <c r="J91" s="6" t="str">
        <f t="shared" si="2"/>
        <v/>
      </c>
      <c r="T91" s="87"/>
      <c r="U91" s="87"/>
      <c r="V91" s="87"/>
      <c r="W91" s="87"/>
      <c r="X91" s="87"/>
      <c r="Y91" s="87"/>
      <c r="Z91" s="87"/>
      <c r="AA91" s="87"/>
      <c r="AB91" s="87"/>
      <c r="AC91" s="87"/>
      <c r="AD91" s="87"/>
      <c r="AE91" s="87"/>
      <c r="AF91" s="87"/>
      <c r="AG91" s="87"/>
      <c r="AH91" s="87"/>
      <c r="AI91" s="87"/>
      <c r="AJ91" s="87"/>
      <c r="AK91" s="87"/>
      <c r="AL91" s="87"/>
      <c r="AM91" s="87"/>
      <c r="AN91" s="87"/>
    </row>
    <row r="92" spans="2:40" x14ac:dyDescent="0.25">
      <c r="B92" s="206" t="s">
        <v>824</v>
      </c>
      <c r="C92" s="248" t="s">
        <v>825</v>
      </c>
      <c r="D92" s="247"/>
      <c r="E92" s="247"/>
      <c r="F92" s="247"/>
      <c r="G92" s="244"/>
      <c r="H92" s="245" t="str">
        <f>IF(ISBLANK('Prototype Protection'!E24),"",'Prototype Protection'!E24)</f>
        <v/>
      </c>
      <c r="J92" s="6" t="str">
        <f t="shared" si="2"/>
        <v/>
      </c>
      <c r="T92" s="87"/>
      <c r="U92" s="87"/>
      <c r="V92" s="87"/>
      <c r="W92" s="87"/>
      <c r="X92" s="87"/>
      <c r="Y92" s="87"/>
      <c r="Z92" s="87"/>
      <c r="AA92" s="87"/>
      <c r="AB92" s="87"/>
      <c r="AC92" s="87"/>
      <c r="AD92" s="87"/>
      <c r="AE92" s="87"/>
      <c r="AF92" s="87"/>
      <c r="AG92" s="87"/>
      <c r="AH92" s="87"/>
      <c r="AI92" s="87"/>
      <c r="AJ92" s="87"/>
      <c r="AK92" s="87"/>
      <c r="AL92" s="87"/>
      <c r="AM92" s="87"/>
      <c r="AN92" s="87"/>
    </row>
    <row r="93" spans="2:40" ht="14.4" x14ac:dyDescent="0.3">
      <c r="B93" s="205" t="s">
        <v>828</v>
      </c>
      <c r="C93" s="242" t="s">
        <v>940</v>
      </c>
      <c r="D93" s="247"/>
      <c r="E93" s="247"/>
      <c r="F93" s="247"/>
      <c r="G93" s="244">
        <f t="shared" si="3"/>
        <v>3</v>
      </c>
      <c r="H93" s="245" t="str">
        <f>IF(ISBLANK('Prototype Protection'!E25),"",'Prototype Protection'!E25)</f>
        <v/>
      </c>
      <c r="J93" s="6" t="str">
        <f t="shared" si="2"/>
        <v/>
      </c>
      <c r="T93" s="87"/>
      <c r="U93" s="87"/>
      <c r="V93" s="87"/>
      <c r="W93" s="87"/>
      <c r="X93" s="87"/>
      <c r="Y93" s="87"/>
      <c r="Z93" s="87"/>
      <c r="AA93" s="87"/>
      <c r="AB93" s="87"/>
      <c r="AC93" s="87"/>
      <c r="AD93" s="87"/>
      <c r="AE93" s="87"/>
      <c r="AF93" s="87"/>
      <c r="AG93" s="87"/>
      <c r="AH93" s="87"/>
      <c r="AI93" s="87"/>
      <c r="AJ93" s="87"/>
      <c r="AK93" s="87"/>
      <c r="AL93" s="87"/>
      <c r="AM93" s="87"/>
      <c r="AN93" s="87"/>
    </row>
    <row r="94" spans="2:40" ht="14.4" x14ac:dyDescent="0.3">
      <c r="B94" s="205" t="s">
        <v>833</v>
      </c>
      <c r="C94" s="242" t="s">
        <v>941</v>
      </c>
      <c r="D94" s="247"/>
      <c r="E94" s="247"/>
      <c r="F94" s="247"/>
      <c r="G94" s="244">
        <f t="shared" si="3"/>
        <v>3</v>
      </c>
      <c r="H94" s="245" t="str">
        <f>IF(ISBLANK('Prototype Protection'!E26),"",'Prototype Protection'!E26)</f>
        <v/>
      </c>
      <c r="J94" s="6" t="str">
        <f t="shared" si="2"/>
        <v/>
      </c>
      <c r="T94" s="87"/>
      <c r="U94" s="87"/>
      <c r="V94" s="87"/>
      <c r="W94" s="87"/>
      <c r="X94" s="87"/>
      <c r="Y94" s="87"/>
      <c r="Z94" s="87"/>
      <c r="AA94" s="87"/>
      <c r="AB94" s="87"/>
      <c r="AC94" s="87"/>
      <c r="AD94" s="87"/>
      <c r="AE94" s="87"/>
      <c r="AF94" s="87"/>
      <c r="AG94" s="87"/>
      <c r="AH94" s="87"/>
      <c r="AI94" s="87"/>
      <c r="AJ94" s="87"/>
      <c r="AK94" s="87"/>
      <c r="AL94" s="87"/>
      <c r="AM94" s="87"/>
      <c r="AN94" s="87"/>
    </row>
    <row r="95" spans="2:40" ht="14.4" x14ac:dyDescent="0.3">
      <c r="B95" s="205" t="s">
        <v>838</v>
      </c>
      <c r="C95" s="242" t="s">
        <v>942</v>
      </c>
      <c r="D95" s="247"/>
      <c r="E95" s="247"/>
      <c r="F95" s="247"/>
      <c r="G95" s="244">
        <f t="shared" si="3"/>
        <v>3</v>
      </c>
      <c r="H95" s="245" t="str">
        <f>IF(ISBLANK('Prototype Protection'!E27),"",'Prototype Protection'!E27)</f>
        <v/>
      </c>
      <c r="J95" s="6" t="str">
        <f t="shared" si="2"/>
        <v/>
      </c>
      <c r="T95" s="87"/>
      <c r="U95" s="87"/>
      <c r="V95" s="87"/>
      <c r="W95" s="87"/>
      <c r="X95" s="87"/>
      <c r="Y95" s="87"/>
      <c r="Z95" s="87"/>
      <c r="AA95" s="87"/>
      <c r="AB95" s="87"/>
      <c r="AC95" s="87"/>
      <c r="AD95" s="87"/>
      <c r="AE95" s="87"/>
      <c r="AF95" s="87"/>
      <c r="AG95" s="87"/>
      <c r="AH95" s="87"/>
      <c r="AI95" s="87"/>
      <c r="AJ95" s="87"/>
      <c r="AK95" s="87"/>
      <c r="AL95" s="87"/>
      <c r="AM95" s="87"/>
      <c r="AN95" s="87"/>
    </row>
    <row r="96" spans="2:40" x14ac:dyDescent="0.25">
      <c r="B96" s="206" t="s">
        <v>843</v>
      </c>
      <c r="C96" s="248" t="s">
        <v>844</v>
      </c>
      <c r="D96" s="247"/>
      <c r="E96" s="247"/>
      <c r="F96" s="247"/>
      <c r="G96" s="244"/>
      <c r="H96" s="245" t="str">
        <f>IF(ISBLANK('Prototype Protection'!E28),"",'Prototype Protection'!E28)</f>
        <v/>
      </c>
      <c r="J96" s="6" t="str">
        <f t="shared" si="2"/>
        <v/>
      </c>
      <c r="T96" s="87"/>
      <c r="U96" s="87"/>
      <c r="V96" s="87"/>
      <c r="W96" s="87"/>
      <c r="X96" s="87"/>
      <c r="Y96" s="87"/>
      <c r="Z96" s="87"/>
      <c r="AA96" s="87"/>
      <c r="AB96" s="87"/>
      <c r="AC96" s="87"/>
      <c r="AD96" s="87"/>
      <c r="AE96" s="87"/>
      <c r="AF96" s="87"/>
      <c r="AG96" s="87"/>
      <c r="AH96" s="87"/>
      <c r="AI96" s="87"/>
      <c r="AJ96" s="87"/>
      <c r="AK96" s="87"/>
      <c r="AL96" s="87"/>
      <c r="AM96" s="87"/>
      <c r="AN96" s="87"/>
    </row>
    <row r="97" spans="2:40" ht="14.4" x14ac:dyDescent="0.3">
      <c r="B97" s="205" t="s">
        <v>847</v>
      </c>
      <c r="C97" s="242" t="s">
        <v>943</v>
      </c>
      <c r="D97" s="247"/>
      <c r="E97" s="247"/>
      <c r="F97" s="247"/>
      <c r="G97" s="244">
        <f t="shared" si="3"/>
        <v>3</v>
      </c>
      <c r="H97" s="245" t="str">
        <f>IF(ISBLANK('Prototype Protection'!E29),"",'Prototype Protection'!E29)</f>
        <v/>
      </c>
      <c r="J97" s="6" t="str">
        <f t="shared" si="2"/>
        <v/>
      </c>
      <c r="T97" s="87"/>
      <c r="U97" s="87"/>
      <c r="V97" s="87"/>
      <c r="W97" s="87"/>
      <c r="X97" s="87"/>
      <c r="Y97" s="87"/>
      <c r="Z97" s="87"/>
      <c r="AA97" s="87"/>
      <c r="AB97" s="87"/>
      <c r="AC97" s="87"/>
      <c r="AD97" s="87"/>
      <c r="AE97" s="87"/>
      <c r="AF97" s="87"/>
      <c r="AG97" s="87"/>
      <c r="AH97" s="87"/>
      <c r="AI97" s="87"/>
      <c r="AJ97" s="87"/>
      <c r="AK97" s="87"/>
      <c r="AL97" s="87"/>
      <c r="AM97" s="87"/>
      <c r="AN97" s="87"/>
    </row>
    <row r="98" spans="2:40" ht="14.4" x14ac:dyDescent="0.3">
      <c r="B98" s="205" t="s">
        <v>852</v>
      </c>
      <c r="C98" s="242" t="s">
        <v>944</v>
      </c>
      <c r="D98" s="247"/>
      <c r="E98" s="247"/>
      <c r="F98" s="247"/>
      <c r="G98" s="244">
        <f t="shared" si="3"/>
        <v>3</v>
      </c>
      <c r="H98" s="245" t="str">
        <f>IF(ISBLANK('Prototype Protection'!E30),"",'Prototype Protection'!E30)</f>
        <v/>
      </c>
      <c r="J98" s="6" t="str">
        <f t="shared" si="2"/>
        <v/>
      </c>
      <c r="T98" s="87"/>
      <c r="U98" s="87"/>
      <c r="V98" s="87"/>
      <c r="W98" s="87"/>
      <c r="X98" s="87"/>
      <c r="Y98" s="87"/>
      <c r="Z98" s="87"/>
      <c r="AA98" s="87"/>
      <c r="AB98" s="87"/>
      <c r="AC98" s="87"/>
      <c r="AD98" s="87"/>
      <c r="AE98" s="87"/>
      <c r="AF98" s="87"/>
      <c r="AG98" s="87"/>
      <c r="AH98" s="87"/>
      <c r="AI98" s="87"/>
      <c r="AJ98" s="87"/>
      <c r="AK98" s="87"/>
      <c r="AL98" s="87"/>
      <c r="AM98" s="87"/>
      <c r="AN98" s="87"/>
    </row>
    <row r="99" spans="2:40" ht="20.100000000000001" customHeight="1" x14ac:dyDescent="0.25">
      <c r="B99" s="203"/>
      <c r="C99" s="249"/>
      <c r="D99" s="250"/>
      <c r="E99" s="250"/>
      <c r="F99" s="250"/>
      <c r="G99" s="251">
        <f>SUM(G73:G98)/COUNT(G73:G98)</f>
        <v>3</v>
      </c>
      <c r="H99" s="252" t="str">
        <f>IF(COUNT(H73:H98)=0,"",SUM(H73:H98)/COUNT(H73:H98))</f>
        <v/>
      </c>
      <c r="I99" s="120"/>
      <c r="J99" s="343" t="str">
        <f>IF(COUNT(J73:J98)=0,"",SUM(J73:J98)/COUNT(J73:J98))</f>
        <v/>
      </c>
      <c r="T99" s="87"/>
      <c r="U99" s="87"/>
      <c r="V99" s="87"/>
      <c r="W99" s="87"/>
      <c r="X99" s="87"/>
      <c r="Y99" s="87"/>
      <c r="Z99" s="87"/>
      <c r="AA99" s="87"/>
      <c r="AB99" s="87"/>
      <c r="AC99" s="87"/>
      <c r="AD99" s="87"/>
      <c r="AE99" s="87"/>
      <c r="AF99" s="87"/>
      <c r="AG99" s="87"/>
      <c r="AH99" s="87"/>
      <c r="AI99" s="87"/>
      <c r="AJ99" s="87"/>
      <c r="AK99" s="87"/>
      <c r="AL99" s="87"/>
      <c r="AM99" s="87"/>
      <c r="AN99" s="87"/>
    </row>
    <row r="100" spans="2:40" ht="20.100000000000001" customHeight="1" x14ac:dyDescent="0.25">
      <c r="B100" s="87"/>
      <c r="C100" s="87"/>
      <c r="D100" s="87"/>
      <c r="E100" s="87"/>
      <c r="F100" s="87"/>
      <c r="G100" s="6"/>
      <c r="H100" s="91"/>
      <c r="I100" s="120"/>
      <c r="J100" s="91"/>
      <c r="T100" s="87"/>
      <c r="U100" s="87"/>
      <c r="V100" s="87"/>
      <c r="W100" s="87"/>
      <c r="X100" s="87"/>
      <c r="Y100" s="87"/>
      <c r="Z100" s="87"/>
      <c r="AA100" s="87"/>
      <c r="AB100" s="87"/>
      <c r="AC100" s="87"/>
      <c r="AD100" s="87"/>
      <c r="AE100" s="87"/>
      <c r="AF100" s="87"/>
      <c r="AG100" s="87"/>
      <c r="AH100" s="87"/>
      <c r="AI100" s="87"/>
      <c r="AJ100" s="87"/>
      <c r="AK100" s="87"/>
      <c r="AL100" s="87"/>
      <c r="AM100" s="87"/>
      <c r="AN100" s="87"/>
    </row>
    <row r="101" spans="2:40" x14ac:dyDescent="0.25">
      <c r="B101" s="87"/>
      <c r="C101" s="87"/>
      <c r="D101" s="87"/>
      <c r="E101" s="87"/>
      <c r="F101" s="87"/>
      <c r="G101" s="121">
        <f>IF(COUNT(G73:G98,G23:G63)=0,"",SUM(G73:G98,G23:G63)/COUNT(G73:G98,G23:G63))</f>
        <v>3</v>
      </c>
      <c r="H101" s="121" t="str">
        <f>IF(COUNT(H73:H98,H23:H63)=0,"",SUM(H73:H98,H23:H63)/COUNT(H73:H98,H23:H63))</f>
        <v/>
      </c>
      <c r="I101" s="122"/>
      <c r="J101" s="121" t="str">
        <f>IF(COUNT(J73:J98,J23:J63)=0,"",SUM(J73:J98,J23:J63)/COUNT(J73:J98,J23:J63))</f>
        <v/>
      </c>
      <c r="T101" s="87"/>
      <c r="U101" s="87"/>
      <c r="V101" s="87"/>
      <c r="W101" s="87"/>
      <c r="X101" s="87"/>
      <c r="Y101" s="87"/>
      <c r="Z101" s="87"/>
      <c r="AA101" s="87"/>
      <c r="AB101" s="87"/>
      <c r="AC101" s="87"/>
      <c r="AD101" s="87"/>
      <c r="AE101" s="87"/>
      <c r="AF101" s="87"/>
      <c r="AG101" s="87"/>
      <c r="AH101" s="87"/>
      <c r="AI101" s="87"/>
      <c r="AJ101" s="87"/>
      <c r="AK101" s="87"/>
      <c r="AL101" s="87"/>
      <c r="AM101" s="87"/>
      <c r="AN101" s="87"/>
    </row>
    <row r="102" spans="2:40" x14ac:dyDescent="0.25">
      <c r="B102" s="87"/>
      <c r="C102" s="87"/>
      <c r="D102" s="87"/>
      <c r="E102" s="87"/>
      <c r="F102" s="87"/>
      <c r="G102" s="87"/>
      <c r="H102" s="87"/>
      <c r="T102" s="87"/>
      <c r="U102" s="87"/>
      <c r="V102" s="87"/>
      <c r="W102" s="87"/>
      <c r="X102" s="87"/>
      <c r="Y102" s="87"/>
      <c r="Z102" s="87"/>
      <c r="AA102" s="87"/>
      <c r="AB102" s="87"/>
      <c r="AC102" s="87"/>
      <c r="AD102" s="87"/>
      <c r="AE102" s="87"/>
      <c r="AF102" s="87"/>
      <c r="AG102" s="87"/>
      <c r="AH102" s="87"/>
      <c r="AI102" s="87"/>
      <c r="AJ102" s="87"/>
      <c r="AK102" s="87"/>
      <c r="AL102" s="87"/>
      <c r="AM102" s="87"/>
      <c r="AN102" s="87"/>
    </row>
    <row r="103" spans="2:40" x14ac:dyDescent="0.25">
      <c r="B103" s="87"/>
      <c r="C103" s="87"/>
      <c r="D103" s="87"/>
      <c r="E103" s="87"/>
      <c r="F103" s="87"/>
      <c r="G103" s="87"/>
      <c r="H103" s="87"/>
      <c r="T103" s="87"/>
      <c r="U103" s="87"/>
      <c r="V103" s="87"/>
      <c r="W103" s="87"/>
      <c r="X103" s="87"/>
      <c r="Y103" s="87"/>
      <c r="Z103" s="87"/>
      <c r="AA103" s="87"/>
      <c r="AB103" s="87"/>
      <c r="AC103" s="87"/>
      <c r="AD103" s="87"/>
      <c r="AE103" s="87"/>
      <c r="AF103" s="87"/>
      <c r="AG103" s="87"/>
      <c r="AH103" s="87"/>
      <c r="AI103" s="87"/>
      <c r="AJ103" s="87"/>
      <c r="AK103" s="87"/>
      <c r="AL103" s="87"/>
      <c r="AM103" s="87"/>
      <c r="AN103" s="87"/>
    </row>
    <row r="104" spans="2:40" x14ac:dyDescent="0.25">
      <c r="B104" s="87"/>
      <c r="C104" s="87"/>
      <c r="D104" s="87"/>
      <c r="E104" s="87"/>
      <c r="F104" s="87"/>
      <c r="G104" s="87"/>
      <c r="H104" s="87"/>
      <c r="T104" s="87"/>
      <c r="U104" s="87"/>
      <c r="V104" s="87"/>
      <c r="W104" s="87"/>
      <c r="X104" s="87"/>
      <c r="Y104" s="87"/>
      <c r="Z104" s="87"/>
      <c r="AA104" s="87"/>
      <c r="AB104" s="87"/>
      <c r="AC104" s="87"/>
      <c r="AD104" s="87"/>
      <c r="AE104" s="87"/>
      <c r="AF104" s="87"/>
      <c r="AG104" s="87"/>
      <c r="AH104" s="87"/>
      <c r="AI104" s="87"/>
      <c r="AJ104" s="87"/>
      <c r="AK104" s="87"/>
      <c r="AL104" s="87"/>
      <c r="AM104" s="87"/>
      <c r="AN104" s="87"/>
    </row>
    <row r="105" spans="2:40" ht="55.5" customHeight="1" x14ac:dyDescent="0.25">
      <c r="B105" s="471"/>
      <c r="C105" s="472"/>
      <c r="D105" s="472"/>
      <c r="E105" s="472"/>
      <c r="F105" s="472"/>
      <c r="G105" s="77"/>
      <c r="H105" s="77"/>
      <c r="T105" s="87"/>
      <c r="U105" s="87"/>
      <c r="V105" s="87"/>
      <c r="W105" s="87"/>
      <c r="X105" s="87"/>
      <c r="Y105" s="87"/>
      <c r="Z105" s="87"/>
      <c r="AA105" s="87"/>
      <c r="AB105" s="87"/>
      <c r="AC105" s="87"/>
      <c r="AD105" s="87"/>
      <c r="AE105" s="87"/>
      <c r="AF105" s="87"/>
      <c r="AG105" s="87"/>
      <c r="AH105" s="87"/>
      <c r="AI105" s="87"/>
      <c r="AJ105" s="87"/>
      <c r="AK105" s="87"/>
      <c r="AL105" s="87"/>
      <c r="AM105" s="87"/>
      <c r="AN105" s="87"/>
    </row>
    <row r="106" spans="2:40" ht="33.75" customHeight="1" x14ac:dyDescent="0.25">
      <c r="B106" s="87"/>
      <c r="C106" s="87"/>
      <c r="D106" s="87"/>
      <c r="E106" s="87"/>
      <c r="F106" s="87"/>
      <c r="G106" s="87"/>
      <c r="H106" s="87"/>
      <c r="T106" s="87"/>
      <c r="U106" s="87"/>
      <c r="V106" s="87"/>
      <c r="W106" s="87"/>
      <c r="X106" s="87"/>
      <c r="Y106" s="87"/>
      <c r="Z106" s="87"/>
      <c r="AA106" s="87"/>
      <c r="AB106" s="87"/>
      <c r="AC106" s="87"/>
      <c r="AD106" s="87"/>
      <c r="AE106" s="87"/>
      <c r="AF106" s="87"/>
      <c r="AG106" s="87"/>
      <c r="AH106" s="87"/>
      <c r="AI106" s="87"/>
      <c r="AJ106" s="87"/>
      <c r="AK106" s="87"/>
      <c r="AL106" s="87"/>
      <c r="AM106" s="87"/>
      <c r="AN106" s="87"/>
    </row>
    <row r="107" spans="2:40" x14ac:dyDescent="0.25">
      <c r="T107" s="87"/>
      <c r="U107" s="87"/>
      <c r="V107" s="87"/>
      <c r="W107" s="87"/>
      <c r="X107" s="87"/>
      <c r="Y107" s="87"/>
      <c r="Z107" s="87"/>
      <c r="AA107" s="87"/>
      <c r="AB107" s="87"/>
      <c r="AC107" s="87"/>
      <c r="AD107" s="87"/>
      <c r="AE107" s="87"/>
      <c r="AF107" s="87"/>
      <c r="AG107" s="87"/>
      <c r="AH107" s="87"/>
      <c r="AI107" s="87"/>
      <c r="AJ107" s="87"/>
      <c r="AK107" s="87"/>
      <c r="AL107" s="87"/>
      <c r="AM107" s="87"/>
      <c r="AN107" s="87"/>
    </row>
    <row r="108" spans="2:40" x14ac:dyDescent="0.25">
      <c r="T108" s="87"/>
      <c r="U108" s="87"/>
      <c r="V108" s="87"/>
      <c r="W108" s="87"/>
      <c r="X108" s="87"/>
      <c r="Y108" s="87"/>
      <c r="Z108" s="87"/>
      <c r="AA108" s="87"/>
      <c r="AB108" s="87"/>
      <c r="AC108" s="87"/>
      <c r="AD108" s="87"/>
      <c r="AE108" s="87"/>
      <c r="AF108" s="87"/>
      <c r="AG108" s="87"/>
      <c r="AH108" s="87"/>
      <c r="AI108" s="87"/>
      <c r="AJ108" s="87"/>
      <c r="AK108" s="87"/>
      <c r="AL108" s="87"/>
      <c r="AM108" s="87"/>
      <c r="AN108" s="87"/>
    </row>
    <row r="109" spans="2:40" x14ac:dyDescent="0.25">
      <c r="T109" s="87"/>
      <c r="U109" s="87"/>
      <c r="V109" s="87"/>
      <c r="W109" s="87"/>
      <c r="X109" s="87"/>
      <c r="Y109" s="87"/>
      <c r="Z109" s="87"/>
      <c r="AA109" s="87"/>
      <c r="AB109" s="87"/>
      <c r="AC109" s="87"/>
      <c r="AD109" s="87"/>
      <c r="AE109" s="87"/>
      <c r="AF109" s="87"/>
      <c r="AG109" s="87"/>
      <c r="AH109" s="87"/>
      <c r="AI109" s="87"/>
      <c r="AJ109" s="87"/>
      <c r="AK109" s="87"/>
      <c r="AL109" s="87"/>
      <c r="AM109" s="87"/>
      <c r="AN109" s="87"/>
    </row>
    <row r="110" spans="2:40" x14ac:dyDescent="0.25">
      <c r="T110" s="87"/>
      <c r="U110" s="87"/>
      <c r="V110" s="87"/>
      <c r="W110" s="87"/>
      <c r="X110" s="87"/>
      <c r="Y110" s="87"/>
      <c r="Z110" s="87"/>
      <c r="AA110" s="87"/>
      <c r="AB110" s="87"/>
      <c r="AC110" s="87"/>
      <c r="AD110" s="87"/>
      <c r="AE110" s="87"/>
      <c r="AF110" s="87"/>
      <c r="AG110" s="87"/>
      <c r="AH110" s="87"/>
      <c r="AI110" s="87"/>
      <c r="AJ110" s="87"/>
      <c r="AK110" s="87"/>
      <c r="AL110" s="87"/>
      <c r="AM110" s="87"/>
      <c r="AN110" s="87"/>
    </row>
    <row r="111" spans="2:40" x14ac:dyDescent="0.25">
      <c r="T111" s="87"/>
      <c r="U111" s="87"/>
      <c r="V111" s="87"/>
      <c r="W111" s="87"/>
      <c r="X111" s="87"/>
      <c r="Y111" s="87"/>
      <c r="Z111" s="87"/>
      <c r="AA111" s="87"/>
      <c r="AB111" s="87"/>
      <c r="AC111" s="87"/>
      <c r="AD111" s="87"/>
      <c r="AE111" s="87"/>
      <c r="AF111" s="87"/>
      <c r="AG111" s="87"/>
      <c r="AH111" s="87"/>
      <c r="AI111" s="87"/>
      <c r="AJ111" s="87"/>
      <c r="AK111" s="87"/>
      <c r="AL111" s="87"/>
      <c r="AM111" s="87"/>
      <c r="AN111" s="87"/>
    </row>
    <row r="112" spans="2:40" x14ac:dyDescent="0.25">
      <c r="T112" s="87"/>
      <c r="U112" s="87"/>
      <c r="V112" s="87"/>
      <c r="W112" s="87"/>
      <c r="X112" s="87"/>
      <c r="Y112" s="87"/>
      <c r="Z112" s="87"/>
      <c r="AA112" s="87"/>
      <c r="AB112" s="87"/>
      <c r="AC112" s="87"/>
      <c r="AD112" s="87"/>
      <c r="AE112" s="87"/>
      <c r="AF112" s="87"/>
      <c r="AG112" s="87"/>
      <c r="AH112" s="87"/>
      <c r="AI112" s="87"/>
      <c r="AJ112" s="87"/>
      <c r="AK112" s="87"/>
      <c r="AL112" s="87"/>
      <c r="AM112" s="87"/>
      <c r="AN112" s="87"/>
    </row>
    <row r="113" spans="20:40" x14ac:dyDescent="0.25">
      <c r="T113" s="87"/>
      <c r="U113" s="87"/>
      <c r="V113" s="87"/>
      <c r="W113" s="87"/>
      <c r="X113" s="87"/>
      <c r="Y113" s="87"/>
      <c r="Z113" s="87"/>
      <c r="AA113" s="87"/>
      <c r="AB113" s="87"/>
      <c r="AC113" s="87"/>
      <c r="AD113" s="87"/>
      <c r="AE113" s="87"/>
      <c r="AF113" s="87"/>
      <c r="AG113" s="87"/>
      <c r="AH113" s="87"/>
      <c r="AI113" s="87"/>
      <c r="AJ113" s="87"/>
      <c r="AK113" s="87"/>
      <c r="AL113" s="87"/>
      <c r="AM113" s="87"/>
      <c r="AN113" s="87"/>
    </row>
    <row r="114" spans="20:40" x14ac:dyDescent="0.25">
      <c r="T114" s="87"/>
      <c r="U114" s="87"/>
      <c r="V114" s="87"/>
      <c r="W114" s="87"/>
      <c r="X114" s="87"/>
      <c r="Y114" s="87"/>
      <c r="Z114" s="87"/>
      <c r="AA114" s="87"/>
      <c r="AB114" s="87"/>
      <c r="AC114" s="87"/>
      <c r="AD114" s="87"/>
      <c r="AE114" s="87"/>
      <c r="AF114" s="87"/>
      <c r="AG114" s="87"/>
      <c r="AH114" s="87"/>
      <c r="AI114" s="87"/>
      <c r="AJ114" s="87"/>
      <c r="AK114" s="87"/>
      <c r="AL114" s="87"/>
      <c r="AM114" s="87"/>
      <c r="AN114" s="87"/>
    </row>
    <row r="115" spans="20:40" x14ac:dyDescent="0.25">
      <c r="T115" s="87"/>
      <c r="U115" s="87"/>
      <c r="V115" s="87"/>
      <c r="W115" s="87"/>
      <c r="X115" s="87"/>
      <c r="Y115" s="87"/>
      <c r="Z115" s="87"/>
      <c r="AA115" s="87"/>
      <c r="AB115" s="87"/>
      <c r="AC115" s="87"/>
      <c r="AD115" s="87"/>
      <c r="AE115" s="87"/>
      <c r="AF115" s="87"/>
      <c r="AG115" s="87"/>
      <c r="AH115" s="87"/>
      <c r="AI115" s="87"/>
      <c r="AJ115" s="87"/>
      <c r="AK115" s="87"/>
      <c r="AL115" s="87"/>
      <c r="AM115" s="87"/>
      <c r="AN115" s="87"/>
    </row>
    <row r="116" spans="20:40" x14ac:dyDescent="0.25">
      <c r="T116" s="87"/>
      <c r="U116" s="87"/>
      <c r="V116" s="87"/>
      <c r="W116" s="87"/>
      <c r="X116" s="87"/>
      <c r="Y116" s="87"/>
      <c r="Z116" s="87"/>
      <c r="AA116" s="87"/>
      <c r="AB116" s="87"/>
      <c r="AC116" s="87"/>
      <c r="AD116" s="87"/>
      <c r="AE116" s="87"/>
      <c r="AF116" s="87"/>
      <c r="AG116" s="87"/>
      <c r="AH116" s="87"/>
      <c r="AI116" s="87"/>
      <c r="AJ116" s="87"/>
      <c r="AK116" s="87"/>
      <c r="AL116" s="87"/>
      <c r="AM116" s="87"/>
      <c r="AN116" s="87"/>
    </row>
    <row r="117" spans="20:40" x14ac:dyDescent="0.25">
      <c r="T117" s="87"/>
      <c r="U117" s="87"/>
      <c r="V117" s="87"/>
      <c r="W117" s="87"/>
      <c r="X117" s="87"/>
      <c r="Y117" s="87"/>
      <c r="Z117" s="87"/>
      <c r="AA117" s="87"/>
      <c r="AB117" s="87"/>
      <c r="AC117" s="87"/>
      <c r="AD117" s="87"/>
      <c r="AE117" s="87"/>
      <c r="AF117" s="87"/>
      <c r="AG117" s="87"/>
      <c r="AH117" s="87"/>
      <c r="AI117" s="87"/>
      <c r="AJ117" s="87"/>
      <c r="AK117" s="87"/>
      <c r="AL117" s="87"/>
      <c r="AM117" s="87"/>
      <c r="AN117" s="87"/>
    </row>
    <row r="118" spans="20:40" x14ac:dyDescent="0.25">
      <c r="T118" s="87"/>
      <c r="U118" s="87"/>
      <c r="V118" s="87"/>
      <c r="W118" s="87"/>
      <c r="X118" s="87"/>
      <c r="Y118" s="87"/>
      <c r="Z118" s="87"/>
      <c r="AA118" s="87"/>
      <c r="AB118" s="87"/>
      <c r="AC118" s="87"/>
      <c r="AD118" s="87"/>
      <c r="AE118" s="87"/>
      <c r="AF118" s="87"/>
      <c r="AG118" s="87"/>
      <c r="AH118" s="87"/>
      <c r="AI118" s="87"/>
      <c r="AJ118" s="87"/>
      <c r="AK118" s="87"/>
      <c r="AL118" s="87"/>
      <c r="AM118" s="87"/>
      <c r="AN118" s="87"/>
    </row>
    <row r="119" spans="20:40" x14ac:dyDescent="0.25">
      <c r="T119" s="87"/>
      <c r="U119" s="87"/>
      <c r="V119" s="87"/>
      <c r="W119" s="87"/>
      <c r="X119" s="87"/>
      <c r="Y119" s="87"/>
      <c r="Z119" s="87"/>
      <c r="AA119" s="87"/>
      <c r="AB119" s="87"/>
      <c r="AC119" s="87"/>
      <c r="AD119" s="87"/>
      <c r="AE119" s="87"/>
      <c r="AF119" s="87"/>
      <c r="AG119" s="87"/>
      <c r="AH119" s="87"/>
      <c r="AI119" s="87"/>
      <c r="AJ119" s="87"/>
      <c r="AK119" s="87"/>
      <c r="AL119" s="87"/>
      <c r="AM119" s="87"/>
      <c r="AN119" s="87"/>
    </row>
    <row r="120" spans="20:40" x14ac:dyDescent="0.25">
      <c r="T120" s="87"/>
      <c r="U120" s="87"/>
      <c r="V120" s="87"/>
      <c r="W120" s="87"/>
      <c r="X120" s="87"/>
      <c r="Y120" s="87"/>
      <c r="Z120" s="87"/>
      <c r="AA120" s="87"/>
      <c r="AB120" s="87"/>
      <c r="AC120" s="87"/>
      <c r="AD120" s="87"/>
      <c r="AE120" s="87"/>
      <c r="AF120" s="87"/>
      <c r="AG120" s="87"/>
      <c r="AH120" s="87"/>
      <c r="AI120" s="87"/>
      <c r="AJ120" s="87"/>
      <c r="AK120" s="87"/>
      <c r="AL120" s="87"/>
      <c r="AM120" s="87"/>
      <c r="AN120" s="87"/>
    </row>
    <row r="121" spans="20:40" x14ac:dyDescent="0.25">
      <c r="T121" s="87"/>
      <c r="U121" s="87"/>
      <c r="V121" s="87"/>
      <c r="W121" s="87"/>
      <c r="X121" s="87"/>
      <c r="Y121" s="87"/>
      <c r="Z121" s="87"/>
      <c r="AA121" s="87"/>
      <c r="AB121" s="87"/>
      <c r="AC121" s="87"/>
      <c r="AD121" s="87"/>
      <c r="AE121" s="87"/>
      <c r="AF121" s="87"/>
      <c r="AG121" s="87"/>
      <c r="AH121" s="87"/>
      <c r="AI121" s="87"/>
      <c r="AJ121" s="87"/>
      <c r="AK121" s="87"/>
      <c r="AL121" s="87"/>
      <c r="AM121" s="87"/>
      <c r="AN121" s="87"/>
    </row>
    <row r="122" spans="20:40" x14ac:dyDescent="0.25">
      <c r="T122" s="87"/>
      <c r="U122" s="87"/>
      <c r="V122" s="87"/>
      <c r="W122" s="87"/>
      <c r="X122" s="87"/>
      <c r="Y122" s="87"/>
      <c r="Z122" s="87"/>
      <c r="AA122" s="87"/>
      <c r="AB122" s="87"/>
      <c r="AC122" s="87"/>
      <c r="AD122" s="87"/>
      <c r="AE122" s="87"/>
      <c r="AF122" s="87"/>
      <c r="AG122" s="87"/>
      <c r="AH122" s="87"/>
      <c r="AI122" s="87"/>
      <c r="AJ122" s="87"/>
      <c r="AK122" s="87"/>
      <c r="AL122" s="87"/>
      <c r="AM122" s="87"/>
      <c r="AN122" s="87"/>
    </row>
    <row r="123" spans="20:40" x14ac:dyDescent="0.25">
      <c r="T123" s="87"/>
      <c r="U123" s="87"/>
      <c r="V123" s="87"/>
      <c r="W123" s="87"/>
      <c r="X123" s="87"/>
      <c r="Y123" s="87"/>
      <c r="Z123" s="87"/>
      <c r="AA123" s="87"/>
      <c r="AB123" s="87"/>
      <c r="AC123" s="87"/>
      <c r="AD123" s="87"/>
      <c r="AE123" s="87"/>
      <c r="AF123" s="87"/>
      <c r="AG123" s="87"/>
      <c r="AH123" s="87"/>
      <c r="AI123" s="87"/>
      <c r="AJ123" s="87"/>
      <c r="AK123" s="87"/>
      <c r="AL123" s="87"/>
      <c r="AM123" s="87"/>
      <c r="AN123" s="87"/>
    </row>
    <row r="124" spans="20:40" x14ac:dyDescent="0.25">
      <c r="T124" s="87"/>
      <c r="U124" s="87"/>
      <c r="V124" s="87"/>
      <c r="W124" s="87"/>
      <c r="X124" s="87"/>
      <c r="Y124" s="87"/>
      <c r="Z124" s="87"/>
      <c r="AA124" s="87"/>
      <c r="AB124" s="87"/>
      <c r="AC124" s="87"/>
      <c r="AD124" s="87"/>
      <c r="AE124" s="87"/>
      <c r="AF124" s="87"/>
      <c r="AG124" s="87"/>
      <c r="AH124" s="87"/>
      <c r="AI124" s="87"/>
      <c r="AJ124" s="87"/>
      <c r="AK124" s="87"/>
      <c r="AL124" s="87"/>
      <c r="AM124" s="87"/>
      <c r="AN124" s="87"/>
    </row>
    <row r="125" spans="20:40" x14ac:dyDescent="0.25">
      <c r="T125" s="87"/>
      <c r="U125" s="87"/>
      <c r="V125" s="87"/>
      <c r="W125" s="87"/>
      <c r="X125" s="87"/>
      <c r="Y125" s="87"/>
      <c r="Z125" s="87"/>
      <c r="AA125" s="87"/>
      <c r="AB125" s="87"/>
      <c r="AC125" s="87"/>
      <c r="AD125" s="87"/>
      <c r="AE125" s="87"/>
      <c r="AF125" s="87"/>
      <c r="AG125" s="87"/>
      <c r="AH125" s="87"/>
      <c r="AI125" s="87"/>
      <c r="AJ125" s="87"/>
      <c r="AK125" s="87"/>
      <c r="AL125" s="87"/>
      <c r="AM125" s="87"/>
      <c r="AN125" s="87"/>
    </row>
    <row r="126" spans="20:40" x14ac:dyDescent="0.25">
      <c r="T126" s="87"/>
      <c r="U126" s="87"/>
      <c r="V126" s="87"/>
      <c r="W126" s="87"/>
      <c r="X126" s="87"/>
      <c r="Y126" s="87"/>
      <c r="Z126" s="87"/>
      <c r="AA126" s="87"/>
      <c r="AB126" s="87"/>
      <c r="AC126" s="87"/>
      <c r="AD126" s="87"/>
      <c r="AE126" s="87"/>
      <c r="AF126" s="87"/>
      <c r="AG126" s="87"/>
      <c r="AH126" s="87"/>
      <c r="AI126" s="87"/>
      <c r="AJ126" s="87"/>
      <c r="AK126" s="87"/>
      <c r="AL126" s="87"/>
      <c r="AM126" s="87"/>
      <c r="AN126" s="87"/>
    </row>
    <row r="127" spans="20:40" x14ac:dyDescent="0.25">
      <c r="T127" s="87"/>
      <c r="U127" s="87"/>
      <c r="V127" s="87"/>
      <c r="W127" s="87"/>
      <c r="X127" s="87"/>
      <c r="Y127" s="87"/>
      <c r="Z127" s="87"/>
      <c r="AA127" s="87"/>
      <c r="AB127" s="87"/>
      <c r="AC127" s="87"/>
      <c r="AD127" s="87"/>
      <c r="AE127" s="87"/>
      <c r="AF127" s="87"/>
      <c r="AG127" s="87"/>
      <c r="AH127" s="87"/>
      <c r="AI127" s="87"/>
      <c r="AJ127" s="87"/>
      <c r="AK127" s="87"/>
      <c r="AL127" s="87"/>
      <c r="AM127" s="87"/>
      <c r="AN127" s="87"/>
    </row>
    <row r="128" spans="20:40" x14ac:dyDescent="0.25">
      <c r="T128" s="87"/>
      <c r="U128" s="87"/>
      <c r="V128" s="87"/>
      <c r="W128" s="87"/>
      <c r="X128" s="87"/>
      <c r="Y128" s="87"/>
      <c r="Z128" s="87"/>
      <c r="AA128" s="87"/>
      <c r="AB128" s="87"/>
      <c r="AC128" s="87"/>
      <c r="AD128" s="87"/>
      <c r="AE128" s="87"/>
      <c r="AF128" s="87"/>
      <c r="AG128" s="87"/>
      <c r="AH128" s="87"/>
      <c r="AI128" s="87"/>
      <c r="AJ128" s="87"/>
      <c r="AK128" s="87"/>
      <c r="AL128" s="87"/>
      <c r="AM128" s="87"/>
      <c r="AN128" s="87"/>
    </row>
    <row r="129" spans="20:40" x14ac:dyDescent="0.25">
      <c r="T129" s="87"/>
      <c r="U129" s="87"/>
      <c r="V129" s="87"/>
      <c r="W129" s="87"/>
      <c r="X129" s="87"/>
      <c r="Y129" s="87"/>
      <c r="Z129" s="87"/>
      <c r="AA129" s="87"/>
      <c r="AB129" s="87"/>
      <c r="AC129" s="87"/>
      <c r="AD129" s="87"/>
      <c r="AE129" s="87"/>
      <c r="AF129" s="87"/>
      <c r="AG129" s="87"/>
      <c r="AH129" s="87"/>
      <c r="AI129" s="87"/>
      <c r="AJ129" s="87"/>
      <c r="AK129" s="87"/>
      <c r="AL129" s="87"/>
      <c r="AM129" s="87"/>
      <c r="AN129" s="87"/>
    </row>
    <row r="130" spans="20:40" x14ac:dyDescent="0.25">
      <c r="T130" s="87"/>
      <c r="U130" s="87"/>
      <c r="V130" s="87"/>
      <c r="W130" s="87"/>
      <c r="X130" s="87"/>
      <c r="Y130" s="87"/>
      <c r="Z130" s="87"/>
      <c r="AA130" s="87"/>
      <c r="AB130" s="87"/>
      <c r="AC130" s="87"/>
      <c r="AD130" s="87"/>
      <c r="AE130" s="87"/>
      <c r="AF130" s="87"/>
      <c r="AG130" s="87"/>
      <c r="AH130" s="87"/>
      <c r="AI130" s="87"/>
      <c r="AJ130" s="87"/>
      <c r="AK130" s="87"/>
      <c r="AL130" s="87"/>
      <c r="AM130" s="87"/>
      <c r="AN130" s="87"/>
    </row>
    <row r="131" spans="20:40" x14ac:dyDescent="0.25">
      <c r="T131" s="87"/>
      <c r="U131" s="87"/>
      <c r="V131" s="87"/>
      <c r="W131" s="87"/>
      <c r="X131" s="87"/>
      <c r="Y131" s="87"/>
      <c r="Z131" s="87"/>
      <c r="AA131" s="87"/>
      <c r="AB131" s="87"/>
      <c r="AC131" s="87"/>
      <c r="AD131" s="87"/>
      <c r="AE131" s="87"/>
      <c r="AF131" s="87"/>
      <c r="AG131" s="87"/>
      <c r="AH131" s="87"/>
      <c r="AI131" s="87"/>
      <c r="AJ131" s="87"/>
      <c r="AK131" s="87"/>
      <c r="AL131" s="87"/>
      <c r="AM131" s="87"/>
      <c r="AN131" s="87"/>
    </row>
    <row r="132" spans="20:40" x14ac:dyDescent="0.25">
      <c r="T132" s="87"/>
      <c r="U132" s="87"/>
      <c r="V132" s="87"/>
      <c r="W132" s="87"/>
      <c r="X132" s="87"/>
      <c r="Y132" s="87"/>
      <c r="Z132" s="87"/>
      <c r="AA132" s="87"/>
      <c r="AB132" s="87"/>
      <c r="AC132" s="87"/>
      <c r="AD132" s="87"/>
      <c r="AE132" s="87"/>
      <c r="AF132" s="87"/>
      <c r="AG132" s="87"/>
      <c r="AH132" s="87"/>
      <c r="AI132" s="87"/>
      <c r="AJ132" s="87"/>
      <c r="AK132" s="87"/>
      <c r="AL132" s="87"/>
      <c r="AM132" s="87"/>
      <c r="AN132" s="87"/>
    </row>
    <row r="133" spans="20:40" x14ac:dyDescent="0.25">
      <c r="T133" s="87"/>
      <c r="U133" s="87"/>
      <c r="V133" s="87"/>
      <c r="W133" s="87"/>
      <c r="X133" s="87"/>
      <c r="Y133" s="87"/>
      <c r="Z133" s="87"/>
      <c r="AA133" s="87"/>
      <c r="AB133" s="87"/>
      <c r="AC133" s="87"/>
      <c r="AD133" s="87"/>
      <c r="AE133" s="87"/>
      <c r="AF133" s="87"/>
      <c r="AG133" s="87"/>
      <c r="AH133" s="87"/>
      <c r="AI133" s="87"/>
      <c r="AJ133" s="87"/>
      <c r="AK133" s="87"/>
      <c r="AL133" s="87"/>
      <c r="AM133" s="87"/>
      <c r="AN133" s="87"/>
    </row>
    <row r="134" spans="20:40" x14ac:dyDescent="0.25">
      <c r="T134" s="87"/>
      <c r="U134" s="87"/>
      <c r="V134" s="87"/>
      <c r="W134" s="87"/>
      <c r="X134" s="87"/>
      <c r="Y134" s="87"/>
      <c r="Z134" s="87"/>
      <c r="AA134" s="87"/>
      <c r="AB134" s="87"/>
      <c r="AC134" s="87"/>
      <c r="AD134" s="87"/>
      <c r="AE134" s="87"/>
      <c r="AF134" s="87"/>
      <c r="AG134" s="87"/>
      <c r="AH134" s="87"/>
      <c r="AI134" s="87"/>
      <c r="AJ134" s="87"/>
      <c r="AK134" s="87"/>
      <c r="AL134" s="87"/>
      <c r="AM134" s="87"/>
      <c r="AN134" s="87"/>
    </row>
    <row r="135" spans="20:40" x14ac:dyDescent="0.25">
      <c r="T135" s="87"/>
      <c r="U135" s="87"/>
      <c r="V135" s="87"/>
      <c r="W135" s="87"/>
      <c r="X135" s="87"/>
      <c r="Y135" s="87"/>
      <c r="Z135" s="87"/>
      <c r="AA135" s="87"/>
      <c r="AB135" s="87"/>
      <c r="AC135" s="87"/>
      <c r="AD135" s="87"/>
      <c r="AE135" s="87"/>
      <c r="AF135" s="87"/>
      <c r="AG135" s="87"/>
      <c r="AH135" s="87"/>
      <c r="AI135" s="87"/>
      <c r="AJ135" s="87"/>
      <c r="AK135" s="87"/>
      <c r="AL135" s="87"/>
      <c r="AM135" s="87"/>
      <c r="AN135" s="87"/>
    </row>
    <row r="136" spans="20:40" x14ac:dyDescent="0.25">
      <c r="T136" s="87"/>
      <c r="U136" s="87"/>
      <c r="V136" s="87"/>
      <c r="W136" s="87"/>
      <c r="X136" s="87"/>
      <c r="Y136" s="87"/>
      <c r="Z136" s="87"/>
      <c r="AA136" s="87"/>
      <c r="AB136" s="87"/>
      <c r="AC136" s="87"/>
      <c r="AD136" s="87"/>
      <c r="AE136" s="87"/>
      <c r="AF136" s="87"/>
      <c r="AG136" s="87"/>
      <c r="AH136" s="87"/>
      <c r="AI136" s="87"/>
      <c r="AJ136" s="87"/>
    </row>
    <row r="137" spans="20:40" x14ac:dyDescent="0.25">
      <c r="T137" s="87"/>
      <c r="U137" s="87"/>
      <c r="V137" s="87"/>
      <c r="W137" s="87"/>
      <c r="X137" s="87"/>
      <c r="Y137" s="87"/>
      <c r="Z137" s="87"/>
      <c r="AA137" s="87"/>
      <c r="AB137" s="87"/>
      <c r="AC137" s="87"/>
      <c r="AD137" s="87"/>
      <c r="AE137" s="87"/>
      <c r="AF137" s="87"/>
      <c r="AG137" s="87"/>
      <c r="AH137" s="87"/>
      <c r="AI137" s="87"/>
      <c r="AJ137" s="87"/>
    </row>
    <row r="138" spans="20:40" x14ac:dyDescent="0.25">
      <c r="T138" s="87"/>
      <c r="U138" s="87"/>
      <c r="V138" s="87"/>
      <c r="W138" s="87"/>
      <c r="X138" s="87"/>
      <c r="Y138" s="87"/>
      <c r="Z138" s="87"/>
      <c r="AA138" s="87"/>
      <c r="AB138" s="87"/>
      <c r="AC138" s="87"/>
      <c r="AD138" s="87"/>
      <c r="AE138" s="87"/>
      <c r="AF138" s="87"/>
      <c r="AG138" s="87"/>
      <c r="AH138" s="87"/>
      <c r="AI138" s="87"/>
      <c r="AJ138" s="87"/>
    </row>
    <row r="139" spans="20:40" x14ac:dyDescent="0.25">
      <c r="T139" s="87"/>
      <c r="U139" s="87"/>
      <c r="V139" s="87"/>
      <c r="W139" s="87"/>
      <c r="X139" s="87"/>
      <c r="Y139" s="87"/>
      <c r="Z139" s="87"/>
      <c r="AA139" s="87"/>
      <c r="AB139" s="87"/>
      <c r="AC139" s="87"/>
      <c r="AD139" s="87"/>
      <c r="AE139" s="87"/>
      <c r="AF139" s="87"/>
      <c r="AG139" s="87"/>
      <c r="AH139" s="87"/>
      <c r="AI139" s="87"/>
      <c r="AJ139" s="87"/>
    </row>
    <row r="140" spans="20:40" x14ac:dyDescent="0.25">
      <c r="T140" s="87"/>
      <c r="U140" s="87"/>
      <c r="V140" s="87"/>
      <c r="W140" s="87"/>
      <c r="X140" s="87"/>
      <c r="Y140" s="87"/>
      <c r="Z140" s="87"/>
      <c r="AA140" s="87"/>
      <c r="AB140" s="87"/>
      <c r="AC140" s="87"/>
      <c r="AD140" s="87"/>
      <c r="AE140" s="87"/>
      <c r="AF140" s="87"/>
      <c r="AG140" s="87"/>
      <c r="AH140" s="87"/>
      <c r="AI140" s="87"/>
      <c r="AJ140" s="87"/>
    </row>
    <row r="141" spans="20:40" x14ac:dyDescent="0.25">
      <c r="T141" s="87"/>
      <c r="U141" s="87"/>
      <c r="V141" s="87"/>
      <c r="W141" s="87"/>
      <c r="X141" s="87"/>
      <c r="Y141" s="87"/>
      <c r="Z141" s="87"/>
      <c r="AA141" s="87"/>
      <c r="AB141" s="87"/>
      <c r="AC141" s="87"/>
      <c r="AD141" s="87"/>
      <c r="AE141" s="87"/>
      <c r="AF141" s="87"/>
      <c r="AG141" s="87"/>
      <c r="AH141" s="87"/>
      <c r="AI141" s="87"/>
      <c r="AJ141" s="87"/>
    </row>
    <row r="142" spans="20:40" x14ac:dyDescent="0.25">
      <c r="T142" s="87"/>
      <c r="U142" s="87"/>
      <c r="V142" s="87"/>
      <c r="W142" s="87"/>
      <c r="X142" s="87"/>
      <c r="Y142" s="87"/>
      <c r="Z142" s="87"/>
      <c r="AA142" s="87"/>
      <c r="AB142" s="87"/>
      <c r="AC142" s="87"/>
      <c r="AD142" s="87"/>
      <c r="AE142" s="87"/>
      <c r="AF142" s="87"/>
      <c r="AG142" s="87"/>
      <c r="AH142" s="87"/>
      <c r="AI142" s="87"/>
      <c r="AJ142" s="87"/>
    </row>
    <row r="143" spans="20:40" x14ac:dyDescent="0.25">
      <c r="T143" s="87"/>
      <c r="U143" s="87"/>
      <c r="V143" s="87"/>
      <c r="W143" s="87"/>
      <c r="X143" s="87"/>
      <c r="Y143" s="87"/>
      <c r="Z143" s="87"/>
      <c r="AA143" s="87"/>
      <c r="AB143" s="87"/>
      <c r="AC143" s="87"/>
      <c r="AD143" s="87"/>
      <c r="AE143" s="87"/>
      <c r="AF143" s="87"/>
      <c r="AG143" s="87"/>
      <c r="AH143" s="87"/>
      <c r="AI143" s="87"/>
      <c r="AJ143" s="87"/>
    </row>
    <row r="144" spans="20:40" x14ac:dyDescent="0.25">
      <c r="T144" s="87"/>
      <c r="U144" s="87"/>
      <c r="V144" s="87"/>
      <c r="W144" s="87"/>
      <c r="X144" s="87"/>
      <c r="Y144" s="87"/>
      <c r="Z144" s="87"/>
      <c r="AA144" s="87"/>
      <c r="AB144" s="87"/>
      <c r="AC144" s="87"/>
      <c r="AD144" s="87"/>
      <c r="AE144" s="87"/>
      <c r="AF144" s="87"/>
      <c r="AG144" s="87"/>
      <c r="AH144" s="87"/>
      <c r="AI144" s="87"/>
      <c r="AJ144" s="87"/>
    </row>
    <row r="145" spans="20:36" x14ac:dyDescent="0.25">
      <c r="T145" s="87"/>
      <c r="U145" s="87"/>
      <c r="V145" s="87"/>
      <c r="W145" s="87"/>
      <c r="X145" s="87"/>
      <c r="Y145" s="87"/>
      <c r="Z145" s="87"/>
      <c r="AA145" s="87"/>
      <c r="AB145" s="87"/>
      <c r="AC145" s="87"/>
      <c r="AD145" s="87"/>
      <c r="AE145" s="87"/>
      <c r="AF145" s="87"/>
      <c r="AG145" s="87"/>
      <c r="AH145" s="87"/>
      <c r="AI145" s="87"/>
      <c r="AJ145" s="87"/>
    </row>
    <row r="146" spans="20:36" x14ac:dyDescent="0.25">
      <c r="T146" s="87"/>
      <c r="U146" s="87"/>
      <c r="V146" s="87"/>
      <c r="W146" s="87"/>
      <c r="X146" s="87"/>
      <c r="Y146" s="87"/>
      <c r="Z146" s="87"/>
      <c r="AA146" s="87"/>
      <c r="AB146" s="87"/>
      <c r="AC146" s="87"/>
      <c r="AD146" s="87"/>
      <c r="AE146" s="87"/>
      <c r="AF146" s="87"/>
      <c r="AG146" s="87"/>
      <c r="AH146" s="87"/>
      <c r="AI146" s="87"/>
      <c r="AJ146" s="87"/>
    </row>
    <row r="147" spans="20:36" x14ac:dyDescent="0.25">
      <c r="T147" s="87"/>
      <c r="U147" s="87"/>
      <c r="V147" s="87"/>
      <c r="W147" s="87"/>
      <c r="X147" s="87"/>
      <c r="Y147" s="87"/>
      <c r="Z147" s="87"/>
      <c r="AA147" s="87"/>
      <c r="AB147" s="87"/>
      <c r="AC147" s="87"/>
      <c r="AD147" s="87"/>
      <c r="AE147" s="87"/>
      <c r="AF147" s="87"/>
      <c r="AG147" s="87"/>
      <c r="AH147" s="87"/>
      <c r="AI147" s="87"/>
      <c r="AJ147" s="87"/>
    </row>
    <row r="148" spans="20:36" x14ac:dyDescent="0.25">
      <c r="T148" s="87"/>
      <c r="U148" s="87"/>
      <c r="V148" s="87"/>
      <c r="W148" s="87"/>
      <c r="X148" s="87"/>
      <c r="Y148" s="87"/>
      <c r="Z148" s="87"/>
      <c r="AA148" s="87"/>
      <c r="AB148" s="87"/>
      <c r="AC148" s="87"/>
      <c r="AD148" s="87"/>
      <c r="AE148" s="87"/>
      <c r="AF148" s="87"/>
      <c r="AG148" s="87"/>
      <c r="AH148" s="87"/>
      <c r="AI148" s="87"/>
      <c r="AJ148" s="87"/>
    </row>
    <row r="149" spans="20:36" x14ac:dyDescent="0.25">
      <c r="T149" s="87"/>
      <c r="U149" s="87"/>
      <c r="V149" s="87"/>
      <c r="W149" s="87"/>
      <c r="X149" s="87"/>
      <c r="Y149" s="87"/>
      <c r="Z149" s="87"/>
      <c r="AA149" s="87"/>
      <c r="AB149" s="87"/>
      <c r="AC149" s="87"/>
      <c r="AD149" s="87"/>
      <c r="AE149" s="87"/>
      <c r="AF149" s="87"/>
      <c r="AG149" s="87"/>
      <c r="AH149" s="87"/>
      <c r="AI149" s="87"/>
      <c r="AJ149" s="87"/>
    </row>
    <row r="150" spans="20:36" x14ac:dyDescent="0.25">
      <c r="T150" s="87"/>
      <c r="U150" s="87"/>
      <c r="V150" s="87"/>
      <c r="W150" s="87"/>
      <c r="X150" s="87"/>
      <c r="Y150" s="87"/>
      <c r="Z150" s="87"/>
      <c r="AA150" s="87"/>
      <c r="AB150" s="87"/>
      <c r="AC150" s="87"/>
      <c r="AD150" s="87"/>
      <c r="AE150" s="87"/>
      <c r="AF150" s="87"/>
      <c r="AG150" s="87"/>
      <c r="AH150" s="87"/>
      <c r="AI150" s="87"/>
      <c r="AJ150" s="87"/>
    </row>
    <row r="151" spans="20:36" x14ac:dyDescent="0.25">
      <c r="T151" s="87"/>
      <c r="U151" s="87"/>
      <c r="V151" s="87"/>
      <c r="W151" s="87"/>
      <c r="X151" s="87"/>
      <c r="Y151" s="87"/>
      <c r="Z151" s="87"/>
      <c r="AA151" s="87"/>
      <c r="AB151" s="87"/>
      <c r="AC151" s="87"/>
      <c r="AD151" s="87"/>
      <c r="AE151" s="87"/>
      <c r="AF151" s="87"/>
      <c r="AG151" s="87"/>
      <c r="AH151" s="87"/>
      <c r="AI151" s="87"/>
      <c r="AJ151" s="87"/>
    </row>
    <row r="152" spans="20:36" x14ac:dyDescent="0.25">
      <c r="T152" s="87"/>
      <c r="U152" s="87"/>
      <c r="V152" s="87"/>
      <c r="W152" s="87"/>
      <c r="X152" s="87"/>
      <c r="Y152" s="87"/>
      <c r="Z152" s="87"/>
      <c r="AA152" s="87"/>
      <c r="AB152" s="87"/>
      <c r="AC152" s="87"/>
      <c r="AD152" s="87"/>
      <c r="AE152" s="87"/>
      <c r="AF152" s="87"/>
      <c r="AG152" s="87"/>
      <c r="AH152" s="87"/>
      <c r="AI152" s="87"/>
      <c r="AJ152" s="87"/>
    </row>
    <row r="153" spans="20:36" x14ac:dyDescent="0.25">
      <c r="T153" s="87"/>
      <c r="U153" s="87"/>
      <c r="V153" s="87"/>
      <c r="W153" s="87"/>
      <c r="X153" s="87"/>
      <c r="Y153" s="87"/>
      <c r="Z153" s="87"/>
      <c r="AA153" s="87"/>
      <c r="AB153" s="87"/>
      <c r="AC153" s="87"/>
      <c r="AD153" s="87"/>
      <c r="AE153" s="87"/>
      <c r="AF153" s="87"/>
      <c r="AG153" s="87"/>
      <c r="AH153" s="87"/>
      <c r="AI153" s="87"/>
      <c r="AJ153" s="87"/>
    </row>
    <row r="154" spans="20:36" x14ac:dyDescent="0.25">
      <c r="T154" s="87"/>
      <c r="U154" s="87"/>
      <c r="V154" s="87"/>
      <c r="W154" s="87"/>
      <c r="X154" s="87"/>
      <c r="Y154" s="87"/>
      <c r="Z154" s="87"/>
      <c r="AA154" s="87"/>
      <c r="AB154" s="87"/>
      <c r="AC154" s="87"/>
      <c r="AD154" s="87"/>
      <c r="AE154" s="87"/>
      <c r="AF154" s="87"/>
      <c r="AG154" s="87"/>
      <c r="AH154" s="87"/>
      <c r="AI154" s="87"/>
      <c r="AJ154" s="87"/>
    </row>
    <row r="155" spans="20:36" x14ac:dyDescent="0.25">
      <c r="T155" s="87"/>
      <c r="U155" s="87"/>
      <c r="V155" s="87"/>
      <c r="W155" s="87"/>
      <c r="X155" s="87"/>
      <c r="Y155" s="87"/>
      <c r="Z155" s="87"/>
      <c r="AA155" s="87"/>
      <c r="AB155" s="87"/>
      <c r="AC155" s="87"/>
      <c r="AD155" s="87"/>
      <c r="AE155" s="87"/>
      <c r="AF155" s="87"/>
      <c r="AG155" s="87"/>
      <c r="AH155" s="87"/>
      <c r="AI155" s="87"/>
      <c r="AJ155" s="87"/>
    </row>
    <row r="156" spans="20:36" x14ac:dyDescent="0.25">
      <c r="T156" s="87"/>
      <c r="U156" s="87"/>
      <c r="V156" s="87"/>
      <c r="W156" s="87"/>
      <c r="X156" s="87"/>
      <c r="Y156" s="87"/>
      <c r="Z156" s="87"/>
      <c r="AA156" s="87"/>
      <c r="AB156" s="87"/>
      <c r="AC156" s="87"/>
      <c r="AD156" s="87"/>
      <c r="AE156" s="87"/>
      <c r="AF156" s="87"/>
      <c r="AG156" s="87"/>
      <c r="AH156" s="87"/>
      <c r="AI156" s="87"/>
      <c r="AJ156" s="87"/>
    </row>
    <row r="157" spans="20:36" x14ac:dyDescent="0.25">
      <c r="T157" s="87"/>
      <c r="U157" s="87"/>
      <c r="V157" s="87"/>
      <c r="W157" s="87"/>
      <c r="X157" s="87"/>
      <c r="Y157" s="87"/>
      <c r="Z157" s="87"/>
      <c r="AA157" s="87"/>
      <c r="AB157" s="87"/>
      <c r="AC157" s="87"/>
      <c r="AD157" s="87"/>
      <c r="AE157" s="87"/>
      <c r="AF157" s="87"/>
      <c r="AG157" s="87"/>
      <c r="AH157" s="87"/>
      <c r="AI157" s="87"/>
      <c r="AJ157" s="87"/>
    </row>
    <row r="158" spans="20:36" x14ac:dyDescent="0.25">
      <c r="T158" s="87"/>
      <c r="U158" s="87"/>
      <c r="V158" s="87"/>
      <c r="W158" s="87"/>
      <c r="X158" s="87"/>
      <c r="Y158" s="87"/>
      <c r="Z158" s="87"/>
      <c r="AA158" s="87"/>
      <c r="AB158" s="87"/>
      <c r="AC158" s="87"/>
      <c r="AD158" s="87"/>
      <c r="AE158" s="87"/>
      <c r="AF158" s="87"/>
      <c r="AG158" s="87"/>
      <c r="AH158" s="87"/>
      <c r="AI158" s="87"/>
      <c r="AJ158" s="87"/>
    </row>
    <row r="159" spans="20:36" x14ac:dyDescent="0.25">
      <c r="T159" s="87"/>
      <c r="U159" s="87"/>
      <c r="V159" s="87"/>
      <c r="W159" s="87"/>
      <c r="X159" s="87"/>
      <c r="Y159" s="87"/>
      <c r="Z159" s="87"/>
      <c r="AA159" s="87"/>
      <c r="AB159" s="87"/>
      <c r="AC159" s="87"/>
      <c r="AD159" s="87"/>
      <c r="AE159" s="87"/>
      <c r="AF159" s="87"/>
      <c r="AG159" s="87"/>
      <c r="AH159" s="87"/>
      <c r="AI159" s="87"/>
      <c r="AJ159" s="87"/>
    </row>
    <row r="160" spans="20:36" x14ac:dyDescent="0.25">
      <c r="T160" s="87"/>
      <c r="U160" s="87"/>
      <c r="V160" s="87"/>
      <c r="W160" s="87"/>
      <c r="X160" s="87"/>
      <c r="Y160" s="87"/>
      <c r="Z160" s="87"/>
      <c r="AA160" s="87"/>
      <c r="AB160" s="87"/>
      <c r="AC160" s="87"/>
      <c r="AD160" s="87"/>
      <c r="AE160" s="87"/>
      <c r="AF160" s="87"/>
      <c r="AG160" s="87"/>
      <c r="AH160" s="87"/>
      <c r="AI160" s="87"/>
      <c r="AJ160" s="87"/>
    </row>
    <row r="161" spans="20:36" x14ac:dyDescent="0.25">
      <c r="T161" s="87"/>
      <c r="U161" s="87"/>
      <c r="V161" s="87"/>
      <c r="W161" s="87"/>
      <c r="X161" s="87"/>
      <c r="Y161" s="87"/>
      <c r="Z161" s="87"/>
      <c r="AA161" s="87"/>
      <c r="AB161" s="87"/>
      <c r="AC161" s="87"/>
      <c r="AD161" s="87"/>
      <c r="AE161" s="87"/>
      <c r="AF161" s="87"/>
      <c r="AG161" s="87"/>
      <c r="AH161" s="87"/>
      <c r="AI161" s="87"/>
      <c r="AJ161" s="87"/>
    </row>
    <row r="162" spans="20:36" x14ac:dyDescent="0.25">
      <c r="T162" s="87"/>
      <c r="U162" s="87"/>
      <c r="V162" s="87"/>
      <c r="W162" s="87"/>
      <c r="X162" s="87"/>
      <c r="Y162" s="87"/>
      <c r="Z162" s="87"/>
      <c r="AA162" s="87"/>
      <c r="AB162" s="87"/>
      <c r="AC162" s="87"/>
      <c r="AD162" s="87"/>
      <c r="AE162" s="87"/>
      <c r="AF162" s="87"/>
      <c r="AG162" s="87"/>
      <c r="AH162" s="87"/>
      <c r="AI162" s="87"/>
      <c r="AJ162" s="87"/>
    </row>
    <row r="163" spans="20:36" x14ac:dyDescent="0.25">
      <c r="T163" s="87"/>
      <c r="U163" s="87"/>
      <c r="V163" s="87"/>
      <c r="W163" s="87"/>
      <c r="X163" s="87"/>
      <c r="Y163" s="87"/>
      <c r="Z163" s="87"/>
      <c r="AA163" s="87"/>
      <c r="AB163" s="87"/>
      <c r="AC163" s="87"/>
      <c r="AD163" s="87"/>
      <c r="AE163" s="87"/>
      <c r="AF163" s="87"/>
      <c r="AG163" s="87"/>
      <c r="AH163" s="87"/>
      <c r="AI163" s="87"/>
      <c r="AJ163" s="87"/>
    </row>
    <row r="164" spans="20:36" x14ac:dyDescent="0.25">
      <c r="T164" s="87"/>
      <c r="U164" s="87"/>
      <c r="V164" s="87"/>
      <c r="W164" s="87"/>
      <c r="X164" s="87"/>
      <c r="Y164" s="87"/>
      <c r="Z164" s="87"/>
      <c r="AA164" s="87"/>
      <c r="AB164" s="87"/>
      <c r="AC164" s="87"/>
      <c r="AD164" s="87"/>
      <c r="AE164" s="87"/>
      <c r="AF164" s="87"/>
      <c r="AG164" s="87"/>
      <c r="AH164" s="87"/>
      <c r="AI164" s="87"/>
      <c r="AJ164" s="87"/>
    </row>
    <row r="165" spans="20:36" x14ac:dyDescent="0.25">
      <c r="T165" s="87"/>
      <c r="U165" s="87"/>
      <c r="V165" s="87"/>
      <c r="W165" s="87"/>
      <c r="X165" s="87"/>
      <c r="Y165" s="87"/>
      <c r="Z165" s="87"/>
      <c r="AA165" s="87"/>
      <c r="AB165" s="87"/>
      <c r="AC165" s="87"/>
      <c r="AD165" s="87"/>
      <c r="AE165" s="87"/>
      <c r="AF165" s="87"/>
      <c r="AG165" s="87"/>
      <c r="AH165" s="87"/>
      <c r="AI165" s="87"/>
      <c r="AJ165" s="87"/>
    </row>
    <row r="166" spans="20:36" x14ac:dyDescent="0.25">
      <c r="T166" s="87"/>
      <c r="U166" s="87"/>
      <c r="V166" s="87"/>
      <c r="W166" s="87"/>
      <c r="X166" s="87"/>
      <c r="Y166" s="87"/>
      <c r="Z166" s="87"/>
      <c r="AA166" s="87"/>
      <c r="AB166" s="87"/>
      <c r="AC166" s="87"/>
      <c r="AD166" s="87"/>
      <c r="AE166" s="87"/>
      <c r="AF166" s="87"/>
      <c r="AG166" s="87"/>
      <c r="AH166" s="87"/>
      <c r="AI166" s="87"/>
      <c r="AJ166" s="87"/>
    </row>
    <row r="167" spans="20:36" x14ac:dyDescent="0.25">
      <c r="T167" s="87"/>
      <c r="U167" s="87"/>
      <c r="V167" s="87"/>
      <c r="W167" s="87"/>
      <c r="X167" s="87"/>
      <c r="Y167" s="87"/>
      <c r="Z167" s="87"/>
      <c r="AA167" s="87"/>
      <c r="AB167" s="87"/>
      <c r="AC167" s="87"/>
      <c r="AD167" s="87"/>
      <c r="AE167" s="87"/>
      <c r="AF167" s="87"/>
      <c r="AG167" s="87"/>
      <c r="AH167" s="87"/>
      <c r="AI167" s="87"/>
      <c r="AJ167" s="87"/>
    </row>
    <row r="168" spans="20:36" x14ac:dyDescent="0.25">
      <c r="T168" s="87"/>
      <c r="U168" s="87"/>
      <c r="V168" s="87"/>
      <c r="W168" s="87"/>
      <c r="X168" s="87"/>
      <c r="Y168" s="87"/>
      <c r="Z168" s="87"/>
      <c r="AA168" s="87"/>
      <c r="AB168" s="87"/>
      <c r="AC168" s="87"/>
      <c r="AD168" s="87"/>
      <c r="AE168" s="87"/>
      <c r="AF168" s="87"/>
      <c r="AG168" s="87"/>
      <c r="AH168" s="87"/>
      <c r="AI168" s="87"/>
      <c r="AJ168" s="87"/>
    </row>
    <row r="169" spans="20:36" x14ac:dyDescent="0.25">
      <c r="T169" s="87"/>
      <c r="U169" s="87"/>
      <c r="V169" s="87"/>
      <c r="W169" s="87"/>
      <c r="X169" s="87"/>
      <c r="Y169" s="87"/>
      <c r="Z169" s="87"/>
      <c r="AA169" s="87"/>
      <c r="AB169" s="87"/>
      <c r="AC169" s="87"/>
      <c r="AD169" s="87"/>
      <c r="AE169" s="87"/>
      <c r="AF169" s="87"/>
      <c r="AG169" s="87"/>
      <c r="AH169" s="87"/>
      <c r="AI169" s="87"/>
      <c r="AJ169" s="87"/>
    </row>
    <row r="170" spans="20:36" x14ac:dyDescent="0.25">
      <c r="T170" s="87"/>
      <c r="U170" s="87"/>
      <c r="V170" s="87"/>
      <c r="W170" s="87"/>
      <c r="X170" s="87"/>
      <c r="Y170" s="87"/>
      <c r="Z170" s="87"/>
      <c r="AA170" s="87"/>
      <c r="AB170" s="87"/>
      <c r="AC170" s="87"/>
      <c r="AD170" s="87"/>
      <c r="AE170" s="87"/>
      <c r="AF170" s="87"/>
      <c r="AG170" s="87"/>
      <c r="AH170" s="87"/>
      <c r="AI170" s="87"/>
      <c r="AJ170" s="87"/>
    </row>
    <row r="171" spans="20:36" x14ac:dyDescent="0.25">
      <c r="T171" s="87"/>
      <c r="U171" s="87"/>
      <c r="V171" s="87"/>
      <c r="W171" s="87"/>
      <c r="X171" s="87"/>
      <c r="Y171" s="87"/>
      <c r="Z171" s="87"/>
      <c r="AA171" s="87"/>
      <c r="AB171" s="87"/>
      <c r="AC171" s="87"/>
      <c r="AD171" s="87"/>
      <c r="AE171" s="87"/>
      <c r="AF171" s="87"/>
      <c r="AG171" s="87"/>
      <c r="AH171" s="87"/>
      <c r="AI171" s="87"/>
      <c r="AJ171" s="87"/>
    </row>
    <row r="172" spans="20:36" x14ac:dyDescent="0.25">
      <c r="T172" s="87"/>
      <c r="U172" s="87"/>
      <c r="V172" s="87"/>
      <c r="W172" s="87"/>
      <c r="X172" s="87"/>
      <c r="Y172" s="87"/>
      <c r="Z172" s="87"/>
      <c r="AA172" s="87"/>
      <c r="AB172" s="87"/>
      <c r="AC172" s="87"/>
      <c r="AD172" s="87"/>
      <c r="AE172" s="87"/>
      <c r="AF172" s="87"/>
      <c r="AG172" s="87"/>
      <c r="AH172" s="87"/>
      <c r="AI172" s="87"/>
      <c r="AJ172" s="87"/>
    </row>
    <row r="173" spans="20:36" x14ac:dyDescent="0.25">
      <c r="T173" s="87"/>
      <c r="U173" s="87"/>
      <c r="V173" s="87"/>
      <c r="W173" s="87"/>
      <c r="X173" s="87"/>
      <c r="Y173" s="87"/>
      <c r="Z173" s="87"/>
      <c r="AA173" s="87"/>
      <c r="AB173" s="87"/>
      <c r="AC173" s="87"/>
      <c r="AD173" s="87"/>
      <c r="AE173" s="87"/>
      <c r="AF173" s="87"/>
      <c r="AG173" s="87"/>
      <c r="AH173" s="87"/>
      <c r="AI173" s="87"/>
      <c r="AJ173" s="87"/>
    </row>
    <row r="174" spans="20:36" x14ac:dyDescent="0.25">
      <c r="T174" s="87"/>
      <c r="U174" s="87"/>
      <c r="V174" s="87"/>
      <c r="W174" s="87"/>
      <c r="X174" s="87"/>
      <c r="Y174" s="87"/>
      <c r="Z174" s="87"/>
      <c r="AA174" s="87"/>
      <c r="AB174" s="87"/>
      <c r="AC174" s="87"/>
      <c r="AD174" s="87"/>
      <c r="AE174" s="87"/>
      <c r="AF174" s="87"/>
      <c r="AG174" s="87"/>
      <c r="AH174" s="87"/>
      <c r="AI174" s="87"/>
      <c r="AJ174" s="87"/>
    </row>
    <row r="175" spans="20:36" x14ac:dyDescent="0.25">
      <c r="T175" s="87"/>
      <c r="U175" s="87"/>
      <c r="V175" s="87"/>
      <c r="W175" s="87"/>
      <c r="X175" s="87"/>
      <c r="Y175" s="87"/>
      <c r="Z175" s="87"/>
      <c r="AA175" s="87"/>
      <c r="AB175" s="87"/>
      <c r="AC175" s="87"/>
      <c r="AD175" s="87"/>
      <c r="AE175" s="87"/>
      <c r="AF175" s="87"/>
      <c r="AG175" s="87"/>
      <c r="AH175" s="87"/>
      <c r="AI175" s="87"/>
      <c r="AJ175" s="87"/>
    </row>
    <row r="176" spans="20:36" x14ac:dyDescent="0.25">
      <c r="T176" s="87"/>
      <c r="U176" s="87"/>
      <c r="V176" s="87"/>
      <c r="W176" s="87"/>
      <c r="X176" s="87"/>
      <c r="Y176" s="87"/>
      <c r="Z176" s="87"/>
      <c r="AA176" s="87"/>
      <c r="AB176" s="87"/>
      <c r="AC176" s="87"/>
      <c r="AD176" s="87"/>
      <c r="AE176" s="87"/>
      <c r="AF176" s="87"/>
      <c r="AG176" s="87"/>
      <c r="AH176" s="87"/>
      <c r="AI176" s="87"/>
      <c r="AJ176" s="87"/>
    </row>
    <row r="177" spans="20:36" x14ac:dyDescent="0.25">
      <c r="T177" s="87"/>
      <c r="U177" s="87"/>
      <c r="V177" s="87"/>
      <c r="W177" s="87"/>
      <c r="X177" s="87"/>
      <c r="Y177" s="87"/>
      <c r="Z177" s="87"/>
      <c r="AA177" s="87"/>
      <c r="AB177" s="87"/>
      <c r="AC177" s="87"/>
      <c r="AD177" s="87"/>
      <c r="AE177" s="87"/>
      <c r="AF177" s="87"/>
      <c r="AG177" s="87"/>
      <c r="AH177" s="87"/>
      <c r="AI177" s="87"/>
      <c r="AJ177" s="87"/>
    </row>
    <row r="178" spans="20:36" x14ac:dyDescent="0.25">
      <c r="T178" s="87"/>
      <c r="U178" s="87"/>
      <c r="V178" s="87"/>
      <c r="W178" s="87"/>
      <c r="X178" s="87"/>
      <c r="Y178" s="87"/>
      <c r="Z178" s="87"/>
      <c r="AA178" s="87"/>
      <c r="AB178" s="87"/>
      <c r="AC178" s="87"/>
      <c r="AD178" s="87"/>
      <c r="AE178" s="87"/>
      <c r="AF178" s="87"/>
      <c r="AG178" s="87"/>
      <c r="AH178" s="87"/>
      <c r="AI178" s="87"/>
      <c r="AJ178" s="87"/>
    </row>
    <row r="179" spans="20:36" x14ac:dyDescent="0.25">
      <c r="T179" s="87"/>
      <c r="U179" s="87"/>
      <c r="V179" s="87"/>
      <c r="W179" s="87"/>
      <c r="X179" s="87"/>
      <c r="Y179" s="87"/>
      <c r="Z179" s="87"/>
      <c r="AA179" s="87"/>
      <c r="AB179" s="87"/>
      <c r="AC179" s="87"/>
      <c r="AD179" s="87"/>
      <c r="AE179" s="87"/>
      <c r="AF179" s="87"/>
      <c r="AG179" s="87"/>
      <c r="AH179" s="87"/>
      <c r="AI179" s="87"/>
      <c r="AJ179" s="87"/>
    </row>
    <row r="180" spans="20:36" x14ac:dyDescent="0.25">
      <c r="T180" s="87"/>
      <c r="U180" s="87"/>
      <c r="V180" s="87"/>
      <c r="W180" s="87"/>
      <c r="X180" s="87"/>
      <c r="Y180" s="87"/>
      <c r="Z180" s="87"/>
      <c r="AA180" s="87"/>
      <c r="AB180" s="87"/>
      <c r="AC180" s="87"/>
      <c r="AD180" s="87"/>
      <c r="AE180" s="87"/>
      <c r="AF180" s="87"/>
      <c r="AG180" s="87"/>
      <c r="AH180" s="87"/>
      <c r="AI180" s="87"/>
      <c r="AJ180" s="87"/>
    </row>
    <row r="181" spans="20:36" x14ac:dyDescent="0.25">
      <c r="T181" s="87"/>
      <c r="U181" s="87"/>
      <c r="V181" s="87"/>
      <c r="W181" s="87"/>
      <c r="X181" s="87"/>
      <c r="Y181" s="87"/>
      <c r="Z181" s="87"/>
      <c r="AA181" s="87"/>
      <c r="AB181" s="87"/>
      <c r="AC181" s="87"/>
      <c r="AD181" s="87"/>
      <c r="AE181" s="87"/>
      <c r="AF181" s="87"/>
      <c r="AG181" s="87"/>
      <c r="AH181" s="87"/>
      <c r="AI181" s="87"/>
      <c r="AJ181" s="87"/>
    </row>
    <row r="182" spans="20:36" x14ac:dyDescent="0.25">
      <c r="T182" s="87"/>
      <c r="U182" s="87"/>
      <c r="V182" s="87"/>
      <c r="W182" s="87"/>
      <c r="X182" s="87"/>
      <c r="Y182" s="87"/>
      <c r="Z182" s="87"/>
      <c r="AA182" s="87"/>
      <c r="AB182" s="87"/>
      <c r="AC182" s="87"/>
      <c r="AD182" s="87"/>
      <c r="AE182" s="87"/>
      <c r="AF182" s="87"/>
      <c r="AG182" s="87"/>
      <c r="AH182" s="87"/>
      <c r="AI182" s="87"/>
      <c r="AJ182" s="87"/>
    </row>
    <row r="183" spans="20:36" x14ac:dyDescent="0.25">
      <c r="T183" s="87"/>
      <c r="U183" s="87"/>
      <c r="V183" s="87"/>
      <c r="W183" s="87"/>
      <c r="X183" s="87"/>
      <c r="Y183" s="87"/>
      <c r="Z183" s="87"/>
      <c r="AA183" s="87"/>
      <c r="AB183" s="87"/>
      <c r="AC183" s="87"/>
      <c r="AD183" s="87"/>
      <c r="AE183" s="87"/>
      <c r="AF183" s="87"/>
      <c r="AG183" s="87"/>
      <c r="AH183" s="87"/>
      <c r="AI183" s="87"/>
      <c r="AJ183" s="87"/>
    </row>
    <row r="184" spans="20:36" x14ac:dyDescent="0.25">
      <c r="T184" s="87"/>
      <c r="U184" s="87"/>
      <c r="V184" s="87"/>
      <c r="W184" s="87"/>
      <c r="X184" s="87"/>
      <c r="Y184" s="87"/>
      <c r="Z184" s="87"/>
      <c r="AA184" s="87"/>
      <c r="AB184" s="87"/>
      <c r="AC184" s="87"/>
      <c r="AD184" s="87"/>
      <c r="AE184" s="87"/>
      <c r="AF184" s="87"/>
      <c r="AG184" s="87"/>
      <c r="AH184" s="87"/>
      <c r="AI184" s="87"/>
      <c r="AJ184" s="87"/>
    </row>
    <row r="185" spans="20:36" x14ac:dyDescent="0.25">
      <c r="T185" s="87"/>
      <c r="U185" s="87"/>
      <c r="V185" s="87"/>
      <c r="W185" s="87"/>
      <c r="X185" s="87"/>
      <c r="Y185" s="87"/>
      <c r="Z185" s="87"/>
      <c r="AA185" s="87"/>
      <c r="AB185" s="87"/>
      <c r="AC185" s="87"/>
      <c r="AD185" s="87"/>
      <c r="AE185" s="87"/>
      <c r="AF185" s="87"/>
      <c r="AG185" s="87"/>
      <c r="AH185" s="87"/>
      <c r="AI185" s="87"/>
      <c r="AJ185" s="87"/>
    </row>
    <row r="186" spans="20:36" x14ac:dyDescent="0.25">
      <c r="T186" s="87"/>
      <c r="U186" s="87"/>
      <c r="V186" s="87"/>
      <c r="W186" s="87"/>
      <c r="X186" s="87"/>
      <c r="Y186" s="87"/>
      <c r="Z186" s="87"/>
      <c r="AA186" s="87"/>
      <c r="AB186" s="87"/>
      <c r="AC186" s="87"/>
      <c r="AD186" s="87"/>
      <c r="AE186" s="87"/>
      <c r="AF186" s="87"/>
      <c r="AG186" s="87"/>
      <c r="AH186" s="87"/>
      <c r="AI186" s="87"/>
      <c r="AJ186" s="87"/>
    </row>
    <row r="187" spans="20:36" x14ac:dyDescent="0.25">
      <c r="T187" s="87"/>
      <c r="U187" s="87"/>
      <c r="V187" s="87"/>
      <c r="W187" s="87"/>
      <c r="X187" s="87"/>
      <c r="Y187" s="87"/>
      <c r="Z187" s="87"/>
      <c r="AA187" s="87"/>
      <c r="AB187" s="87"/>
      <c r="AC187" s="87"/>
      <c r="AD187" s="87"/>
      <c r="AE187" s="87"/>
      <c r="AF187" s="87"/>
      <c r="AG187" s="87"/>
      <c r="AH187" s="87"/>
      <c r="AI187" s="87"/>
      <c r="AJ187" s="87"/>
    </row>
    <row r="188" spans="20:36" x14ac:dyDescent="0.25">
      <c r="T188" s="87"/>
      <c r="U188" s="87"/>
      <c r="V188" s="87"/>
      <c r="W188" s="87"/>
      <c r="X188" s="87"/>
      <c r="Y188" s="87"/>
      <c r="Z188" s="87"/>
      <c r="AA188" s="87"/>
      <c r="AB188" s="87"/>
      <c r="AC188" s="87"/>
      <c r="AD188" s="87"/>
      <c r="AE188" s="87"/>
      <c r="AF188" s="87"/>
      <c r="AG188" s="87"/>
      <c r="AH188" s="87"/>
      <c r="AI188" s="87"/>
      <c r="AJ188" s="87"/>
    </row>
    <row r="189" spans="20:36" x14ac:dyDescent="0.25">
      <c r="T189" s="87"/>
      <c r="U189" s="87"/>
      <c r="V189" s="87"/>
      <c r="W189" s="87"/>
      <c r="X189" s="87"/>
      <c r="Y189" s="87"/>
      <c r="Z189" s="87"/>
      <c r="AA189" s="87"/>
      <c r="AB189" s="87"/>
      <c r="AC189" s="87"/>
      <c r="AD189" s="87"/>
      <c r="AE189" s="87"/>
      <c r="AF189" s="87"/>
      <c r="AG189" s="87"/>
      <c r="AH189" s="87"/>
      <c r="AI189" s="87"/>
      <c r="AJ189" s="87"/>
    </row>
    <row r="190" spans="20:36" x14ac:dyDescent="0.25">
      <c r="T190" s="87"/>
      <c r="U190" s="87"/>
      <c r="V190" s="87"/>
      <c r="W190" s="87"/>
      <c r="X190" s="87"/>
      <c r="Y190" s="87"/>
      <c r="Z190" s="87"/>
      <c r="AA190" s="87"/>
      <c r="AB190" s="87"/>
      <c r="AC190" s="87"/>
      <c r="AD190" s="87"/>
      <c r="AE190" s="87"/>
      <c r="AF190" s="87"/>
      <c r="AG190" s="87"/>
      <c r="AH190" s="87"/>
      <c r="AI190" s="87"/>
      <c r="AJ190" s="87"/>
    </row>
    <row r="191" spans="20:36" x14ac:dyDescent="0.25">
      <c r="T191" s="87"/>
      <c r="U191" s="87"/>
      <c r="V191" s="87"/>
      <c r="W191" s="87"/>
      <c r="X191" s="87"/>
      <c r="Y191" s="87"/>
      <c r="Z191" s="87"/>
      <c r="AA191" s="87"/>
      <c r="AB191" s="87"/>
      <c r="AC191" s="87"/>
      <c r="AD191" s="87"/>
      <c r="AE191" s="87"/>
      <c r="AF191" s="87"/>
      <c r="AG191" s="87"/>
      <c r="AH191" s="87"/>
      <c r="AI191" s="87"/>
      <c r="AJ191" s="87"/>
    </row>
    <row r="192" spans="20:36" x14ac:dyDescent="0.25">
      <c r="T192" s="87"/>
      <c r="U192" s="87"/>
      <c r="V192" s="87"/>
      <c r="W192" s="87"/>
      <c r="X192" s="87"/>
      <c r="Y192" s="87"/>
      <c r="Z192" s="87"/>
      <c r="AA192" s="87"/>
      <c r="AB192" s="87"/>
      <c r="AC192" s="87"/>
      <c r="AD192" s="87"/>
      <c r="AE192" s="87"/>
      <c r="AF192" s="87"/>
      <c r="AG192" s="87"/>
      <c r="AH192" s="87"/>
      <c r="AI192" s="87"/>
      <c r="AJ192" s="87"/>
    </row>
    <row r="193" spans="20:36" x14ac:dyDescent="0.25">
      <c r="T193" s="87"/>
      <c r="U193" s="87"/>
      <c r="V193" s="87"/>
      <c r="W193" s="87"/>
      <c r="X193" s="87"/>
      <c r="Y193" s="87"/>
      <c r="Z193" s="87"/>
      <c r="AA193" s="87"/>
      <c r="AB193" s="87"/>
      <c r="AC193" s="87"/>
      <c r="AD193" s="87"/>
      <c r="AE193" s="87"/>
      <c r="AF193" s="87"/>
      <c r="AG193" s="87"/>
      <c r="AH193" s="87"/>
      <c r="AI193" s="87"/>
      <c r="AJ193" s="87"/>
    </row>
    <row r="194" spans="20:36" x14ac:dyDescent="0.25">
      <c r="T194" s="87"/>
      <c r="U194" s="87"/>
      <c r="V194" s="87"/>
      <c r="W194" s="87"/>
      <c r="X194" s="87"/>
      <c r="Y194" s="87"/>
      <c r="Z194" s="87"/>
      <c r="AA194" s="87"/>
      <c r="AB194" s="87"/>
      <c r="AC194" s="87"/>
      <c r="AD194" s="87"/>
      <c r="AE194" s="87"/>
      <c r="AF194" s="87"/>
      <c r="AG194" s="87"/>
      <c r="AH194" s="87"/>
      <c r="AI194" s="87"/>
      <c r="AJ194" s="87"/>
    </row>
    <row r="195" spans="20:36" x14ac:dyDescent="0.25">
      <c r="T195" s="87"/>
      <c r="U195" s="87"/>
      <c r="V195" s="87"/>
      <c r="W195" s="87"/>
      <c r="X195" s="87"/>
      <c r="Y195" s="87"/>
      <c r="Z195" s="87"/>
      <c r="AA195" s="87"/>
      <c r="AB195" s="87"/>
      <c r="AC195" s="87"/>
      <c r="AD195" s="87"/>
      <c r="AE195" s="87"/>
      <c r="AF195" s="87"/>
      <c r="AG195" s="87"/>
      <c r="AH195" s="87"/>
      <c r="AI195" s="87"/>
      <c r="AJ195" s="87"/>
    </row>
    <row r="196" spans="20:36" x14ac:dyDescent="0.25">
      <c r="T196" s="87"/>
      <c r="U196" s="87"/>
      <c r="V196" s="87"/>
      <c r="W196" s="87"/>
      <c r="X196" s="87"/>
      <c r="Y196" s="87"/>
      <c r="Z196" s="87"/>
      <c r="AA196" s="87"/>
      <c r="AB196" s="87"/>
      <c r="AC196" s="87"/>
      <c r="AD196" s="87"/>
      <c r="AE196" s="87"/>
      <c r="AF196" s="87"/>
      <c r="AG196" s="87"/>
      <c r="AH196" s="87"/>
      <c r="AI196" s="87"/>
      <c r="AJ196" s="87"/>
    </row>
    <row r="197" spans="20:36" x14ac:dyDescent="0.25">
      <c r="T197" s="87"/>
      <c r="U197" s="87"/>
      <c r="V197" s="87"/>
      <c r="W197" s="87"/>
      <c r="X197" s="87"/>
      <c r="Y197" s="87"/>
      <c r="Z197" s="87"/>
      <c r="AA197" s="87"/>
      <c r="AB197" s="87"/>
      <c r="AC197" s="87"/>
      <c r="AD197" s="87"/>
      <c r="AE197" s="87"/>
      <c r="AF197" s="87"/>
      <c r="AG197" s="87"/>
      <c r="AH197" s="87"/>
      <c r="AI197" s="87"/>
      <c r="AJ197" s="87"/>
    </row>
    <row r="198" spans="20:36" x14ac:dyDescent="0.25">
      <c r="T198" s="87"/>
      <c r="U198" s="87"/>
      <c r="V198" s="87"/>
      <c r="W198" s="87"/>
      <c r="X198" s="87"/>
      <c r="Y198" s="87"/>
      <c r="Z198" s="87"/>
      <c r="AA198" s="87"/>
      <c r="AB198" s="87"/>
      <c r="AC198" s="87"/>
      <c r="AD198" s="87"/>
      <c r="AE198" s="87"/>
      <c r="AF198" s="87"/>
      <c r="AG198" s="87"/>
      <c r="AH198" s="87"/>
      <c r="AI198" s="87"/>
      <c r="AJ198" s="87"/>
    </row>
    <row r="199" spans="20:36" x14ac:dyDescent="0.25">
      <c r="T199" s="87"/>
      <c r="U199" s="87"/>
      <c r="V199" s="87"/>
      <c r="W199" s="87"/>
      <c r="X199" s="87"/>
      <c r="Y199" s="87"/>
      <c r="Z199" s="87"/>
      <c r="AA199" s="87"/>
      <c r="AB199" s="87"/>
      <c r="AC199" s="87"/>
      <c r="AD199" s="87"/>
      <c r="AE199" s="87"/>
      <c r="AF199" s="87"/>
      <c r="AG199" s="87"/>
      <c r="AH199" s="87"/>
      <c r="AI199" s="87"/>
      <c r="AJ199" s="87"/>
    </row>
    <row r="200" spans="20:36" x14ac:dyDescent="0.25">
      <c r="T200" s="87"/>
      <c r="U200" s="87"/>
      <c r="V200" s="87"/>
      <c r="W200" s="87"/>
      <c r="X200" s="87"/>
      <c r="Y200" s="87"/>
      <c r="Z200" s="87"/>
      <c r="AA200" s="87"/>
      <c r="AB200" s="87"/>
      <c r="AC200" s="87"/>
      <c r="AD200" s="87"/>
      <c r="AE200" s="87"/>
      <c r="AF200" s="87"/>
      <c r="AG200" s="87"/>
      <c r="AH200" s="87"/>
      <c r="AI200" s="87"/>
      <c r="AJ200" s="87"/>
    </row>
    <row r="201" spans="20:36" x14ac:dyDescent="0.25">
      <c r="T201" s="87"/>
      <c r="U201" s="87"/>
      <c r="V201" s="87"/>
      <c r="W201" s="87"/>
      <c r="X201" s="87"/>
      <c r="Y201" s="87"/>
      <c r="Z201" s="87"/>
      <c r="AA201" s="87"/>
      <c r="AB201" s="87"/>
      <c r="AC201" s="87"/>
      <c r="AD201" s="87"/>
      <c r="AE201" s="87"/>
      <c r="AF201" s="87"/>
      <c r="AG201" s="87"/>
      <c r="AH201" s="87"/>
      <c r="AI201" s="87"/>
      <c r="AJ201" s="87"/>
    </row>
    <row r="202" spans="20:36" x14ac:dyDescent="0.25">
      <c r="T202" s="87"/>
      <c r="U202" s="87"/>
      <c r="V202" s="87"/>
      <c r="W202" s="87"/>
      <c r="X202" s="87"/>
      <c r="Y202" s="87"/>
      <c r="Z202" s="87"/>
      <c r="AA202" s="87"/>
      <c r="AB202" s="87"/>
      <c r="AC202" s="87"/>
      <c r="AD202" s="87"/>
      <c r="AE202" s="87"/>
      <c r="AF202" s="87"/>
      <c r="AG202" s="87"/>
      <c r="AH202" s="87"/>
      <c r="AI202" s="87"/>
      <c r="AJ202" s="87"/>
    </row>
    <row r="203" spans="20:36" x14ac:dyDescent="0.25">
      <c r="T203" s="87"/>
      <c r="U203" s="87"/>
      <c r="V203" s="87"/>
      <c r="W203" s="87"/>
      <c r="X203" s="87"/>
      <c r="Y203" s="87"/>
      <c r="Z203" s="87"/>
      <c r="AA203" s="87"/>
      <c r="AB203" s="87"/>
      <c r="AC203" s="87"/>
      <c r="AD203" s="87"/>
      <c r="AE203" s="87"/>
      <c r="AF203" s="87"/>
      <c r="AG203" s="87"/>
      <c r="AH203" s="87"/>
      <c r="AI203" s="87"/>
      <c r="AJ203" s="87"/>
    </row>
    <row r="204" spans="20:36" x14ac:dyDescent="0.25">
      <c r="T204" s="87"/>
      <c r="U204" s="87"/>
      <c r="V204" s="87"/>
      <c r="W204" s="87"/>
      <c r="X204" s="87"/>
      <c r="Y204" s="87"/>
      <c r="Z204" s="87"/>
      <c r="AA204" s="87"/>
      <c r="AB204" s="87"/>
      <c r="AC204" s="87"/>
      <c r="AD204" s="87"/>
      <c r="AE204" s="87"/>
      <c r="AF204" s="87"/>
      <c r="AG204" s="87"/>
      <c r="AH204" s="87"/>
      <c r="AI204" s="87"/>
      <c r="AJ204" s="87"/>
    </row>
    <row r="205" spans="20:36" x14ac:dyDescent="0.25">
      <c r="T205" s="87"/>
      <c r="U205" s="87"/>
      <c r="V205" s="87"/>
      <c r="W205" s="87"/>
      <c r="X205" s="87"/>
      <c r="Y205" s="87"/>
      <c r="Z205" s="87"/>
      <c r="AA205" s="87"/>
      <c r="AB205" s="87"/>
      <c r="AC205" s="87"/>
      <c r="AD205" s="87"/>
      <c r="AE205" s="87"/>
      <c r="AF205" s="87"/>
      <c r="AG205" s="87"/>
      <c r="AH205" s="87"/>
      <c r="AI205" s="87"/>
      <c r="AJ205" s="87"/>
    </row>
    <row r="206" spans="20:36" x14ac:dyDescent="0.25">
      <c r="T206" s="87"/>
      <c r="U206" s="87"/>
      <c r="V206" s="87"/>
      <c r="W206" s="87"/>
      <c r="X206" s="87"/>
      <c r="Y206" s="87"/>
      <c r="Z206" s="87"/>
      <c r="AA206" s="87"/>
      <c r="AB206" s="87"/>
      <c r="AC206" s="87"/>
      <c r="AD206" s="87"/>
      <c r="AE206" s="87"/>
      <c r="AF206" s="87"/>
      <c r="AG206" s="87"/>
      <c r="AH206" s="87"/>
      <c r="AI206" s="87"/>
      <c r="AJ206" s="87"/>
    </row>
    <row r="207" spans="20:36" x14ac:dyDescent="0.25">
      <c r="T207" s="87"/>
      <c r="U207" s="87"/>
      <c r="V207" s="87"/>
      <c r="W207" s="87"/>
      <c r="X207" s="87"/>
      <c r="Y207" s="87"/>
      <c r="Z207" s="87"/>
      <c r="AA207" s="87"/>
      <c r="AB207" s="87"/>
      <c r="AC207" s="87"/>
      <c r="AD207" s="87"/>
      <c r="AE207" s="87"/>
      <c r="AF207" s="87"/>
      <c r="AG207" s="87"/>
      <c r="AH207" s="87"/>
      <c r="AI207" s="87"/>
      <c r="AJ207" s="87"/>
    </row>
    <row r="208" spans="20:36" x14ac:dyDescent="0.25">
      <c r="T208" s="87"/>
      <c r="U208" s="87"/>
      <c r="V208" s="87"/>
      <c r="W208" s="87"/>
      <c r="X208" s="87"/>
      <c r="Y208" s="87"/>
      <c r="Z208" s="87"/>
      <c r="AA208" s="87"/>
      <c r="AB208" s="87"/>
      <c r="AC208" s="87"/>
      <c r="AD208" s="87"/>
      <c r="AE208" s="87"/>
      <c r="AF208" s="87"/>
      <c r="AG208" s="87"/>
      <c r="AH208" s="87"/>
      <c r="AI208" s="87"/>
      <c r="AJ208" s="87"/>
    </row>
    <row r="209" spans="20:36" x14ac:dyDescent="0.25">
      <c r="T209" s="87"/>
      <c r="U209" s="87"/>
      <c r="V209" s="87"/>
      <c r="W209" s="87"/>
      <c r="X209" s="87"/>
      <c r="Y209" s="87"/>
      <c r="Z209" s="87"/>
      <c r="AA209" s="87"/>
      <c r="AB209" s="87"/>
      <c r="AC209" s="87"/>
      <c r="AD209" s="87"/>
      <c r="AE209" s="87"/>
      <c r="AF209" s="87"/>
      <c r="AG209" s="87"/>
      <c r="AH209" s="87"/>
      <c r="AI209" s="87"/>
      <c r="AJ209" s="87"/>
    </row>
    <row r="210" spans="20:36" x14ac:dyDescent="0.25">
      <c r="T210" s="87"/>
      <c r="U210" s="87"/>
      <c r="V210" s="87"/>
      <c r="W210" s="87"/>
      <c r="X210" s="87"/>
      <c r="Y210" s="87"/>
      <c r="Z210" s="87"/>
      <c r="AA210" s="87"/>
      <c r="AB210" s="87"/>
      <c r="AC210" s="87"/>
      <c r="AD210" s="87"/>
      <c r="AE210" s="87"/>
      <c r="AF210" s="87"/>
      <c r="AG210" s="87"/>
      <c r="AH210" s="87"/>
      <c r="AI210" s="87"/>
      <c r="AJ210" s="87"/>
    </row>
    <row r="211" spans="20:36" x14ac:dyDescent="0.25">
      <c r="T211" s="87"/>
      <c r="U211" s="87"/>
      <c r="V211" s="87"/>
      <c r="W211" s="87"/>
      <c r="X211" s="87"/>
      <c r="Y211" s="87"/>
      <c r="Z211" s="87"/>
      <c r="AA211" s="87"/>
      <c r="AB211" s="87"/>
      <c r="AC211" s="87"/>
      <c r="AD211" s="87"/>
      <c r="AE211" s="87"/>
      <c r="AF211" s="87"/>
      <c r="AG211" s="87"/>
      <c r="AH211" s="87"/>
      <c r="AI211" s="87"/>
      <c r="AJ211" s="87"/>
    </row>
    <row r="212" spans="20:36" x14ac:dyDescent="0.25">
      <c r="T212" s="87"/>
      <c r="U212" s="87"/>
      <c r="V212" s="87"/>
      <c r="W212" s="87"/>
      <c r="X212" s="87"/>
      <c r="Y212" s="87"/>
      <c r="Z212" s="87"/>
      <c r="AA212" s="87"/>
      <c r="AB212" s="87"/>
      <c r="AC212" s="87"/>
      <c r="AD212" s="87"/>
      <c r="AE212" s="87"/>
      <c r="AF212" s="87"/>
      <c r="AG212" s="87"/>
      <c r="AH212" s="87"/>
      <c r="AI212" s="87"/>
      <c r="AJ212" s="87"/>
    </row>
    <row r="213" spans="20:36" x14ac:dyDescent="0.25">
      <c r="T213" s="87"/>
      <c r="U213" s="87"/>
      <c r="V213" s="87"/>
      <c r="W213" s="87"/>
      <c r="X213" s="87"/>
      <c r="Y213" s="87"/>
      <c r="Z213" s="87"/>
      <c r="AA213" s="87"/>
      <c r="AB213" s="87"/>
      <c r="AC213" s="87"/>
      <c r="AD213" s="87"/>
      <c r="AE213" s="87"/>
      <c r="AF213" s="87"/>
      <c r="AG213" s="87"/>
      <c r="AH213" s="87"/>
      <c r="AI213" s="87"/>
      <c r="AJ213" s="87"/>
    </row>
    <row r="214" spans="20:36" x14ac:dyDescent="0.25">
      <c r="T214" s="87"/>
      <c r="U214" s="87"/>
      <c r="V214" s="87"/>
      <c r="W214" s="87"/>
      <c r="X214" s="87"/>
      <c r="Y214" s="87"/>
      <c r="Z214" s="87"/>
      <c r="AA214" s="87"/>
      <c r="AB214" s="87"/>
      <c r="AC214" s="87"/>
      <c r="AD214" s="87"/>
      <c r="AE214" s="87"/>
      <c r="AF214" s="87"/>
      <c r="AG214" s="87"/>
      <c r="AH214" s="87"/>
      <c r="AI214" s="87"/>
      <c r="AJ214" s="87"/>
    </row>
    <row r="215" spans="20:36" x14ac:dyDescent="0.25">
      <c r="T215" s="87"/>
      <c r="U215" s="87"/>
      <c r="V215" s="87"/>
      <c r="W215" s="87"/>
      <c r="X215" s="87"/>
      <c r="Y215" s="87"/>
      <c r="Z215" s="87"/>
      <c r="AA215" s="87"/>
      <c r="AB215" s="87"/>
      <c r="AC215" s="87"/>
      <c r="AD215" s="87"/>
      <c r="AE215" s="87"/>
      <c r="AF215" s="87"/>
      <c r="AG215" s="87"/>
      <c r="AH215" s="87"/>
      <c r="AI215" s="87"/>
      <c r="AJ215" s="87"/>
    </row>
    <row r="216" spans="20:36" x14ac:dyDescent="0.25">
      <c r="T216" s="87"/>
      <c r="U216" s="87"/>
      <c r="V216" s="87"/>
      <c r="W216" s="87"/>
      <c r="X216" s="87"/>
      <c r="Y216" s="87"/>
      <c r="Z216" s="87"/>
      <c r="AA216" s="87"/>
      <c r="AB216" s="87"/>
      <c r="AC216" s="87"/>
      <c r="AD216" s="87"/>
      <c r="AE216" s="87"/>
      <c r="AF216" s="87"/>
      <c r="AG216" s="87"/>
      <c r="AH216" s="87"/>
      <c r="AI216" s="87"/>
      <c r="AJ216" s="87"/>
    </row>
    <row r="217" spans="20:36" x14ac:dyDescent="0.25">
      <c r="T217" s="87"/>
      <c r="U217" s="87"/>
      <c r="V217" s="87"/>
      <c r="W217" s="87"/>
      <c r="X217" s="87"/>
      <c r="Y217" s="87"/>
      <c r="Z217" s="87"/>
      <c r="AA217" s="87"/>
      <c r="AB217" s="87"/>
      <c r="AC217" s="87"/>
      <c r="AD217" s="87"/>
      <c r="AE217" s="87"/>
      <c r="AF217" s="87"/>
      <c r="AG217" s="87"/>
      <c r="AH217" s="87"/>
      <c r="AI217" s="87"/>
      <c r="AJ217" s="87"/>
    </row>
    <row r="218" spans="20:36" x14ac:dyDescent="0.25">
      <c r="T218" s="87"/>
      <c r="U218" s="87"/>
      <c r="V218" s="87"/>
      <c r="W218" s="87"/>
      <c r="X218" s="87"/>
      <c r="Y218" s="87"/>
      <c r="Z218" s="87"/>
      <c r="AA218" s="87"/>
      <c r="AB218" s="87"/>
      <c r="AC218" s="87"/>
      <c r="AD218" s="87"/>
      <c r="AE218" s="87"/>
      <c r="AF218" s="87"/>
      <c r="AG218" s="87"/>
      <c r="AH218" s="87"/>
      <c r="AI218" s="87"/>
      <c r="AJ218" s="87"/>
    </row>
    <row r="219" spans="20:36" x14ac:dyDescent="0.25">
      <c r="T219" s="87"/>
      <c r="U219" s="87"/>
      <c r="V219" s="87"/>
      <c r="W219" s="87"/>
      <c r="X219" s="87"/>
      <c r="Y219" s="87"/>
      <c r="Z219" s="87"/>
      <c r="AA219" s="87"/>
      <c r="AB219" s="87"/>
      <c r="AC219" s="87"/>
      <c r="AD219" s="87"/>
      <c r="AE219" s="87"/>
      <c r="AF219" s="87"/>
      <c r="AG219" s="87"/>
      <c r="AH219" s="87"/>
      <c r="AI219" s="87"/>
      <c r="AJ219" s="87"/>
    </row>
    <row r="220" spans="20:36" x14ac:dyDescent="0.25">
      <c r="T220" s="87"/>
      <c r="U220" s="87"/>
      <c r="V220" s="87"/>
      <c r="W220" s="87"/>
      <c r="X220" s="87"/>
      <c r="Y220" s="87"/>
      <c r="Z220" s="87"/>
      <c r="AA220" s="87"/>
      <c r="AB220" s="87"/>
      <c r="AC220" s="87"/>
      <c r="AD220" s="87"/>
      <c r="AE220" s="87"/>
      <c r="AF220" s="87"/>
      <c r="AG220" s="87"/>
      <c r="AH220" s="87"/>
      <c r="AI220" s="87"/>
      <c r="AJ220" s="87"/>
    </row>
    <row r="221" spans="20:36" x14ac:dyDescent="0.25">
      <c r="T221" s="87"/>
      <c r="U221" s="87"/>
      <c r="V221" s="87"/>
      <c r="W221" s="87"/>
      <c r="X221" s="87"/>
      <c r="Y221" s="87"/>
      <c r="Z221" s="87"/>
      <c r="AA221" s="87"/>
      <c r="AB221" s="87"/>
      <c r="AC221" s="87"/>
      <c r="AD221" s="87"/>
      <c r="AE221" s="87"/>
      <c r="AF221" s="87"/>
      <c r="AG221" s="87"/>
      <c r="AH221" s="87"/>
      <c r="AI221" s="87"/>
      <c r="AJ221" s="87"/>
    </row>
    <row r="222" spans="20:36" x14ac:dyDescent="0.25">
      <c r="T222" s="87"/>
      <c r="U222" s="87"/>
      <c r="V222" s="87"/>
      <c r="W222" s="87"/>
      <c r="X222" s="87"/>
      <c r="Y222" s="87"/>
      <c r="Z222" s="87"/>
      <c r="AA222" s="87"/>
      <c r="AB222" s="87"/>
      <c r="AC222" s="87"/>
      <c r="AD222" s="87"/>
      <c r="AE222" s="87"/>
      <c r="AF222" s="87"/>
      <c r="AG222" s="87"/>
      <c r="AH222" s="87"/>
      <c r="AI222" s="87"/>
      <c r="AJ222" s="87"/>
    </row>
    <row r="223" spans="20:36" x14ac:dyDescent="0.25">
      <c r="T223" s="87"/>
      <c r="U223" s="87"/>
      <c r="V223" s="87"/>
      <c r="W223" s="87"/>
      <c r="X223" s="87"/>
      <c r="Y223" s="87"/>
      <c r="Z223" s="87"/>
      <c r="AA223" s="87"/>
      <c r="AB223" s="87"/>
      <c r="AC223" s="87"/>
      <c r="AD223" s="87"/>
      <c r="AE223" s="87"/>
      <c r="AF223" s="87"/>
      <c r="AG223" s="87"/>
      <c r="AH223" s="87"/>
      <c r="AI223" s="87"/>
      <c r="AJ223" s="87"/>
    </row>
    <row r="224" spans="20:36" x14ac:dyDescent="0.25">
      <c r="T224" s="87"/>
      <c r="U224" s="87"/>
      <c r="V224" s="87"/>
      <c r="W224" s="87"/>
      <c r="X224" s="87"/>
      <c r="Y224" s="87"/>
      <c r="Z224" s="87"/>
      <c r="AA224" s="87"/>
      <c r="AB224" s="87"/>
      <c r="AC224" s="87"/>
      <c r="AD224" s="87"/>
      <c r="AE224" s="87"/>
      <c r="AF224" s="87"/>
      <c r="AG224" s="87"/>
      <c r="AH224" s="87"/>
      <c r="AI224" s="87"/>
      <c r="AJ224" s="87"/>
    </row>
    <row r="225" spans="20:36" x14ac:dyDescent="0.25">
      <c r="T225" s="87"/>
      <c r="U225" s="87"/>
      <c r="V225" s="87"/>
      <c r="W225" s="87"/>
      <c r="X225" s="87"/>
      <c r="Y225" s="87"/>
      <c r="Z225" s="87"/>
      <c r="AA225" s="87"/>
      <c r="AB225" s="87"/>
      <c r="AC225" s="87"/>
      <c r="AD225" s="87"/>
      <c r="AE225" s="87"/>
      <c r="AF225" s="87"/>
      <c r="AG225" s="87"/>
      <c r="AH225" s="87"/>
      <c r="AI225" s="87"/>
      <c r="AJ225" s="87"/>
    </row>
    <row r="226" spans="20:36" x14ac:dyDescent="0.25">
      <c r="T226" s="87"/>
      <c r="U226" s="87"/>
      <c r="V226" s="87"/>
      <c r="W226" s="87"/>
      <c r="X226" s="87"/>
      <c r="Y226" s="87"/>
      <c r="Z226" s="87"/>
      <c r="AA226" s="87"/>
      <c r="AB226" s="87"/>
      <c r="AC226" s="87"/>
      <c r="AD226" s="87"/>
      <c r="AE226" s="87"/>
      <c r="AF226" s="87"/>
      <c r="AG226" s="87"/>
      <c r="AH226" s="87"/>
      <c r="AI226" s="87"/>
      <c r="AJ226" s="87"/>
    </row>
    <row r="227" spans="20:36" x14ac:dyDescent="0.25">
      <c r="T227" s="87"/>
      <c r="U227" s="87"/>
      <c r="V227" s="87"/>
      <c r="W227" s="87"/>
      <c r="X227" s="87"/>
      <c r="Y227" s="87"/>
      <c r="Z227" s="87"/>
      <c r="AA227" s="87"/>
      <c r="AB227" s="87"/>
      <c r="AC227" s="87"/>
      <c r="AD227" s="87"/>
      <c r="AE227" s="87"/>
      <c r="AF227" s="87"/>
      <c r="AG227" s="87"/>
      <c r="AH227" s="87"/>
      <c r="AI227" s="87"/>
      <c r="AJ227" s="87"/>
    </row>
    <row r="228" spans="20:36" x14ac:dyDescent="0.25">
      <c r="T228" s="87"/>
      <c r="U228" s="87"/>
      <c r="V228" s="87"/>
      <c r="W228" s="87"/>
      <c r="X228" s="87"/>
      <c r="Y228" s="87"/>
      <c r="Z228" s="87"/>
      <c r="AA228" s="87"/>
      <c r="AB228" s="87"/>
      <c r="AC228" s="87"/>
      <c r="AD228" s="87"/>
      <c r="AE228" s="87"/>
      <c r="AF228" s="87"/>
      <c r="AG228" s="87"/>
      <c r="AH228" s="87"/>
      <c r="AI228" s="87"/>
      <c r="AJ228" s="87"/>
    </row>
    <row r="229" spans="20:36" x14ac:dyDescent="0.25">
      <c r="T229" s="87"/>
      <c r="U229" s="87"/>
      <c r="V229" s="87"/>
      <c r="W229" s="87"/>
      <c r="X229" s="87"/>
      <c r="Y229" s="87"/>
      <c r="Z229" s="87"/>
      <c r="AA229" s="87"/>
      <c r="AB229" s="87"/>
      <c r="AC229" s="87"/>
      <c r="AD229" s="87"/>
      <c r="AE229" s="87"/>
      <c r="AF229" s="87"/>
      <c r="AG229" s="87"/>
      <c r="AH229" s="87"/>
      <c r="AI229" s="87"/>
      <c r="AJ229" s="87"/>
    </row>
    <row r="230" spans="20:36" x14ac:dyDescent="0.25">
      <c r="T230" s="87"/>
      <c r="U230" s="87"/>
      <c r="V230" s="87"/>
      <c r="W230" s="87"/>
      <c r="X230" s="87"/>
      <c r="Y230" s="87"/>
      <c r="Z230" s="87"/>
      <c r="AA230" s="87"/>
      <c r="AB230" s="87"/>
      <c r="AC230" s="87"/>
      <c r="AD230" s="87"/>
      <c r="AE230" s="87"/>
      <c r="AF230" s="87"/>
      <c r="AG230" s="87"/>
      <c r="AH230" s="87"/>
      <c r="AI230" s="87"/>
      <c r="AJ230" s="87"/>
    </row>
    <row r="231" spans="20:36" x14ac:dyDescent="0.25">
      <c r="T231" s="87"/>
      <c r="U231" s="87"/>
      <c r="V231" s="87"/>
      <c r="W231" s="87"/>
      <c r="X231" s="87"/>
      <c r="Y231" s="87"/>
      <c r="Z231" s="87"/>
      <c r="AA231" s="87"/>
      <c r="AB231" s="87"/>
      <c r="AC231" s="87"/>
      <c r="AD231" s="87"/>
      <c r="AE231" s="87"/>
      <c r="AF231" s="87"/>
      <c r="AG231" s="87"/>
      <c r="AH231" s="87"/>
      <c r="AI231" s="87"/>
      <c r="AJ231" s="87"/>
    </row>
    <row r="232" spans="20:36" x14ac:dyDescent="0.25">
      <c r="T232" s="87"/>
      <c r="U232" s="87"/>
      <c r="V232" s="87"/>
      <c r="W232" s="87"/>
      <c r="X232" s="87"/>
      <c r="Y232" s="87"/>
      <c r="Z232" s="87"/>
      <c r="AA232" s="87"/>
      <c r="AB232" s="87"/>
      <c r="AC232" s="87"/>
      <c r="AD232" s="87"/>
      <c r="AE232" s="87"/>
      <c r="AF232" s="87"/>
      <c r="AG232" s="87"/>
      <c r="AH232" s="87"/>
      <c r="AI232" s="87"/>
      <c r="AJ232" s="87"/>
    </row>
    <row r="233" spans="20:36" x14ac:dyDescent="0.25">
      <c r="T233" s="87"/>
      <c r="U233" s="87"/>
      <c r="V233" s="87"/>
      <c r="W233" s="87"/>
      <c r="X233" s="87"/>
      <c r="Y233" s="87"/>
      <c r="Z233" s="87"/>
      <c r="AA233" s="87"/>
      <c r="AB233" s="87"/>
      <c r="AC233" s="87"/>
      <c r="AD233" s="87"/>
      <c r="AE233" s="87"/>
      <c r="AF233" s="87"/>
      <c r="AG233" s="87"/>
      <c r="AH233" s="87"/>
      <c r="AI233" s="87"/>
      <c r="AJ233" s="87"/>
    </row>
    <row r="234" spans="20:36" x14ac:dyDescent="0.25">
      <c r="T234" s="87"/>
      <c r="U234" s="87"/>
      <c r="V234" s="87"/>
      <c r="W234" s="87"/>
      <c r="X234" s="87"/>
      <c r="Y234" s="87"/>
      <c r="Z234" s="87"/>
      <c r="AA234" s="87"/>
      <c r="AB234" s="87"/>
      <c r="AC234" s="87"/>
      <c r="AD234" s="87"/>
      <c r="AE234" s="87"/>
      <c r="AF234" s="87"/>
      <c r="AG234" s="87"/>
      <c r="AH234" s="87"/>
      <c r="AI234" s="87"/>
      <c r="AJ234" s="87"/>
    </row>
    <row r="235" spans="20:36" x14ac:dyDescent="0.25">
      <c r="T235" s="87"/>
      <c r="U235" s="87"/>
      <c r="V235" s="87"/>
      <c r="W235" s="87"/>
      <c r="X235" s="87"/>
      <c r="Y235" s="87"/>
      <c r="Z235" s="87"/>
      <c r="AA235" s="87"/>
      <c r="AB235" s="87"/>
      <c r="AC235" s="87"/>
      <c r="AD235" s="87"/>
      <c r="AE235" s="87"/>
      <c r="AF235" s="87"/>
      <c r="AG235" s="87"/>
      <c r="AH235" s="87"/>
      <c r="AI235" s="87"/>
      <c r="AJ235" s="87"/>
    </row>
    <row r="236" spans="20:36" x14ac:dyDescent="0.25">
      <c r="T236" s="87"/>
      <c r="U236" s="87"/>
      <c r="V236" s="87"/>
      <c r="W236" s="87"/>
      <c r="X236" s="87"/>
      <c r="Y236" s="87"/>
      <c r="Z236" s="87"/>
      <c r="AA236" s="87"/>
      <c r="AB236" s="87"/>
      <c r="AC236" s="87"/>
      <c r="AD236" s="87"/>
      <c r="AE236" s="87"/>
      <c r="AF236" s="87"/>
      <c r="AG236" s="87"/>
      <c r="AH236" s="87"/>
      <c r="AI236" s="87"/>
      <c r="AJ236" s="87"/>
    </row>
    <row r="237" spans="20:36" x14ac:dyDescent="0.25">
      <c r="T237" s="87"/>
      <c r="U237" s="87"/>
      <c r="V237" s="87"/>
      <c r="W237" s="87"/>
      <c r="X237" s="87"/>
      <c r="Y237" s="87"/>
      <c r="Z237" s="87"/>
      <c r="AA237" s="87"/>
      <c r="AB237" s="87"/>
      <c r="AC237" s="87"/>
      <c r="AD237" s="87"/>
      <c r="AE237" s="87"/>
      <c r="AF237" s="87"/>
      <c r="AG237" s="87"/>
      <c r="AH237" s="87"/>
      <c r="AI237" s="87"/>
      <c r="AJ237" s="87"/>
    </row>
    <row r="238" spans="20:36" x14ac:dyDescent="0.25">
      <c r="T238" s="87"/>
      <c r="U238" s="87"/>
      <c r="V238" s="87"/>
      <c r="W238" s="87"/>
      <c r="X238" s="87"/>
      <c r="Y238" s="87"/>
      <c r="Z238" s="87"/>
      <c r="AA238" s="87"/>
      <c r="AB238" s="87"/>
      <c r="AC238" s="87"/>
      <c r="AD238" s="87"/>
      <c r="AE238" s="87"/>
      <c r="AF238" s="87"/>
      <c r="AG238" s="87"/>
      <c r="AH238" s="87"/>
      <c r="AI238" s="87"/>
      <c r="AJ238" s="87"/>
    </row>
    <row r="239" spans="20:36" x14ac:dyDescent="0.25">
      <c r="T239" s="87"/>
      <c r="U239" s="87"/>
      <c r="V239" s="87"/>
      <c r="W239" s="87"/>
      <c r="X239" s="87"/>
      <c r="Y239" s="87"/>
      <c r="Z239" s="87"/>
      <c r="AA239" s="87"/>
      <c r="AB239" s="87"/>
      <c r="AC239" s="87"/>
      <c r="AD239" s="87"/>
      <c r="AE239" s="87"/>
      <c r="AF239" s="87"/>
      <c r="AG239" s="87"/>
      <c r="AH239" s="87"/>
      <c r="AI239" s="87"/>
      <c r="AJ239" s="87"/>
    </row>
    <row r="240" spans="20:36" x14ac:dyDescent="0.25">
      <c r="T240" s="87"/>
      <c r="U240" s="87"/>
      <c r="V240" s="87"/>
      <c r="W240" s="87"/>
      <c r="X240" s="87"/>
      <c r="Y240" s="87"/>
      <c r="Z240" s="87"/>
      <c r="AA240" s="87"/>
      <c r="AB240" s="87"/>
      <c r="AC240" s="87"/>
      <c r="AD240" s="87"/>
      <c r="AE240" s="87"/>
      <c r="AF240" s="87"/>
      <c r="AG240" s="87"/>
      <c r="AH240" s="87"/>
      <c r="AI240" s="87"/>
      <c r="AJ240" s="87"/>
    </row>
    <row r="241" spans="20:36" x14ac:dyDescent="0.25">
      <c r="T241" s="87"/>
      <c r="U241" s="87"/>
      <c r="V241" s="87"/>
      <c r="W241" s="87"/>
      <c r="X241" s="87"/>
      <c r="Y241" s="87"/>
      <c r="Z241" s="87"/>
      <c r="AA241" s="87"/>
      <c r="AB241" s="87"/>
      <c r="AC241" s="87"/>
      <c r="AD241" s="87"/>
      <c r="AE241" s="87"/>
      <c r="AF241" s="87"/>
      <c r="AG241" s="87"/>
      <c r="AH241" s="87"/>
      <c r="AI241" s="87"/>
      <c r="AJ241" s="87"/>
    </row>
    <row r="242" spans="20:36" x14ac:dyDescent="0.25">
      <c r="T242" s="87"/>
      <c r="U242" s="87"/>
      <c r="V242" s="87"/>
      <c r="W242" s="87"/>
      <c r="X242" s="87"/>
      <c r="Y242" s="87"/>
      <c r="Z242" s="87"/>
      <c r="AA242" s="87"/>
      <c r="AB242" s="87"/>
      <c r="AC242" s="87"/>
      <c r="AD242" s="87"/>
      <c r="AE242" s="87"/>
      <c r="AF242" s="87"/>
      <c r="AG242" s="87"/>
      <c r="AH242" s="87"/>
      <c r="AI242" s="87"/>
      <c r="AJ242" s="87"/>
    </row>
    <row r="243" spans="20:36" x14ac:dyDescent="0.25">
      <c r="T243" s="87"/>
      <c r="U243" s="87"/>
      <c r="V243" s="87"/>
      <c r="W243" s="87"/>
      <c r="X243" s="87"/>
      <c r="Y243" s="87"/>
      <c r="Z243" s="87"/>
      <c r="AA243" s="87"/>
      <c r="AB243" s="87"/>
      <c r="AC243" s="87"/>
      <c r="AD243" s="87"/>
      <c r="AE243" s="87"/>
      <c r="AF243" s="87"/>
      <c r="AG243" s="87"/>
      <c r="AH243" s="87"/>
      <c r="AI243" s="87"/>
      <c r="AJ243" s="87"/>
    </row>
    <row r="244" spans="20:36" x14ac:dyDescent="0.25">
      <c r="T244" s="87"/>
      <c r="U244" s="87"/>
      <c r="V244" s="87"/>
      <c r="W244" s="87"/>
      <c r="X244" s="87"/>
      <c r="Y244" s="87"/>
      <c r="Z244" s="87"/>
      <c r="AA244" s="87"/>
      <c r="AB244" s="87"/>
      <c r="AC244" s="87"/>
      <c r="AD244" s="87"/>
      <c r="AE244" s="87"/>
      <c r="AF244" s="87"/>
      <c r="AG244" s="87"/>
      <c r="AH244" s="87"/>
      <c r="AI244" s="87"/>
      <c r="AJ244" s="87"/>
    </row>
    <row r="245" spans="20:36" x14ac:dyDescent="0.25">
      <c r="T245" s="87"/>
      <c r="U245" s="87"/>
      <c r="V245" s="87"/>
      <c r="W245" s="87"/>
      <c r="X245" s="87"/>
      <c r="Y245" s="87"/>
      <c r="Z245" s="87"/>
      <c r="AA245" s="87"/>
      <c r="AB245" s="87"/>
      <c r="AC245" s="87"/>
      <c r="AD245" s="87"/>
      <c r="AE245" s="87"/>
      <c r="AF245" s="87"/>
      <c r="AG245" s="87"/>
      <c r="AH245" s="87"/>
      <c r="AI245" s="87"/>
      <c r="AJ245" s="87"/>
    </row>
    <row r="246" spans="20:36" x14ac:dyDescent="0.25">
      <c r="T246" s="87"/>
      <c r="U246" s="87"/>
      <c r="V246" s="87"/>
      <c r="W246" s="87"/>
      <c r="X246" s="87"/>
      <c r="Y246" s="87"/>
      <c r="Z246" s="87"/>
      <c r="AA246" s="87"/>
      <c r="AB246" s="87"/>
      <c r="AC246" s="87"/>
      <c r="AD246" s="87"/>
      <c r="AE246" s="87"/>
      <c r="AF246" s="87"/>
      <c r="AG246" s="87"/>
      <c r="AH246" s="87"/>
      <c r="AI246" s="87"/>
      <c r="AJ246" s="87"/>
    </row>
    <row r="247" spans="20:36" x14ac:dyDescent="0.25">
      <c r="T247" s="87"/>
      <c r="U247" s="87"/>
      <c r="V247" s="87"/>
      <c r="W247" s="87"/>
      <c r="X247" s="87"/>
      <c r="Y247" s="87"/>
      <c r="Z247" s="87"/>
      <c r="AA247" s="87"/>
      <c r="AB247" s="87"/>
      <c r="AC247" s="87"/>
      <c r="AD247" s="87"/>
      <c r="AE247" s="87"/>
      <c r="AF247" s="87"/>
      <c r="AG247" s="87"/>
      <c r="AH247" s="87"/>
      <c r="AI247" s="87"/>
      <c r="AJ247" s="87"/>
    </row>
    <row r="248" spans="20:36" x14ac:dyDescent="0.25">
      <c r="T248" s="87"/>
      <c r="U248" s="87"/>
      <c r="V248" s="87"/>
      <c r="W248" s="87"/>
      <c r="X248" s="87"/>
      <c r="Y248" s="87"/>
      <c r="Z248" s="87"/>
      <c r="AA248" s="87"/>
      <c r="AB248" s="87"/>
      <c r="AC248" s="87"/>
      <c r="AD248" s="87"/>
      <c r="AE248" s="87"/>
      <c r="AF248" s="87"/>
      <c r="AG248" s="87"/>
      <c r="AH248" s="87"/>
      <c r="AI248" s="87"/>
      <c r="AJ248" s="87"/>
    </row>
    <row r="249" spans="20:36" x14ac:dyDescent="0.25">
      <c r="T249" s="87"/>
      <c r="U249" s="87"/>
      <c r="V249" s="87"/>
      <c r="W249" s="87"/>
      <c r="X249" s="87"/>
      <c r="Y249" s="87"/>
      <c r="Z249" s="87"/>
      <c r="AA249" s="87"/>
      <c r="AB249" s="87"/>
      <c r="AC249" s="87"/>
      <c r="AD249" s="87"/>
      <c r="AE249" s="87"/>
      <c r="AF249" s="87"/>
      <c r="AG249" s="87"/>
      <c r="AH249" s="87"/>
      <c r="AI249" s="87"/>
      <c r="AJ249" s="87"/>
    </row>
    <row r="250" spans="20:36" x14ac:dyDescent="0.25">
      <c r="T250" s="87"/>
      <c r="U250" s="87"/>
      <c r="V250" s="87"/>
      <c r="W250" s="87"/>
      <c r="X250" s="87"/>
      <c r="Y250" s="87"/>
      <c r="Z250" s="87"/>
      <c r="AA250" s="87"/>
      <c r="AB250" s="87"/>
      <c r="AC250" s="87"/>
      <c r="AD250" s="87"/>
      <c r="AE250" s="87"/>
      <c r="AF250" s="87"/>
      <c r="AG250" s="87"/>
      <c r="AH250" s="87"/>
      <c r="AI250" s="87"/>
      <c r="AJ250" s="87"/>
    </row>
    <row r="251" spans="20:36" x14ac:dyDescent="0.25">
      <c r="T251" s="87"/>
      <c r="U251" s="87"/>
      <c r="V251" s="87"/>
      <c r="W251" s="87"/>
      <c r="X251" s="87"/>
      <c r="Y251" s="87"/>
      <c r="Z251" s="87"/>
      <c r="AA251" s="87"/>
      <c r="AB251" s="87"/>
      <c r="AC251" s="87"/>
      <c r="AD251" s="87"/>
      <c r="AE251" s="87"/>
      <c r="AF251" s="87"/>
      <c r="AG251" s="87"/>
      <c r="AH251" s="87"/>
      <c r="AI251" s="87"/>
      <c r="AJ251" s="87"/>
    </row>
    <row r="252" spans="20:36" x14ac:dyDescent="0.25">
      <c r="T252" s="87"/>
      <c r="U252" s="87"/>
      <c r="V252" s="87"/>
      <c r="W252" s="87"/>
      <c r="X252" s="87"/>
      <c r="Y252" s="87"/>
      <c r="Z252" s="87"/>
      <c r="AA252" s="87"/>
      <c r="AB252" s="87"/>
      <c r="AC252" s="87"/>
      <c r="AD252" s="87"/>
      <c r="AE252" s="87"/>
      <c r="AF252" s="87"/>
      <c r="AG252" s="87"/>
      <c r="AH252" s="87"/>
      <c r="AI252" s="87"/>
      <c r="AJ252" s="87"/>
    </row>
    <row r="253" spans="20:36" x14ac:dyDescent="0.25">
      <c r="T253" s="87"/>
      <c r="U253" s="87"/>
      <c r="V253" s="87"/>
      <c r="W253" s="87"/>
      <c r="X253" s="87"/>
      <c r="Y253" s="87"/>
      <c r="Z253" s="87"/>
      <c r="AA253" s="87"/>
      <c r="AB253" s="87"/>
      <c r="AC253" s="87"/>
      <c r="AD253" s="87"/>
      <c r="AE253" s="87"/>
      <c r="AF253" s="87"/>
      <c r="AG253" s="87"/>
      <c r="AH253" s="87"/>
      <c r="AI253" s="87"/>
      <c r="AJ253" s="87"/>
    </row>
    <row r="254" spans="20:36" x14ac:dyDescent="0.25">
      <c r="T254" s="87"/>
      <c r="U254" s="87"/>
      <c r="V254" s="87"/>
      <c r="W254" s="87"/>
      <c r="X254" s="87"/>
      <c r="Y254" s="87"/>
      <c r="Z254" s="87"/>
      <c r="AA254" s="87"/>
      <c r="AB254" s="87"/>
      <c r="AC254" s="87"/>
      <c r="AD254" s="87"/>
      <c r="AE254" s="87"/>
      <c r="AF254" s="87"/>
      <c r="AG254" s="87"/>
      <c r="AH254" s="87"/>
      <c r="AI254" s="87"/>
      <c r="AJ254" s="87"/>
    </row>
    <row r="255" spans="20:36" x14ac:dyDescent="0.25">
      <c r="T255" s="87"/>
      <c r="U255" s="87"/>
      <c r="V255" s="87"/>
      <c r="W255" s="87"/>
      <c r="X255" s="87"/>
      <c r="Y255" s="87"/>
      <c r="Z255" s="87"/>
      <c r="AA255" s="87"/>
      <c r="AB255" s="87"/>
      <c r="AC255" s="87"/>
      <c r="AD255" s="87"/>
      <c r="AE255" s="87"/>
      <c r="AF255" s="87"/>
      <c r="AG255" s="87"/>
      <c r="AH255" s="87"/>
      <c r="AI255" s="87"/>
      <c r="AJ255" s="87"/>
    </row>
    <row r="256" spans="20:36" x14ac:dyDescent="0.25">
      <c r="T256" s="87"/>
      <c r="U256" s="87"/>
      <c r="V256" s="87"/>
      <c r="W256" s="87"/>
      <c r="X256" s="87"/>
      <c r="Y256" s="87"/>
      <c r="Z256" s="87"/>
      <c r="AA256" s="87"/>
      <c r="AB256" s="87"/>
      <c r="AC256" s="87"/>
      <c r="AD256" s="87"/>
      <c r="AE256" s="87"/>
      <c r="AF256" s="87"/>
      <c r="AG256" s="87"/>
      <c r="AH256" s="87"/>
      <c r="AI256" s="87"/>
      <c r="AJ256" s="87"/>
    </row>
    <row r="257" spans="20:36" x14ac:dyDescent="0.25">
      <c r="T257" s="87"/>
      <c r="U257" s="87"/>
      <c r="V257" s="87"/>
      <c r="W257" s="87"/>
      <c r="X257" s="87"/>
      <c r="Y257" s="87"/>
      <c r="Z257" s="87"/>
      <c r="AA257" s="87"/>
      <c r="AB257" s="87"/>
      <c r="AC257" s="87"/>
      <c r="AD257" s="87"/>
      <c r="AE257" s="87"/>
      <c r="AF257" s="87"/>
      <c r="AG257" s="87"/>
      <c r="AH257" s="87"/>
      <c r="AI257" s="87"/>
      <c r="AJ257" s="87"/>
    </row>
    <row r="258" spans="20:36" x14ac:dyDescent="0.25">
      <c r="T258" s="87"/>
      <c r="U258" s="87"/>
      <c r="V258" s="87"/>
      <c r="W258" s="87"/>
      <c r="X258" s="87"/>
      <c r="Y258" s="87"/>
      <c r="Z258" s="87"/>
      <c r="AA258" s="87"/>
      <c r="AB258" s="87"/>
      <c r="AC258" s="87"/>
      <c r="AD258" s="87"/>
      <c r="AE258" s="87"/>
      <c r="AF258" s="87"/>
      <c r="AG258" s="87"/>
      <c r="AH258" s="87"/>
      <c r="AI258" s="87"/>
      <c r="AJ258" s="87"/>
    </row>
    <row r="259" spans="20:36" x14ac:dyDescent="0.25">
      <c r="T259" s="87"/>
      <c r="U259" s="87"/>
      <c r="V259" s="87"/>
      <c r="W259" s="87"/>
      <c r="X259" s="87"/>
      <c r="Y259" s="87"/>
      <c r="Z259" s="87"/>
      <c r="AA259" s="87"/>
      <c r="AB259" s="87"/>
      <c r="AC259" s="87"/>
      <c r="AD259" s="87"/>
      <c r="AE259" s="87"/>
      <c r="AF259" s="87"/>
      <c r="AG259" s="87"/>
      <c r="AH259" s="87"/>
      <c r="AI259" s="87"/>
      <c r="AJ259" s="87"/>
    </row>
    <row r="260" spans="20:36" x14ac:dyDescent="0.25">
      <c r="T260" s="87"/>
      <c r="U260" s="87"/>
      <c r="V260" s="87"/>
      <c r="W260" s="87"/>
      <c r="X260" s="87"/>
      <c r="Y260" s="87"/>
      <c r="Z260" s="87"/>
      <c r="AA260" s="87"/>
      <c r="AB260" s="87"/>
      <c r="AC260" s="87"/>
      <c r="AD260" s="87"/>
      <c r="AE260" s="87"/>
      <c r="AF260" s="87"/>
      <c r="AG260" s="87"/>
      <c r="AH260" s="87"/>
      <c r="AI260" s="87"/>
      <c r="AJ260" s="87"/>
    </row>
    <row r="261" spans="20:36" x14ac:dyDescent="0.25">
      <c r="T261" s="87"/>
      <c r="U261" s="87"/>
      <c r="V261" s="87"/>
      <c r="W261" s="87"/>
      <c r="X261" s="87"/>
      <c r="Y261" s="87"/>
      <c r="Z261" s="87"/>
      <c r="AA261" s="87"/>
      <c r="AB261" s="87"/>
      <c r="AC261" s="87"/>
      <c r="AD261" s="87"/>
      <c r="AE261" s="87"/>
      <c r="AF261" s="87"/>
      <c r="AG261" s="87"/>
      <c r="AH261" s="87"/>
      <c r="AI261" s="87"/>
      <c r="AJ261" s="87"/>
    </row>
    <row r="262" spans="20:36" x14ac:dyDescent="0.25">
      <c r="T262" s="87"/>
      <c r="U262" s="87"/>
      <c r="V262" s="87"/>
      <c r="W262" s="87"/>
      <c r="X262" s="87"/>
      <c r="Y262" s="87"/>
      <c r="Z262" s="87"/>
      <c r="AA262" s="87"/>
      <c r="AB262" s="87"/>
      <c r="AC262" s="87"/>
      <c r="AD262" s="87"/>
      <c r="AE262" s="87"/>
      <c r="AF262" s="87"/>
      <c r="AG262" s="87"/>
      <c r="AH262" s="87"/>
      <c r="AI262" s="87"/>
      <c r="AJ262" s="87"/>
    </row>
    <row r="263" spans="20:36" x14ac:dyDescent="0.25">
      <c r="T263" s="87"/>
      <c r="U263" s="87"/>
      <c r="V263" s="87"/>
      <c r="W263" s="87"/>
      <c r="X263" s="87"/>
      <c r="Y263" s="87"/>
      <c r="Z263" s="87"/>
      <c r="AA263" s="87"/>
      <c r="AB263" s="87"/>
      <c r="AC263" s="87"/>
      <c r="AD263" s="87"/>
      <c r="AE263" s="87"/>
      <c r="AF263" s="87"/>
      <c r="AG263" s="87"/>
      <c r="AH263" s="87"/>
      <c r="AI263" s="87"/>
      <c r="AJ263" s="87"/>
    </row>
    <row r="264" spans="20:36" x14ac:dyDescent="0.25">
      <c r="T264" s="87"/>
      <c r="U264" s="87"/>
      <c r="V264" s="87"/>
      <c r="W264" s="87"/>
      <c r="X264" s="87"/>
      <c r="Y264" s="87"/>
      <c r="Z264" s="87"/>
      <c r="AA264" s="87"/>
      <c r="AB264" s="87"/>
      <c r="AC264" s="87"/>
      <c r="AD264" s="87"/>
      <c r="AE264" s="87"/>
      <c r="AF264" s="87"/>
      <c r="AG264" s="87"/>
      <c r="AH264" s="87"/>
      <c r="AI264" s="87"/>
      <c r="AJ264" s="87"/>
    </row>
    <row r="265" spans="20:36" x14ac:dyDescent="0.25">
      <c r="T265" s="87"/>
      <c r="U265" s="87"/>
      <c r="V265" s="87"/>
      <c r="W265" s="87"/>
      <c r="X265" s="87"/>
      <c r="Y265" s="87"/>
      <c r="Z265" s="87"/>
      <c r="AA265" s="87"/>
      <c r="AB265" s="87"/>
      <c r="AC265" s="87"/>
      <c r="AD265" s="87"/>
      <c r="AE265" s="87"/>
      <c r="AF265" s="87"/>
      <c r="AG265" s="87"/>
      <c r="AH265" s="87"/>
      <c r="AI265" s="87"/>
      <c r="AJ265" s="87"/>
    </row>
    <row r="266" spans="20:36" x14ac:dyDescent="0.25">
      <c r="T266" s="87"/>
      <c r="U266" s="87"/>
      <c r="V266" s="87"/>
      <c r="W266" s="87"/>
      <c r="X266" s="87"/>
      <c r="Y266" s="87"/>
      <c r="Z266" s="87"/>
      <c r="AA266" s="87"/>
      <c r="AB266" s="87"/>
      <c r="AC266" s="87"/>
      <c r="AD266" s="87"/>
      <c r="AE266" s="87"/>
      <c r="AF266" s="87"/>
      <c r="AG266" s="87"/>
      <c r="AH266" s="87"/>
      <c r="AI266" s="87"/>
      <c r="AJ266" s="87"/>
    </row>
    <row r="267" spans="20:36" x14ac:dyDescent="0.25">
      <c r="T267" s="87"/>
      <c r="U267" s="87"/>
      <c r="V267" s="87"/>
      <c r="W267" s="87"/>
      <c r="X267" s="87"/>
      <c r="Y267" s="87"/>
      <c r="Z267" s="87"/>
      <c r="AA267" s="87"/>
      <c r="AB267" s="87"/>
      <c r="AC267" s="87"/>
      <c r="AD267" s="87"/>
      <c r="AE267" s="87"/>
      <c r="AF267" s="87"/>
      <c r="AG267" s="87"/>
      <c r="AH267" s="87"/>
      <c r="AI267" s="87"/>
      <c r="AJ267" s="87"/>
    </row>
    <row r="268" spans="20:36" x14ac:dyDescent="0.25">
      <c r="T268" s="87"/>
      <c r="U268" s="87"/>
      <c r="V268" s="87"/>
      <c r="W268" s="87"/>
      <c r="X268" s="87"/>
      <c r="Y268" s="87"/>
      <c r="Z268" s="87"/>
      <c r="AA268" s="87"/>
      <c r="AB268" s="87"/>
      <c r="AC268" s="87"/>
      <c r="AD268" s="87"/>
      <c r="AE268" s="87"/>
      <c r="AF268" s="87"/>
      <c r="AG268" s="87"/>
      <c r="AH268" s="87"/>
      <c r="AI268" s="87"/>
      <c r="AJ268" s="87"/>
    </row>
    <row r="269" spans="20:36" x14ac:dyDescent="0.25">
      <c r="T269" s="87"/>
      <c r="U269" s="87"/>
      <c r="V269" s="87"/>
      <c r="W269" s="87"/>
      <c r="X269" s="87"/>
      <c r="Y269" s="87"/>
      <c r="Z269" s="87"/>
      <c r="AA269" s="87"/>
      <c r="AB269" s="87"/>
      <c r="AC269" s="87"/>
      <c r="AD269" s="87"/>
      <c r="AE269" s="87"/>
      <c r="AF269" s="87"/>
      <c r="AG269" s="87"/>
      <c r="AH269" s="87"/>
      <c r="AI269" s="87"/>
      <c r="AJ269" s="87"/>
    </row>
    <row r="270" spans="20:36" x14ac:dyDescent="0.25">
      <c r="T270" s="87"/>
      <c r="U270" s="87"/>
      <c r="V270" s="87"/>
      <c r="W270" s="87"/>
      <c r="X270" s="87"/>
      <c r="Y270" s="87"/>
      <c r="Z270" s="87"/>
      <c r="AA270" s="87"/>
      <c r="AB270" s="87"/>
      <c r="AC270" s="87"/>
      <c r="AD270" s="87"/>
      <c r="AE270" s="87"/>
      <c r="AF270" s="87"/>
      <c r="AG270" s="87"/>
      <c r="AH270" s="87"/>
      <c r="AI270" s="87"/>
      <c r="AJ270" s="87"/>
    </row>
    <row r="271" spans="20:36" x14ac:dyDescent="0.25">
      <c r="T271" s="87"/>
      <c r="U271" s="87"/>
      <c r="V271" s="87"/>
      <c r="W271" s="87"/>
      <c r="X271" s="87"/>
      <c r="Y271" s="87"/>
      <c r="Z271" s="87"/>
      <c r="AA271" s="87"/>
      <c r="AB271" s="87"/>
      <c r="AC271" s="87"/>
      <c r="AD271" s="87"/>
      <c r="AE271" s="87"/>
      <c r="AF271" s="87"/>
      <c r="AG271" s="87"/>
      <c r="AH271" s="87"/>
      <c r="AI271" s="87"/>
      <c r="AJ271" s="87"/>
    </row>
    <row r="272" spans="20:36" x14ac:dyDescent="0.25">
      <c r="T272" s="87"/>
      <c r="U272" s="87"/>
      <c r="V272" s="87"/>
      <c r="W272" s="87"/>
      <c r="X272" s="87"/>
      <c r="Y272" s="87"/>
      <c r="Z272" s="87"/>
      <c r="AA272" s="87"/>
      <c r="AB272" s="87"/>
      <c r="AC272" s="87"/>
      <c r="AD272" s="87"/>
      <c r="AE272" s="87"/>
      <c r="AF272" s="87"/>
      <c r="AG272" s="87"/>
      <c r="AH272" s="87"/>
      <c r="AI272" s="87"/>
      <c r="AJ272" s="87"/>
    </row>
    <row r="273" spans="20:36" x14ac:dyDescent="0.25">
      <c r="T273" s="87"/>
      <c r="U273" s="87"/>
      <c r="V273" s="87"/>
      <c r="W273" s="87"/>
      <c r="X273" s="87"/>
      <c r="Y273" s="87"/>
      <c r="Z273" s="87"/>
      <c r="AA273" s="87"/>
      <c r="AB273" s="87"/>
      <c r="AC273" s="87"/>
      <c r="AD273" s="87"/>
      <c r="AE273" s="87"/>
      <c r="AF273" s="87"/>
      <c r="AG273" s="87"/>
      <c r="AH273" s="87"/>
      <c r="AI273" s="87"/>
      <c r="AJ273" s="87"/>
    </row>
    <row r="274" spans="20:36" x14ac:dyDescent="0.25">
      <c r="T274" s="87"/>
      <c r="U274" s="87"/>
      <c r="V274" s="87"/>
      <c r="W274" s="87"/>
      <c r="X274" s="87"/>
      <c r="Y274" s="87"/>
      <c r="Z274" s="87"/>
      <c r="AA274" s="87"/>
      <c r="AB274" s="87"/>
      <c r="AC274" s="87"/>
      <c r="AD274" s="87"/>
      <c r="AE274" s="87"/>
      <c r="AF274" s="87"/>
      <c r="AG274" s="87"/>
      <c r="AH274" s="87"/>
      <c r="AI274" s="87"/>
      <c r="AJ274" s="87"/>
    </row>
    <row r="275" spans="20:36" x14ac:dyDescent="0.25">
      <c r="T275" s="87"/>
      <c r="U275" s="87"/>
      <c r="V275" s="87"/>
      <c r="W275" s="87"/>
      <c r="X275" s="87"/>
      <c r="Y275" s="87"/>
      <c r="Z275" s="87"/>
      <c r="AA275" s="87"/>
      <c r="AB275" s="87"/>
      <c r="AC275" s="87"/>
      <c r="AD275" s="87"/>
      <c r="AE275" s="87"/>
      <c r="AF275" s="87"/>
      <c r="AG275" s="87"/>
      <c r="AH275" s="87"/>
      <c r="AI275" s="87"/>
      <c r="AJ275" s="87"/>
    </row>
    <row r="276" spans="20:36" x14ac:dyDescent="0.25">
      <c r="T276" s="87"/>
      <c r="U276" s="87"/>
      <c r="V276" s="87"/>
      <c r="W276" s="87"/>
      <c r="X276" s="87"/>
      <c r="Y276" s="87"/>
      <c r="Z276" s="87"/>
      <c r="AA276" s="87"/>
      <c r="AB276" s="87"/>
      <c r="AC276" s="87"/>
      <c r="AD276" s="87"/>
      <c r="AE276" s="87"/>
      <c r="AF276" s="87"/>
      <c r="AG276" s="87"/>
      <c r="AH276" s="87"/>
      <c r="AI276" s="87"/>
      <c r="AJ276" s="87"/>
    </row>
    <row r="277" spans="20:36" x14ac:dyDescent="0.25">
      <c r="T277" s="87"/>
      <c r="U277" s="87"/>
      <c r="V277" s="87"/>
      <c r="W277" s="87"/>
      <c r="X277" s="87"/>
      <c r="Y277" s="87"/>
      <c r="Z277" s="87"/>
      <c r="AA277" s="87"/>
      <c r="AB277" s="87"/>
      <c r="AC277" s="87"/>
      <c r="AD277" s="87"/>
      <c r="AE277" s="87"/>
      <c r="AF277" s="87"/>
      <c r="AG277" s="87"/>
      <c r="AH277" s="87"/>
      <c r="AI277" s="87"/>
      <c r="AJ277" s="87"/>
    </row>
    <row r="278" spans="20:36" x14ac:dyDescent="0.25">
      <c r="T278" s="87"/>
      <c r="U278" s="87"/>
      <c r="V278" s="87"/>
      <c r="W278" s="87"/>
      <c r="X278" s="87"/>
      <c r="Y278" s="87"/>
      <c r="Z278" s="87"/>
      <c r="AA278" s="87"/>
      <c r="AB278" s="87"/>
      <c r="AC278" s="87"/>
      <c r="AD278" s="87"/>
      <c r="AE278" s="87"/>
      <c r="AF278" s="87"/>
      <c r="AG278" s="87"/>
      <c r="AH278" s="87"/>
      <c r="AI278" s="87"/>
      <c r="AJ278" s="87"/>
    </row>
    <row r="279" spans="20:36" x14ac:dyDescent="0.25">
      <c r="T279" s="87"/>
      <c r="U279" s="87"/>
      <c r="V279" s="87"/>
      <c r="W279" s="87"/>
      <c r="X279" s="87"/>
      <c r="Y279" s="87"/>
      <c r="Z279" s="87"/>
      <c r="AA279" s="87"/>
      <c r="AB279" s="87"/>
      <c r="AC279" s="87"/>
      <c r="AD279" s="87"/>
      <c r="AE279" s="87"/>
      <c r="AF279" s="87"/>
      <c r="AG279" s="87"/>
      <c r="AH279" s="87"/>
      <c r="AI279" s="87"/>
      <c r="AJ279" s="87"/>
    </row>
    <row r="280" spans="20:36" x14ac:dyDescent="0.25">
      <c r="T280" s="87"/>
      <c r="U280" s="87"/>
      <c r="V280" s="87"/>
      <c r="W280" s="87"/>
      <c r="X280" s="87"/>
      <c r="Y280" s="87"/>
      <c r="Z280" s="87"/>
      <c r="AA280" s="87"/>
      <c r="AB280" s="87"/>
      <c r="AC280" s="87"/>
      <c r="AD280" s="87"/>
      <c r="AE280" s="87"/>
      <c r="AF280" s="87"/>
      <c r="AG280" s="87"/>
      <c r="AH280" s="87"/>
      <c r="AI280" s="87"/>
      <c r="AJ280" s="87"/>
    </row>
    <row r="281" spans="20:36" x14ac:dyDescent="0.25">
      <c r="T281" s="87"/>
      <c r="U281" s="87"/>
      <c r="V281" s="87"/>
      <c r="W281" s="87"/>
      <c r="X281" s="87"/>
      <c r="Y281" s="87"/>
      <c r="Z281" s="87"/>
      <c r="AA281" s="87"/>
      <c r="AB281" s="87"/>
      <c r="AC281" s="87"/>
      <c r="AD281" s="87"/>
      <c r="AE281" s="87"/>
      <c r="AF281" s="87"/>
      <c r="AG281" s="87"/>
      <c r="AH281" s="87"/>
      <c r="AI281" s="87"/>
      <c r="AJ281" s="87"/>
    </row>
    <row r="282" spans="20:36" x14ac:dyDescent="0.25">
      <c r="T282" s="87"/>
      <c r="U282" s="87"/>
      <c r="V282" s="87"/>
      <c r="W282" s="87"/>
      <c r="X282" s="87"/>
      <c r="Y282" s="87"/>
      <c r="Z282" s="87"/>
      <c r="AA282" s="87"/>
      <c r="AB282" s="87"/>
      <c r="AC282" s="87"/>
      <c r="AD282" s="87"/>
      <c r="AE282" s="87"/>
      <c r="AF282" s="87"/>
      <c r="AG282" s="87"/>
      <c r="AH282" s="87"/>
      <c r="AI282" s="87"/>
      <c r="AJ282" s="87"/>
    </row>
    <row r="283" spans="20:36" x14ac:dyDescent="0.25">
      <c r="T283" s="87"/>
      <c r="U283" s="87"/>
      <c r="V283" s="87"/>
      <c r="W283" s="87"/>
      <c r="X283" s="87"/>
      <c r="Y283" s="87"/>
      <c r="Z283" s="87"/>
      <c r="AA283" s="87"/>
      <c r="AB283" s="87"/>
      <c r="AC283" s="87"/>
      <c r="AD283" s="87"/>
      <c r="AE283" s="87"/>
      <c r="AF283" s="87"/>
      <c r="AG283" s="87"/>
      <c r="AH283" s="87"/>
      <c r="AI283" s="87"/>
      <c r="AJ283" s="87"/>
    </row>
    <row r="284" spans="20:36" x14ac:dyDescent="0.25">
      <c r="T284" s="87"/>
      <c r="U284" s="87"/>
      <c r="V284" s="87"/>
      <c r="W284" s="87"/>
      <c r="X284" s="87"/>
      <c r="Y284" s="87"/>
      <c r="Z284" s="87"/>
      <c r="AA284" s="87"/>
      <c r="AB284" s="87"/>
      <c r="AC284" s="87"/>
      <c r="AD284" s="87"/>
      <c r="AE284" s="87"/>
      <c r="AF284" s="87"/>
      <c r="AG284" s="87"/>
      <c r="AH284" s="87"/>
      <c r="AI284" s="87"/>
      <c r="AJ284" s="87"/>
    </row>
    <row r="285" spans="20:36" x14ac:dyDescent="0.25">
      <c r="T285" s="87"/>
      <c r="U285" s="87"/>
      <c r="V285" s="87"/>
      <c r="W285" s="87"/>
      <c r="X285" s="87"/>
      <c r="Y285" s="87"/>
      <c r="Z285" s="87"/>
      <c r="AA285" s="87"/>
      <c r="AB285" s="87"/>
      <c r="AC285" s="87"/>
      <c r="AD285" s="87"/>
      <c r="AE285" s="87"/>
      <c r="AF285" s="87"/>
      <c r="AG285" s="87"/>
      <c r="AH285" s="87"/>
      <c r="AI285" s="87"/>
      <c r="AJ285" s="87"/>
    </row>
  </sheetData>
  <mergeCells count="50">
    <mergeCell ref="B1:F1"/>
    <mergeCell ref="B6:C6"/>
    <mergeCell ref="B19:F19"/>
    <mergeCell ref="B20:C20"/>
    <mergeCell ref="C22:F22"/>
    <mergeCell ref="B69:C69"/>
    <mergeCell ref="C71:F71"/>
    <mergeCell ref="B105:F105"/>
    <mergeCell ref="C23:F23"/>
    <mergeCell ref="C24:F24"/>
    <mergeCell ref="C25:F25"/>
    <mergeCell ref="C26:F26"/>
    <mergeCell ref="C27:F27"/>
    <mergeCell ref="C28:F28"/>
    <mergeCell ref="C29:F29"/>
    <mergeCell ref="B68:F68"/>
    <mergeCell ref="C30:F30"/>
    <mergeCell ref="C31:F31"/>
    <mergeCell ref="C32:F32"/>
    <mergeCell ref="C33:F33"/>
    <mergeCell ref="C52:F52"/>
    <mergeCell ref="C34:F34"/>
    <mergeCell ref="C35:F35"/>
    <mergeCell ref="C36:F36"/>
    <mergeCell ref="C37:F37"/>
    <mergeCell ref="C38:F38"/>
    <mergeCell ref="C40:F40"/>
    <mergeCell ref="C63:F63"/>
    <mergeCell ref="C54:F54"/>
    <mergeCell ref="C55:F55"/>
    <mergeCell ref="C56:F56"/>
    <mergeCell ref="C57:F57"/>
    <mergeCell ref="C58:F58"/>
    <mergeCell ref="C59:F59"/>
    <mergeCell ref="C39:F39"/>
    <mergeCell ref="C46:F46"/>
    <mergeCell ref="C62:F62"/>
    <mergeCell ref="C60:F60"/>
    <mergeCell ref="C61:F61"/>
    <mergeCell ref="C53:F53"/>
    <mergeCell ref="C41:F41"/>
    <mergeCell ref="C42:F42"/>
    <mergeCell ref="C43:F43"/>
    <mergeCell ref="C44:F44"/>
    <mergeCell ref="C45:F45"/>
    <mergeCell ref="C47:F47"/>
    <mergeCell ref="C48:F48"/>
    <mergeCell ref="C49:F49"/>
    <mergeCell ref="C50:F50"/>
    <mergeCell ref="C51:F51"/>
  </mergeCells>
  <conditionalFormatting sqref="D6">
    <cfRule type="cellIs" dxfId="41" priority="26" stopIfTrue="1" operator="between">
      <formula>0</formula>
      <formula>G6 * 0.7</formula>
    </cfRule>
    <cfRule type="cellIs" dxfId="40" priority="27" stopIfTrue="1" operator="between">
      <formula>G6 * 0.7</formula>
      <formula>G6 * 0.9</formula>
    </cfRule>
    <cfRule type="cellIs" dxfId="39" priority="28" stopIfTrue="1" operator="between">
      <formula>G6 * 0.9</formula>
      <formula>G6</formula>
    </cfRule>
  </conditionalFormatting>
  <conditionalFormatting sqref="D69">
    <cfRule type="cellIs" dxfId="38" priority="23" stopIfTrue="1" operator="between">
      <formula>0</formula>
      <formula>G69 * 0.7</formula>
    </cfRule>
    <cfRule type="cellIs" dxfId="37" priority="24" stopIfTrue="1" operator="between">
      <formula>G69 * 0.7</formula>
      <formula>G69 * 0.9</formula>
    </cfRule>
    <cfRule type="cellIs" dxfId="36" priority="25" stopIfTrue="1" operator="between">
      <formula>G69 * 0.9</formula>
      <formula>G69</formula>
    </cfRule>
  </conditionalFormatting>
  <conditionalFormatting sqref="D20">
    <cfRule type="cellIs" dxfId="35" priority="20" stopIfTrue="1" operator="between">
      <formula>0</formula>
      <formula>G20 * 0.7</formula>
    </cfRule>
    <cfRule type="cellIs" dxfId="34" priority="21" stopIfTrue="1" operator="between">
      <formula>G20 * 0.7</formula>
      <formula>G20 * 0.9</formula>
    </cfRule>
    <cfRule type="cellIs" dxfId="33" priority="22" stopIfTrue="1" operator="between">
      <formula>G20 * 0.9</formula>
      <formula>G20</formula>
    </cfRule>
  </conditionalFormatting>
  <conditionalFormatting sqref="H23:H63">
    <cfRule type="cellIs" dxfId="32" priority="16" stopIfTrue="1" operator="equal">
      <formula>"na"</formula>
    </cfRule>
    <cfRule type="cellIs" dxfId="31" priority="17" stopIfTrue="1" operator="lessThanOrEqual">
      <formula>G23-2</formula>
    </cfRule>
    <cfRule type="cellIs" dxfId="30" priority="18" stopIfTrue="1" operator="equal">
      <formula>G23-1</formula>
    </cfRule>
    <cfRule type="cellIs" dxfId="29" priority="19" stopIfTrue="1" operator="greaterThanOrEqual">
      <formula>G23</formula>
    </cfRule>
  </conditionalFormatting>
  <conditionalFormatting sqref="H73:H98">
    <cfRule type="cellIs" dxfId="28" priority="13" stopIfTrue="1" operator="lessThanOrEqual">
      <formula>G73-2</formula>
    </cfRule>
    <cfRule type="cellIs" dxfId="27" priority="14" stopIfTrue="1" operator="equal">
      <formula>G73-1</formula>
    </cfRule>
    <cfRule type="cellIs" dxfId="26" priority="15" stopIfTrue="1" operator="greaterThanOrEqual">
      <formula>G73</formula>
    </cfRule>
  </conditionalFormatting>
  <conditionalFormatting sqref="H73:J98">
    <cfRule type="uniqueValues" dxfId="25" priority="29"/>
  </conditionalFormatting>
  <conditionalFormatting sqref="H73:H98">
    <cfRule type="cellIs" dxfId="24" priority="5" stopIfTrue="1" operator="equal">
      <formula>"na"</formula>
    </cfRule>
    <cfRule type="cellIs" dxfId="23" priority="6" stopIfTrue="1" operator="lessThanOrEqual">
      <formula>G73-2</formula>
    </cfRule>
    <cfRule type="cellIs" dxfId="22" priority="7" stopIfTrue="1" operator="equal">
      <formula>G73-1</formula>
    </cfRule>
    <cfRule type="cellIs" dxfId="21" priority="8" stopIfTrue="1" operator="greaterThanOrEqual">
      <formula>G73</formula>
    </cfRule>
  </conditionalFormatting>
  <pageMargins left="0.25" right="0.25" top="0.75" bottom="0.75" header="0.3" footer="0.3"/>
  <pageSetup paperSize="9" scale="75" orientation="portrait" r:id="rId1"/>
  <headerFooter>
    <oddHeader>&amp;L&amp;"Arial"&amp;8&amp;K000000INTERNAL&amp;1#</oddHeader>
  </headerFooter>
  <rowBreaks count="2" manualBreakCount="2">
    <brk id="18" max="16383" man="1"/>
    <brk id="67" max="16383" man="1"/>
  </rowBreaks>
  <ignoredErrors>
    <ignoredError sqref="B23:B26 B27:B63 B73:B98" twoDigitTextYear="1"/>
    <ignoredError sqref="G23 J24 J25:J36 M25:N31 G6" evalError="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AN293"/>
  <sheetViews>
    <sheetView zoomScaleNormal="100" workbookViewId="0"/>
  </sheetViews>
  <sheetFormatPr baseColWidth="10" defaultColWidth="11.33203125" defaultRowHeight="13.2" x14ac:dyDescent="0.25"/>
  <cols>
    <col min="1" max="1" width="1.6640625" style="52" customWidth="1"/>
    <col min="2" max="2" width="10.88671875" style="85" customWidth="1"/>
    <col min="3" max="3" width="17.109375" style="85" customWidth="1"/>
    <col min="4" max="5" width="9" style="85" customWidth="1"/>
    <col min="6" max="6" width="40.6640625" style="85" customWidth="1"/>
    <col min="7" max="8" width="10.88671875" style="85" customWidth="1"/>
    <col min="9" max="9" width="1.6640625" style="81" customWidth="1"/>
    <col min="10" max="11" width="8.33203125" style="6" customWidth="1"/>
    <col min="12" max="12" width="9.5546875" style="6" customWidth="1"/>
    <col min="13" max="13" width="14.5546875" style="87" customWidth="1"/>
    <col min="14" max="14" width="11.33203125" style="6"/>
    <col min="15" max="18" width="11.33203125" style="87"/>
    <col min="19" max="22" width="11.33203125" style="105"/>
    <col min="23" max="16384" width="11.33203125" style="85"/>
  </cols>
  <sheetData>
    <row r="1" spans="1:40" s="75" customFormat="1" ht="60" customHeight="1" x14ac:dyDescent="0.25">
      <c r="A1" s="58"/>
      <c r="B1" s="473" t="s">
        <v>945</v>
      </c>
      <c r="C1" s="474"/>
      <c r="D1" s="474"/>
      <c r="E1" s="474"/>
      <c r="F1" s="474"/>
      <c r="I1" s="76"/>
      <c r="J1" s="77"/>
      <c r="K1" s="77"/>
      <c r="L1" s="77"/>
      <c r="M1" s="77"/>
      <c r="N1" s="77"/>
      <c r="O1" s="77"/>
      <c r="P1" s="77"/>
      <c r="Q1" s="77"/>
      <c r="R1" s="77"/>
      <c r="S1" s="90"/>
      <c r="T1" s="90"/>
      <c r="U1" s="90"/>
      <c r="V1" s="90"/>
    </row>
    <row r="2" spans="1:40" s="62" customFormat="1" ht="20.100000000000001" customHeight="1" x14ac:dyDescent="0.25">
      <c r="B2" s="78"/>
      <c r="C2" s="79"/>
      <c r="I2" s="80"/>
      <c r="J2" s="80"/>
      <c r="K2" s="80"/>
      <c r="L2" s="80"/>
      <c r="M2" s="80" t="s">
        <v>879</v>
      </c>
      <c r="N2" s="80"/>
      <c r="O2" s="80"/>
      <c r="P2" s="80"/>
      <c r="Q2" s="80"/>
      <c r="R2" s="80"/>
      <c r="S2" s="207"/>
      <c r="T2" s="207"/>
      <c r="U2" s="207"/>
      <c r="V2" s="207"/>
    </row>
    <row r="3" spans="1:40" s="62" customFormat="1" ht="18" customHeight="1" x14ac:dyDescent="0.25">
      <c r="B3" s="215" t="s">
        <v>880</v>
      </c>
      <c r="C3" s="216">
        <f>Cover!C3</f>
        <v>0</v>
      </c>
      <c r="D3" s="217"/>
      <c r="E3" s="217"/>
      <c r="F3" s="217"/>
      <c r="G3" s="217"/>
      <c r="H3" s="218"/>
      <c r="I3" s="80"/>
      <c r="J3" s="80"/>
      <c r="K3" s="80"/>
      <c r="L3" s="80"/>
      <c r="M3" s="80"/>
      <c r="N3" s="80"/>
      <c r="O3" s="80"/>
      <c r="P3" s="80"/>
      <c r="Q3" s="80"/>
      <c r="R3" s="80"/>
      <c r="S3" s="207"/>
      <c r="T3" s="207"/>
      <c r="U3" s="207"/>
      <c r="V3" s="207"/>
    </row>
    <row r="4" spans="1:40" s="62" customFormat="1" ht="18" customHeight="1" x14ac:dyDescent="0.25">
      <c r="B4" s="215" t="s">
        <v>881</v>
      </c>
      <c r="C4" s="216">
        <f>Cover!C7</f>
        <v>0</v>
      </c>
      <c r="D4" s="217"/>
      <c r="E4" s="217"/>
      <c r="F4" s="217"/>
      <c r="G4" s="217"/>
      <c r="H4" s="218"/>
      <c r="I4" s="80"/>
      <c r="J4" s="80"/>
      <c r="K4" s="80"/>
      <c r="L4" s="80"/>
      <c r="M4" s="80"/>
      <c r="N4" s="80"/>
      <c r="O4" s="80"/>
      <c r="P4" s="80"/>
      <c r="Q4" s="80"/>
      <c r="R4" s="80"/>
      <c r="S4" s="207"/>
      <c r="T4" s="207"/>
      <c r="U4" s="207"/>
      <c r="V4" s="207"/>
    </row>
    <row r="5" spans="1:40" s="83" customFormat="1" ht="18" customHeight="1" x14ac:dyDescent="0.3">
      <c r="A5" s="52"/>
      <c r="B5" s="216" t="s">
        <v>882</v>
      </c>
      <c r="C5" s="219">
        <f>Cover!C11</f>
        <v>0</v>
      </c>
      <c r="D5" s="220"/>
      <c r="E5" s="220"/>
      <c r="F5" s="220"/>
      <c r="G5" s="114"/>
      <c r="H5" s="221"/>
      <c r="I5" s="81"/>
      <c r="J5" s="332"/>
      <c r="K5" s="332"/>
      <c r="L5" s="332"/>
      <c r="M5" s="82"/>
      <c r="N5" s="332"/>
      <c r="O5" s="82"/>
      <c r="P5" s="82"/>
      <c r="Q5" s="82"/>
      <c r="R5" s="82"/>
      <c r="S5" s="321"/>
      <c r="T5" s="321"/>
      <c r="U5" s="321"/>
      <c r="V5" s="321"/>
    </row>
    <row r="6" spans="1:40" s="83" customFormat="1" ht="30.75" customHeight="1" x14ac:dyDescent="0.3">
      <c r="A6" s="52"/>
      <c r="B6" s="468" t="s">
        <v>883</v>
      </c>
      <c r="C6" s="469"/>
      <c r="D6" s="222" t="str">
        <f>J109</f>
        <v/>
      </c>
      <c r="E6" s="223"/>
      <c r="F6" s="224" t="s">
        <v>884</v>
      </c>
      <c r="G6" s="222">
        <f>G109</f>
        <v>3</v>
      </c>
      <c r="H6" s="225"/>
      <c r="I6" s="81"/>
      <c r="J6" s="332"/>
      <c r="K6" s="332"/>
      <c r="L6" s="332"/>
      <c r="M6" s="82"/>
      <c r="N6" s="332"/>
      <c r="O6" s="82"/>
      <c r="P6" s="82"/>
      <c r="Q6" s="82"/>
      <c r="R6" s="82"/>
      <c r="S6" s="321"/>
      <c r="T6" s="321"/>
      <c r="U6" s="321"/>
      <c r="V6" s="321"/>
    </row>
    <row r="7" spans="1:40" ht="30.75" customHeight="1" x14ac:dyDescent="0.25">
      <c r="B7" s="84" t="s">
        <v>885</v>
      </c>
      <c r="H7" s="86"/>
    </row>
    <row r="8" spans="1:40" ht="155.25" customHeight="1" x14ac:dyDescent="0.25">
      <c r="B8" s="84"/>
      <c r="H8" s="86"/>
    </row>
    <row r="9" spans="1:40" ht="126.75" customHeight="1" x14ac:dyDescent="0.25">
      <c r="B9" s="84"/>
      <c r="H9" s="86"/>
    </row>
    <row r="10" spans="1:40" ht="28.5" customHeight="1" x14ac:dyDescent="0.25">
      <c r="B10" s="226"/>
      <c r="C10" s="227"/>
      <c r="D10" s="227"/>
      <c r="E10" s="227"/>
      <c r="F10" s="227"/>
      <c r="G10" s="227"/>
      <c r="H10" s="228"/>
    </row>
    <row r="11" spans="1:40" ht="20.100000000000001" customHeight="1" x14ac:dyDescent="0.25">
      <c r="B11" s="88"/>
    </row>
    <row r="12" spans="1:40" ht="20.100000000000001" customHeight="1" x14ac:dyDescent="0.25">
      <c r="B12" s="89"/>
    </row>
    <row r="13" spans="1:40" s="75" customFormat="1" ht="60" customHeight="1" x14ac:dyDescent="0.25">
      <c r="A13" s="58"/>
      <c r="B13" s="473" t="s">
        <v>887</v>
      </c>
      <c r="C13" s="474"/>
      <c r="D13" s="474"/>
      <c r="E13" s="474"/>
      <c r="F13" s="474"/>
      <c r="I13" s="76"/>
      <c r="J13" s="77"/>
      <c r="K13" s="77"/>
      <c r="L13" s="77"/>
      <c r="M13" s="77"/>
      <c r="N13" s="77"/>
      <c r="O13" s="77"/>
      <c r="P13" s="77"/>
      <c r="Q13" s="77"/>
      <c r="R13" s="77"/>
      <c r="S13" s="90"/>
      <c r="T13" s="90"/>
      <c r="U13" s="90"/>
      <c r="V13" s="90"/>
      <c r="W13" s="77"/>
      <c r="X13" s="77"/>
      <c r="Y13" s="77"/>
      <c r="Z13" s="77"/>
      <c r="AA13" s="77"/>
      <c r="AB13" s="77"/>
      <c r="AC13" s="77"/>
      <c r="AD13" s="77"/>
      <c r="AE13" s="77"/>
      <c r="AF13" s="77"/>
      <c r="AG13" s="77"/>
      <c r="AH13" s="77"/>
      <c r="AI13" s="77"/>
      <c r="AJ13" s="77"/>
      <c r="AK13" s="77"/>
      <c r="AL13" s="77"/>
      <c r="AM13" s="77"/>
      <c r="AN13" s="77"/>
    </row>
    <row r="14" spans="1:40" ht="33" customHeight="1" x14ac:dyDescent="0.25">
      <c r="B14" s="468" t="s">
        <v>883</v>
      </c>
      <c r="C14" s="469"/>
      <c r="D14" s="229" t="str">
        <f>J72</f>
        <v/>
      </c>
      <c r="E14" s="223"/>
      <c r="F14" s="224" t="s">
        <v>884</v>
      </c>
      <c r="G14" s="222">
        <f>G72</f>
        <v>3</v>
      </c>
      <c r="H14" s="225"/>
      <c r="J14" s="91"/>
      <c r="K14" s="91"/>
      <c r="L14" s="91"/>
      <c r="M14" s="92"/>
      <c r="N14" s="91"/>
      <c r="O14" s="92"/>
      <c r="P14" s="92"/>
      <c r="Q14" s="92"/>
      <c r="R14" s="92"/>
      <c r="S14" s="93"/>
      <c r="T14" s="93"/>
      <c r="U14" s="93"/>
      <c r="V14" s="93"/>
      <c r="W14" s="92"/>
      <c r="X14" s="92"/>
      <c r="Y14" s="92"/>
      <c r="Z14" s="87"/>
      <c r="AA14" s="87"/>
      <c r="AB14" s="87"/>
      <c r="AC14" s="87"/>
      <c r="AD14" s="87"/>
      <c r="AE14" s="87"/>
      <c r="AF14" s="87"/>
      <c r="AG14" s="87"/>
      <c r="AH14" s="87"/>
      <c r="AI14" s="87"/>
      <c r="AJ14" s="87"/>
      <c r="AK14" s="87"/>
      <c r="AL14" s="87"/>
      <c r="AM14" s="87"/>
      <c r="AN14" s="87"/>
    </row>
    <row r="15" spans="1:40" ht="20.100000000000001" customHeight="1" x14ac:dyDescent="0.25">
      <c r="B15" s="88" t="s">
        <v>888</v>
      </c>
      <c r="J15" s="91"/>
      <c r="K15" s="91"/>
      <c r="L15" s="91"/>
      <c r="M15" s="92"/>
      <c r="N15" s="91"/>
      <c r="O15" s="92"/>
      <c r="P15" s="92"/>
      <c r="Q15" s="92"/>
      <c r="R15" s="92"/>
      <c r="S15" s="93"/>
      <c r="T15" s="93"/>
      <c r="U15" s="93"/>
      <c r="V15" s="93"/>
      <c r="W15" s="92"/>
      <c r="X15" s="92"/>
      <c r="Y15" s="92"/>
      <c r="Z15" s="87"/>
      <c r="AA15" s="87"/>
      <c r="AB15" s="87"/>
      <c r="AC15" s="87"/>
      <c r="AD15" s="87"/>
      <c r="AE15" s="87"/>
      <c r="AF15" s="87"/>
      <c r="AG15" s="87"/>
      <c r="AH15" s="87"/>
      <c r="AI15" s="87"/>
      <c r="AJ15" s="87"/>
      <c r="AK15" s="87"/>
      <c r="AL15" s="87"/>
      <c r="AM15" s="87"/>
      <c r="AN15" s="87"/>
    </row>
    <row r="16" spans="1:40" s="83" customFormat="1" ht="28.5" customHeight="1" x14ac:dyDescent="0.3">
      <c r="A16" s="57"/>
      <c r="B16" s="230" t="s">
        <v>889</v>
      </c>
      <c r="C16" s="470" t="s">
        <v>890</v>
      </c>
      <c r="D16" s="470"/>
      <c r="E16" s="470"/>
      <c r="F16" s="470"/>
      <c r="G16" s="231" t="s">
        <v>891</v>
      </c>
      <c r="H16" s="232" t="s">
        <v>892</v>
      </c>
      <c r="I16" s="94"/>
      <c r="J16" s="334" t="s">
        <v>893</v>
      </c>
      <c r="K16" s="334"/>
      <c r="L16" s="334"/>
      <c r="M16" s="335" t="s">
        <v>894</v>
      </c>
      <c r="N16" s="335" t="s">
        <v>895</v>
      </c>
      <c r="O16" s="95"/>
      <c r="P16" s="95"/>
      <c r="Q16" s="95"/>
      <c r="R16" s="95"/>
      <c r="S16" s="322"/>
      <c r="T16" s="322"/>
      <c r="U16" s="322"/>
      <c r="V16" s="322"/>
      <c r="W16" s="96"/>
      <c r="X16" s="96"/>
      <c r="Y16" s="96"/>
      <c r="Z16" s="82"/>
      <c r="AA16" s="82"/>
      <c r="AB16" s="82"/>
      <c r="AC16" s="82"/>
      <c r="AD16" s="82"/>
      <c r="AE16" s="82"/>
      <c r="AF16" s="82"/>
      <c r="AG16" s="82"/>
      <c r="AH16" s="82"/>
      <c r="AI16" s="82"/>
      <c r="AJ16" s="82"/>
      <c r="AK16" s="82"/>
      <c r="AL16" s="82"/>
      <c r="AM16" s="82"/>
      <c r="AN16" s="82"/>
    </row>
    <row r="17" spans="1:40" ht="14.4" x14ac:dyDescent="0.3">
      <c r="B17" s="177" t="s">
        <v>194</v>
      </c>
      <c r="C17" s="97" t="s">
        <v>546</v>
      </c>
      <c r="D17" s="98"/>
      <c r="E17" s="98"/>
      <c r="F17" s="98"/>
      <c r="G17" s="99">
        <f t="shared" ref="G17:G71" si="0">IF(H17="na","na",3)</f>
        <v>3</v>
      </c>
      <c r="H17" s="100" t="str">
        <f>IF(ISBLANK(VLOOKUP(B17,'Information Security'!$C$3:$E$241,3,FALSE)),"",VLOOKUP(B17,'Information Security'!$C$3:$E$241,3,FALSE))</f>
        <v/>
      </c>
      <c r="J17" s="91" t="str">
        <f>IF(H17="na","",IF(H17="","",IF((H17)&gt;G17,G17,(H17))))</f>
        <v/>
      </c>
      <c r="K17" s="336"/>
      <c r="L17" s="337"/>
      <c r="M17" s="338"/>
      <c r="N17" s="338"/>
      <c r="O17" s="101"/>
      <c r="P17" s="101"/>
      <c r="Q17" s="101"/>
      <c r="R17" s="101"/>
      <c r="S17" s="93"/>
      <c r="T17" s="93"/>
      <c r="U17" s="93"/>
      <c r="V17" s="93"/>
      <c r="W17" s="92"/>
      <c r="X17" s="92"/>
      <c r="Y17" s="92"/>
      <c r="Z17" s="87"/>
      <c r="AA17" s="87"/>
      <c r="AB17" s="87"/>
      <c r="AC17" s="87"/>
      <c r="AD17" s="87"/>
      <c r="AE17" s="87"/>
      <c r="AF17" s="87"/>
      <c r="AG17" s="87"/>
      <c r="AH17" s="87"/>
      <c r="AI17" s="87"/>
      <c r="AJ17" s="87"/>
      <c r="AK17" s="87"/>
      <c r="AL17" s="87"/>
      <c r="AM17" s="87"/>
      <c r="AN17" s="87"/>
    </row>
    <row r="18" spans="1:40" ht="14.4" x14ac:dyDescent="0.3">
      <c r="B18" s="177" t="s">
        <v>252</v>
      </c>
      <c r="C18" s="97" t="s">
        <v>251</v>
      </c>
      <c r="D18" s="102"/>
      <c r="E18" s="102"/>
      <c r="F18" s="102"/>
      <c r="G18" s="99">
        <f t="shared" si="0"/>
        <v>3</v>
      </c>
      <c r="H18" s="100" t="str">
        <f>IF(ISBLANK(VLOOKUP(B18,'Information Security'!$C$3:$E$241,3,FALSE)),"",VLOOKUP(B18,'Information Security'!$C$3:$E$241,3,FALSE))</f>
        <v/>
      </c>
      <c r="J18" s="91" t="str">
        <f t="shared" ref="J18:J71" si="1">IF(H18="na","",IF(H18="","",IF((H18)&gt;G18,G18,(H18))))</f>
        <v/>
      </c>
      <c r="K18" s="336"/>
      <c r="L18" s="337"/>
      <c r="M18" s="338"/>
      <c r="N18" s="338"/>
      <c r="O18" s="101"/>
      <c r="P18" s="101"/>
      <c r="Q18" s="101"/>
      <c r="R18" s="101"/>
      <c r="S18" s="93"/>
      <c r="T18" s="93"/>
      <c r="U18" s="93"/>
      <c r="V18" s="93"/>
      <c r="W18" s="92"/>
      <c r="X18" s="92"/>
      <c r="Y18" s="92"/>
      <c r="Z18" s="87"/>
      <c r="AA18" s="87"/>
      <c r="AB18" s="87"/>
      <c r="AC18" s="87"/>
      <c r="AD18" s="87"/>
      <c r="AE18" s="87"/>
      <c r="AF18" s="87"/>
      <c r="AG18" s="87"/>
      <c r="AH18" s="87"/>
      <c r="AI18" s="87"/>
      <c r="AJ18" s="87"/>
      <c r="AK18" s="87"/>
      <c r="AL18" s="87"/>
      <c r="AM18" s="87"/>
      <c r="AN18" s="87"/>
    </row>
    <row r="19" spans="1:40" ht="14.4" x14ac:dyDescent="0.3">
      <c r="B19" s="177" t="s">
        <v>550</v>
      </c>
      <c r="C19" s="97" t="s">
        <v>549</v>
      </c>
      <c r="D19" s="102"/>
      <c r="E19" s="102"/>
      <c r="F19" s="102"/>
      <c r="G19" s="99" t="str">
        <f t="shared" si="0"/>
        <v>na</v>
      </c>
      <c r="H19" s="100" t="str">
        <f>IF(ISBLANK(VLOOKUP(B19,'Information Security'!$C$3:$E$241,3,FALSE)),"",VLOOKUP(B19,'Information Security'!$C$3:$E$241,3,FALSE))</f>
        <v>na</v>
      </c>
      <c r="J19" s="91" t="str">
        <f t="shared" si="1"/>
        <v/>
      </c>
      <c r="K19" s="336"/>
      <c r="L19" s="337"/>
      <c r="M19" s="337">
        <f>SUM($G$17:$G$19)/COUNT($G$17:$G$19)</f>
        <v>3</v>
      </c>
      <c r="N19" s="337" t="str">
        <f>IF(COUNT($H$17:$H$19)=0,"na",SUM($H$17:$H$19)/COUNT($H$17:$H$19))</f>
        <v>na</v>
      </c>
      <c r="O19" s="101" t="s">
        <v>946</v>
      </c>
      <c r="P19" s="101"/>
      <c r="Q19" s="101"/>
      <c r="R19" s="101"/>
      <c r="S19" s="93"/>
      <c r="T19" s="93"/>
      <c r="U19" s="93"/>
      <c r="V19" s="93"/>
      <c r="W19" s="92"/>
      <c r="X19" s="92"/>
      <c r="Y19" s="92"/>
      <c r="Z19" s="87"/>
      <c r="AA19" s="87"/>
      <c r="AB19" s="87"/>
      <c r="AC19" s="87"/>
      <c r="AD19" s="87"/>
      <c r="AE19" s="87"/>
      <c r="AF19" s="87"/>
      <c r="AG19" s="87"/>
      <c r="AH19" s="87"/>
      <c r="AI19" s="87"/>
      <c r="AJ19" s="87"/>
      <c r="AK19" s="87"/>
      <c r="AL19" s="87"/>
      <c r="AM19" s="87"/>
      <c r="AN19" s="87"/>
    </row>
    <row r="20" spans="1:40" ht="14.4" x14ac:dyDescent="0.3">
      <c r="B20" s="177" t="s">
        <v>184</v>
      </c>
      <c r="C20" s="97" t="s">
        <v>556</v>
      </c>
      <c r="D20" s="103"/>
      <c r="E20" s="103"/>
      <c r="F20" s="103"/>
      <c r="G20" s="99">
        <f t="shared" si="0"/>
        <v>3</v>
      </c>
      <c r="H20" s="100" t="str">
        <f>IF(ISBLANK(VLOOKUP(B20,'Information Security'!$C$3:$E$241,3,FALSE)),"",VLOOKUP(B20,'Information Security'!$C$3:$E$241,3,FALSE))</f>
        <v/>
      </c>
      <c r="J20" s="91" t="str">
        <f t="shared" si="1"/>
        <v/>
      </c>
      <c r="K20" s="337"/>
      <c r="L20" s="337"/>
      <c r="M20" s="337">
        <f>G20</f>
        <v>3</v>
      </c>
      <c r="N20" s="344" t="str">
        <f>H20</f>
        <v/>
      </c>
      <c r="O20" s="339" t="s">
        <v>947</v>
      </c>
      <c r="P20" s="101"/>
      <c r="Q20" s="101"/>
      <c r="R20" s="101"/>
      <c r="S20" s="93"/>
      <c r="T20" s="93"/>
      <c r="U20" s="93"/>
      <c r="V20" s="93"/>
      <c r="W20" s="92"/>
      <c r="X20" s="92"/>
      <c r="Y20" s="92"/>
      <c r="Z20" s="87"/>
      <c r="AA20" s="87"/>
      <c r="AB20" s="87"/>
      <c r="AC20" s="87"/>
      <c r="AD20" s="87"/>
      <c r="AE20" s="87"/>
      <c r="AF20" s="87"/>
      <c r="AG20" s="87"/>
      <c r="AH20" s="87"/>
      <c r="AI20" s="87"/>
      <c r="AJ20" s="87"/>
      <c r="AK20" s="87"/>
      <c r="AL20" s="87"/>
      <c r="AM20" s="87"/>
      <c r="AN20" s="87"/>
    </row>
    <row r="21" spans="1:40" ht="14.4" x14ac:dyDescent="0.3">
      <c r="B21" s="177" t="s">
        <v>201</v>
      </c>
      <c r="C21" s="97" t="s">
        <v>559</v>
      </c>
      <c r="D21" s="103"/>
      <c r="E21" s="103"/>
      <c r="F21" s="103"/>
      <c r="G21" s="99">
        <f t="shared" si="0"/>
        <v>3</v>
      </c>
      <c r="H21" s="100" t="str">
        <f>IF(ISBLANK(VLOOKUP(B21,'Information Security'!$C$3:$E$241,3,FALSE)),"",VLOOKUP(B21,'Information Security'!$C$3:$E$241,3,FALSE))</f>
        <v/>
      </c>
      <c r="J21" s="91" t="str">
        <f t="shared" si="1"/>
        <v/>
      </c>
      <c r="K21" s="337"/>
      <c r="L21" s="337"/>
      <c r="M21" s="337">
        <f>SUM($G$21:$G$25)/COUNT($G$21:$G$25)</f>
        <v>3</v>
      </c>
      <c r="N21" s="337" t="str">
        <f>IF(COUNT($H$21:$H$25)=0,"na",SUM($H$21:$H$25)/COUNT($H$21:$H$25))</f>
        <v>na</v>
      </c>
      <c r="O21" s="339" t="s">
        <v>948</v>
      </c>
      <c r="P21" s="101"/>
      <c r="Q21" s="101"/>
      <c r="R21" s="101"/>
      <c r="S21" s="93"/>
      <c r="T21" s="93"/>
      <c r="U21" s="93"/>
      <c r="V21" s="93"/>
      <c r="W21" s="92"/>
      <c r="X21" s="92"/>
      <c r="Y21" s="92"/>
      <c r="Z21" s="87"/>
      <c r="AA21" s="87"/>
      <c r="AB21" s="87"/>
      <c r="AC21" s="87"/>
      <c r="AD21" s="87"/>
      <c r="AE21" s="87"/>
      <c r="AF21" s="87"/>
      <c r="AG21" s="87"/>
      <c r="AH21" s="87"/>
      <c r="AI21" s="87"/>
      <c r="AJ21" s="87"/>
      <c r="AK21" s="87"/>
      <c r="AL21" s="87"/>
      <c r="AM21" s="87"/>
      <c r="AN21" s="87"/>
    </row>
    <row r="22" spans="1:40" ht="14.4" x14ac:dyDescent="0.3">
      <c r="B22" s="177" t="s">
        <v>209</v>
      </c>
      <c r="C22" s="97" t="s">
        <v>561</v>
      </c>
      <c r="D22" s="103"/>
      <c r="E22" s="103"/>
      <c r="F22" s="103"/>
      <c r="G22" s="99">
        <f t="shared" si="0"/>
        <v>3</v>
      </c>
      <c r="H22" s="100" t="str">
        <f>IF(ISBLANK(VLOOKUP(B22,'Information Security'!$C$3:$E$241,3,FALSE)),"",VLOOKUP(B22,'Information Security'!$C$3:$E$241,3,FALSE))</f>
        <v/>
      </c>
      <c r="J22" s="91" t="str">
        <f t="shared" si="1"/>
        <v/>
      </c>
      <c r="K22" s="337"/>
      <c r="L22" s="337"/>
      <c r="M22" s="337">
        <f>SUM($G$26:$G$28)/COUNT($G$26:$G$28)</f>
        <v>3</v>
      </c>
      <c r="N22" s="337" t="str">
        <f>IF(COUNT($H$26:$H$28)=0,"na",SUM($H$26:$H$28)/COUNT($H$26:$H$28))</f>
        <v>na</v>
      </c>
      <c r="O22" s="339" t="s">
        <v>949</v>
      </c>
      <c r="P22" s="101"/>
      <c r="Q22" s="101"/>
      <c r="R22" s="101"/>
      <c r="S22" s="93"/>
      <c r="T22" s="93"/>
      <c r="U22" s="93"/>
      <c r="V22" s="93"/>
      <c r="W22" s="92"/>
      <c r="X22" s="92"/>
      <c r="Y22" s="92"/>
      <c r="Z22" s="87"/>
      <c r="AA22" s="87"/>
      <c r="AB22" s="87"/>
      <c r="AC22" s="87"/>
      <c r="AD22" s="87"/>
      <c r="AE22" s="87"/>
      <c r="AF22" s="87"/>
      <c r="AG22" s="87"/>
      <c r="AH22" s="87"/>
      <c r="AI22" s="87"/>
      <c r="AJ22" s="87"/>
      <c r="AK22" s="87"/>
      <c r="AL22" s="87"/>
      <c r="AM22" s="87"/>
      <c r="AN22" s="87"/>
    </row>
    <row r="23" spans="1:40" ht="14.4" x14ac:dyDescent="0.3">
      <c r="B23" s="177" t="s">
        <v>345</v>
      </c>
      <c r="C23" s="97" t="s">
        <v>563</v>
      </c>
      <c r="D23" s="103"/>
      <c r="E23" s="103"/>
      <c r="F23" s="103"/>
      <c r="G23" s="99">
        <f t="shared" si="0"/>
        <v>3</v>
      </c>
      <c r="H23" s="100" t="str">
        <f>IF(ISBLANK(VLOOKUP(B23,'Information Security'!$C$3:$E$241,3,FALSE)),"",VLOOKUP(B23,'Information Security'!$C$3:$E$241,3,FALSE))</f>
        <v/>
      </c>
      <c r="J23" s="91" t="str">
        <f t="shared" si="1"/>
        <v/>
      </c>
      <c r="K23" s="337"/>
      <c r="L23" s="337"/>
      <c r="M23" s="337">
        <f>SUM($G$29:$G$32)/COUNT($G$29:$G$32)</f>
        <v>3</v>
      </c>
      <c r="N23" s="337" t="str">
        <f>IF(COUNT($H$29:$H$32)=0,"na",SUM($H$29:$H$32)/COUNT($H$29:$H$32))</f>
        <v>na</v>
      </c>
      <c r="O23" s="339" t="s">
        <v>950</v>
      </c>
      <c r="P23" s="101"/>
      <c r="Q23" s="101"/>
      <c r="R23" s="101"/>
      <c r="S23" s="93"/>
      <c r="T23" s="93"/>
      <c r="U23" s="93"/>
      <c r="V23" s="93"/>
      <c r="W23" s="92"/>
      <c r="X23" s="92"/>
      <c r="Y23" s="92"/>
      <c r="Z23" s="87"/>
      <c r="AA23" s="87"/>
      <c r="AB23" s="87"/>
      <c r="AC23" s="87"/>
      <c r="AD23" s="87"/>
      <c r="AE23" s="87"/>
      <c r="AF23" s="87"/>
      <c r="AG23" s="87"/>
      <c r="AH23" s="87"/>
      <c r="AI23" s="87"/>
      <c r="AJ23" s="87"/>
      <c r="AK23" s="87"/>
      <c r="AL23" s="87"/>
      <c r="AM23" s="87"/>
      <c r="AN23" s="87"/>
    </row>
    <row r="24" spans="1:40" ht="14.4" x14ac:dyDescent="0.3">
      <c r="B24" s="177" t="s">
        <v>308</v>
      </c>
      <c r="C24" s="97" t="s">
        <v>951</v>
      </c>
      <c r="D24" s="103"/>
      <c r="E24" s="103"/>
      <c r="F24" s="103"/>
      <c r="G24" s="99">
        <f>IF(H24="na","na",3)</f>
        <v>3</v>
      </c>
      <c r="H24" s="100" t="str">
        <f>IF(ISBLANK(VLOOKUP(B24,'Information Security'!$C$3:$E$241,3,FALSE)),"",VLOOKUP(B24,'Information Security'!$C$3:$E$241,3,FALSE))</f>
        <v/>
      </c>
      <c r="J24" s="91" t="str">
        <f t="shared" si="1"/>
        <v/>
      </c>
      <c r="K24" s="337"/>
      <c r="L24" s="337"/>
      <c r="M24" s="337">
        <f>SUM($G$33:$G$39)/COUNT($G$33:$G$39)</f>
        <v>3</v>
      </c>
      <c r="N24" s="337" t="str">
        <f>IF(COUNT($H$33:$H$39)=0,"na",SUM($H$33:$H$39)/COUNT($H$33:$H$39))</f>
        <v>na</v>
      </c>
      <c r="O24" s="339" t="s">
        <v>952</v>
      </c>
      <c r="P24" s="101"/>
      <c r="Q24" s="101"/>
      <c r="R24" s="101"/>
      <c r="S24" s="93"/>
      <c r="T24" s="93"/>
      <c r="U24" s="93"/>
      <c r="V24" s="93"/>
      <c r="W24" s="92"/>
      <c r="X24" s="92"/>
      <c r="Y24" s="92"/>
      <c r="Z24" s="87"/>
      <c r="AA24" s="87"/>
      <c r="AB24" s="87"/>
      <c r="AC24" s="87"/>
      <c r="AD24" s="87"/>
      <c r="AE24" s="87"/>
      <c r="AF24" s="87"/>
      <c r="AG24" s="87"/>
      <c r="AH24" s="87"/>
      <c r="AI24" s="87"/>
      <c r="AJ24" s="87"/>
      <c r="AK24" s="87"/>
      <c r="AL24" s="87"/>
      <c r="AM24" s="87"/>
      <c r="AN24" s="87"/>
    </row>
    <row r="25" spans="1:40" ht="14.4" x14ac:dyDescent="0.3">
      <c r="B25" s="177" t="s">
        <v>218</v>
      </c>
      <c r="C25" s="97" t="s">
        <v>565</v>
      </c>
      <c r="D25" s="103"/>
      <c r="E25" s="103"/>
      <c r="F25" s="103"/>
      <c r="G25" s="99">
        <f t="shared" si="0"/>
        <v>3</v>
      </c>
      <c r="H25" s="100" t="str">
        <f>IF(ISBLANK(VLOOKUP(B25,'Information Security'!$C$3:$E$241,3,FALSE)),"",VLOOKUP(B25,'Information Security'!$C$3:$E$241,3,FALSE))</f>
        <v/>
      </c>
      <c r="J25" s="91" t="str">
        <f t="shared" si="1"/>
        <v/>
      </c>
      <c r="K25" s="337"/>
      <c r="L25" s="337"/>
      <c r="M25" s="337">
        <f>G40</f>
        <v>3</v>
      </c>
      <c r="N25" s="344" t="str">
        <f>H40</f>
        <v/>
      </c>
      <c r="O25" s="339" t="s">
        <v>953</v>
      </c>
      <c r="P25" s="101"/>
      <c r="Q25" s="101"/>
      <c r="R25" s="101"/>
      <c r="S25" s="93"/>
      <c r="T25" s="93"/>
      <c r="U25" s="93"/>
      <c r="V25" s="93"/>
      <c r="W25" s="92"/>
      <c r="X25" s="92"/>
      <c r="Y25" s="92"/>
      <c r="Z25" s="87"/>
      <c r="AA25" s="87"/>
      <c r="AB25" s="87"/>
      <c r="AC25" s="87"/>
      <c r="AD25" s="87"/>
      <c r="AE25" s="87"/>
      <c r="AF25" s="87"/>
      <c r="AG25" s="87"/>
      <c r="AH25" s="87"/>
      <c r="AI25" s="87"/>
      <c r="AJ25" s="87"/>
      <c r="AK25" s="87"/>
      <c r="AL25" s="87"/>
      <c r="AM25" s="87"/>
      <c r="AN25" s="87"/>
    </row>
    <row r="26" spans="1:40" ht="14.4" x14ac:dyDescent="0.3">
      <c r="B26" s="177" t="s">
        <v>294</v>
      </c>
      <c r="C26" s="97" t="s">
        <v>954</v>
      </c>
      <c r="D26" s="103"/>
      <c r="E26" s="103"/>
      <c r="F26" s="103"/>
      <c r="G26" s="99">
        <f t="shared" si="0"/>
        <v>3</v>
      </c>
      <c r="H26" s="100" t="str">
        <f>IF(ISBLANK(VLOOKUP(B26,'Information Security'!$C$3:$E$241,3,FALSE)),"",VLOOKUP(B26,'Information Security'!$C$3:$E$241,3,FALSE))</f>
        <v/>
      </c>
      <c r="J26" s="91" t="str">
        <f t="shared" si="1"/>
        <v/>
      </c>
      <c r="K26" s="337"/>
      <c r="L26" s="337"/>
      <c r="M26" s="337">
        <f>SUM($G$41:$G$44)/COUNT($G$41:$G$44)</f>
        <v>3</v>
      </c>
      <c r="N26" s="337" t="str">
        <f>IF(COUNT($H$41:$H$44)=0,"na",SUM($H$41:$H$44)/COUNT($H$41:$H$44))</f>
        <v>na</v>
      </c>
      <c r="O26" s="339" t="s">
        <v>955</v>
      </c>
      <c r="P26" s="101"/>
      <c r="Q26" s="101"/>
      <c r="R26" s="101"/>
      <c r="S26" s="93"/>
      <c r="T26" s="93"/>
      <c r="U26" s="93"/>
      <c r="V26" s="93"/>
      <c r="W26" s="92"/>
      <c r="X26" s="92"/>
      <c r="Y26" s="92"/>
      <c r="Z26" s="87"/>
      <c r="AA26" s="87"/>
      <c r="AB26" s="87"/>
      <c r="AC26" s="87"/>
      <c r="AD26" s="87"/>
      <c r="AE26" s="87"/>
      <c r="AF26" s="87"/>
      <c r="AG26" s="87"/>
      <c r="AH26" s="87"/>
      <c r="AI26" s="87"/>
      <c r="AJ26" s="87"/>
      <c r="AK26" s="87"/>
      <c r="AL26" s="87"/>
      <c r="AM26" s="87"/>
      <c r="AN26" s="87"/>
    </row>
    <row r="27" spans="1:40" ht="14.4" x14ac:dyDescent="0.3">
      <c r="B27" s="177" t="s">
        <v>287</v>
      </c>
      <c r="C27" s="324" t="s">
        <v>956</v>
      </c>
      <c r="D27" s="323"/>
      <c r="E27" s="323"/>
      <c r="F27" s="323"/>
      <c r="G27" s="99">
        <f>IF(H27="na","na",3)</f>
        <v>3</v>
      </c>
      <c r="H27" s="100" t="str">
        <f>IF(ISBLANK(VLOOKUP(B27,'Information Security'!$C$3:$E$241,3,FALSE)),"",VLOOKUP(B27,'Information Security'!$C$3:$E$241,3,FALSE))</f>
        <v/>
      </c>
      <c r="J27" s="91" t="str">
        <f t="shared" si="1"/>
        <v/>
      </c>
      <c r="K27" s="337"/>
      <c r="L27" s="337"/>
      <c r="M27" s="337">
        <f>SUM($G$45:$G$53)/COUNT($G$45:$G$53)</f>
        <v>3</v>
      </c>
      <c r="N27" s="337" t="str">
        <f>IF(COUNT($H$45:$H$53)=0,"na",SUM($H$45:$H$53)/COUNT($H$45:$H$53))</f>
        <v>na</v>
      </c>
      <c r="O27" s="339" t="s">
        <v>957</v>
      </c>
      <c r="P27" s="101"/>
      <c r="Q27" s="101"/>
      <c r="R27" s="101"/>
      <c r="S27" s="93"/>
      <c r="T27" s="93"/>
      <c r="U27" s="93"/>
      <c r="V27" s="93"/>
      <c r="W27" s="92"/>
      <c r="X27" s="92"/>
      <c r="Y27" s="92"/>
      <c r="Z27" s="87"/>
      <c r="AA27" s="87"/>
      <c r="AB27" s="87"/>
      <c r="AC27" s="87"/>
      <c r="AD27" s="87"/>
      <c r="AE27" s="87"/>
      <c r="AF27" s="87"/>
      <c r="AG27" s="87"/>
      <c r="AH27" s="87"/>
      <c r="AI27" s="87"/>
      <c r="AJ27" s="87"/>
      <c r="AK27" s="87"/>
      <c r="AL27" s="87"/>
      <c r="AM27" s="87"/>
      <c r="AN27" s="87"/>
    </row>
    <row r="28" spans="1:40" ht="14.4" x14ac:dyDescent="0.3">
      <c r="B28" s="177" t="s">
        <v>301</v>
      </c>
      <c r="C28" s="97" t="s">
        <v>571</v>
      </c>
      <c r="D28" s="103"/>
      <c r="E28" s="103"/>
      <c r="F28" s="103"/>
      <c r="G28" s="99">
        <f t="shared" si="0"/>
        <v>3</v>
      </c>
      <c r="H28" s="100" t="str">
        <f>IF(ISBLANK(VLOOKUP(B28,'Information Security'!$C$3:$E$241,3,FALSE)),"",VLOOKUP(B28,'Information Security'!$C$3:$E$241,3,FALSE))</f>
        <v/>
      </c>
      <c r="J28" s="91" t="str">
        <f t="shared" si="1"/>
        <v/>
      </c>
      <c r="K28" s="337"/>
      <c r="L28" s="337"/>
      <c r="M28" s="337">
        <f>SUM($G$54:$G$58)/COUNT($G$54:$G$58)</f>
        <v>3</v>
      </c>
      <c r="N28" s="337" t="str">
        <f>IF(COUNT($H$54:$H$58)=0,"na",SUM($H$54:$H$58)/COUNT($H$54:$H$58))</f>
        <v>na</v>
      </c>
      <c r="O28" s="339" t="s">
        <v>958</v>
      </c>
      <c r="P28" s="101"/>
      <c r="Q28" s="101"/>
      <c r="R28" s="101"/>
      <c r="S28" s="93"/>
      <c r="T28" s="93"/>
      <c r="U28" s="93"/>
      <c r="V28" s="93"/>
      <c r="W28" s="92"/>
      <c r="X28" s="92"/>
      <c r="Y28" s="92"/>
      <c r="Z28" s="87"/>
      <c r="AA28" s="87"/>
      <c r="AB28" s="87"/>
      <c r="AC28" s="87"/>
      <c r="AD28" s="87"/>
      <c r="AE28" s="87"/>
      <c r="AF28" s="87"/>
      <c r="AG28" s="87"/>
      <c r="AH28" s="87"/>
      <c r="AI28" s="87"/>
      <c r="AJ28" s="87"/>
      <c r="AK28" s="87"/>
      <c r="AL28" s="87"/>
      <c r="AM28" s="87"/>
      <c r="AN28" s="87"/>
    </row>
    <row r="29" spans="1:40" ht="14.4" x14ac:dyDescent="0.3">
      <c r="B29" s="177" t="s">
        <v>228</v>
      </c>
      <c r="C29" s="97" t="s">
        <v>574</v>
      </c>
      <c r="D29" s="103"/>
      <c r="E29" s="103"/>
      <c r="F29" s="103"/>
      <c r="G29" s="99">
        <f t="shared" si="0"/>
        <v>3</v>
      </c>
      <c r="H29" s="100" t="str">
        <f>IF(ISBLANK(VLOOKUP(B29,'Information Security'!$C$3:$E$241,3,FALSE)),"",VLOOKUP(B29,'Information Security'!$C$3:$E$241,3,FALSE))</f>
        <v/>
      </c>
      <c r="J29" s="91" t="str">
        <f t="shared" si="1"/>
        <v/>
      </c>
      <c r="K29" s="337"/>
      <c r="L29" s="337"/>
      <c r="M29" s="337">
        <f>SUM($G$59:$G$62)/COUNT($G$59:$G$62)</f>
        <v>3</v>
      </c>
      <c r="N29" s="337" t="str">
        <f>IF(COUNT($H$59:$H$62)=0,"na",SUM(H$59:$H$62)/COUNT(H$59:$H$62))</f>
        <v>na</v>
      </c>
      <c r="O29" s="339" t="s">
        <v>959</v>
      </c>
      <c r="P29" s="101"/>
      <c r="Q29" s="101"/>
      <c r="R29" s="101"/>
      <c r="S29" s="93"/>
      <c r="T29" s="93"/>
      <c r="U29" s="93"/>
      <c r="V29" s="93"/>
      <c r="W29" s="92"/>
      <c r="X29" s="92"/>
      <c r="Y29" s="92"/>
      <c r="Z29" s="87"/>
      <c r="AA29" s="87"/>
      <c r="AB29" s="87"/>
      <c r="AC29" s="87"/>
      <c r="AD29" s="87"/>
      <c r="AE29" s="87"/>
      <c r="AF29" s="87"/>
      <c r="AG29" s="87"/>
      <c r="AH29" s="87"/>
      <c r="AI29" s="87"/>
      <c r="AJ29" s="87"/>
      <c r="AK29" s="87"/>
      <c r="AL29" s="87"/>
      <c r="AM29" s="87"/>
      <c r="AN29" s="87"/>
    </row>
    <row r="30" spans="1:40" ht="14.4" x14ac:dyDescent="0.3">
      <c r="B30" s="177" t="s">
        <v>236</v>
      </c>
      <c r="C30" s="97" t="s">
        <v>137</v>
      </c>
      <c r="D30" s="103"/>
      <c r="E30" s="103"/>
      <c r="F30" s="103"/>
      <c r="G30" s="99">
        <f t="shared" si="0"/>
        <v>3</v>
      </c>
      <c r="H30" s="100" t="str">
        <f>IF(ISBLANK(VLOOKUP(B30,'Information Security'!$C$3:$E$241,3,FALSE)),"",VLOOKUP(B30,'Information Security'!$C$3:$E$241,3,FALSE))</f>
        <v/>
      </c>
      <c r="J30" s="91" t="str">
        <f t="shared" si="1"/>
        <v/>
      </c>
      <c r="K30" s="337"/>
      <c r="L30" s="337"/>
      <c r="M30" s="337">
        <f>SUM($G$63:$G$64)/COUNT($G$63:$G$64)</f>
        <v>3</v>
      </c>
      <c r="N30" s="337" t="str">
        <f>IF(COUNT($H$63:$H$64)=0,"na",SUM($H$63:$H$64)/COUNT($H$63:$H$64))</f>
        <v>na</v>
      </c>
      <c r="O30" s="339" t="s">
        <v>960</v>
      </c>
      <c r="P30" s="101"/>
      <c r="Q30" s="101"/>
      <c r="R30" s="101"/>
      <c r="S30" s="93"/>
      <c r="T30" s="93"/>
      <c r="U30" s="93"/>
      <c r="V30" s="93"/>
      <c r="W30" s="92"/>
      <c r="X30" s="92"/>
      <c r="Y30" s="92"/>
      <c r="Z30" s="87"/>
      <c r="AA30" s="87"/>
      <c r="AB30" s="87"/>
      <c r="AC30" s="87"/>
      <c r="AD30" s="87"/>
      <c r="AE30" s="87"/>
      <c r="AF30" s="87"/>
      <c r="AG30" s="87"/>
      <c r="AH30" s="87"/>
      <c r="AI30" s="87"/>
      <c r="AJ30" s="87"/>
      <c r="AK30" s="87"/>
      <c r="AL30" s="87"/>
      <c r="AM30" s="87"/>
      <c r="AN30" s="87"/>
    </row>
    <row r="31" spans="1:40" ht="14.4" x14ac:dyDescent="0.3">
      <c r="B31" s="177" t="s">
        <v>578</v>
      </c>
      <c r="C31" s="97" t="s">
        <v>961</v>
      </c>
      <c r="D31" s="103"/>
      <c r="E31" s="103"/>
      <c r="F31" s="103"/>
      <c r="G31" s="99" t="str">
        <f t="shared" si="0"/>
        <v>na</v>
      </c>
      <c r="H31" s="100" t="str">
        <f>IF(ISBLANK(VLOOKUP(B31,'Information Security'!$C$3:$E$241,3,FALSE)),"",VLOOKUP(B31,'Information Security'!$C$3:$E$241,3,FALSE))</f>
        <v>na</v>
      </c>
      <c r="J31" s="91" t="str">
        <f t="shared" si="1"/>
        <v/>
      </c>
      <c r="K31" s="337"/>
      <c r="L31" s="337"/>
      <c r="M31" s="337">
        <f>SUM($G$65:$G$66)/COUNT($G$65:$G$66)</f>
        <v>3</v>
      </c>
      <c r="N31" s="337" t="str">
        <f>IF(COUNT($H$65:$H$66)=0,"na",SUM($H$65:$H$66)/COUNT($H$65:$H$66))</f>
        <v>na</v>
      </c>
      <c r="O31" s="101" t="s">
        <v>962</v>
      </c>
      <c r="P31" s="101"/>
      <c r="Q31" s="101"/>
      <c r="R31" s="101"/>
      <c r="S31" s="93"/>
      <c r="T31" s="93"/>
      <c r="U31" s="93"/>
      <c r="V31" s="93"/>
      <c r="W31" s="92"/>
      <c r="X31" s="92"/>
      <c r="Y31" s="92"/>
      <c r="Z31" s="87"/>
      <c r="AA31" s="87"/>
      <c r="AB31" s="87"/>
      <c r="AC31" s="87"/>
      <c r="AD31" s="87"/>
      <c r="AE31" s="87"/>
      <c r="AF31" s="87"/>
      <c r="AG31" s="87"/>
      <c r="AH31" s="87"/>
      <c r="AI31" s="87"/>
      <c r="AJ31" s="87"/>
      <c r="AK31" s="87"/>
      <c r="AL31" s="87"/>
      <c r="AM31" s="87"/>
      <c r="AN31" s="87"/>
    </row>
    <row r="32" spans="1:40" s="105" customFormat="1" ht="14.4" x14ac:dyDescent="0.3">
      <c r="A32" s="56"/>
      <c r="B32" s="177" t="s">
        <v>490</v>
      </c>
      <c r="C32" s="97" t="s">
        <v>582</v>
      </c>
      <c r="D32" s="103"/>
      <c r="E32" s="103"/>
      <c r="F32" s="103"/>
      <c r="G32" s="99">
        <f t="shared" si="0"/>
        <v>3</v>
      </c>
      <c r="H32" s="100" t="str">
        <f>IF(ISBLANK(VLOOKUP(B32,'Information Security'!$C$3:$E$241,3,FALSE)),"",VLOOKUP(B32,'Information Security'!$C$3:$E$241,3,FALSE))</f>
        <v/>
      </c>
      <c r="I32" s="81"/>
      <c r="J32" s="91" t="str">
        <f t="shared" si="1"/>
        <v/>
      </c>
      <c r="K32" s="337"/>
      <c r="L32" s="337"/>
      <c r="M32" s="337">
        <f>G67</f>
        <v>3</v>
      </c>
      <c r="N32" s="344" t="str">
        <f>H67</f>
        <v/>
      </c>
      <c r="O32" s="101" t="s">
        <v>963</v>
      </c>
      <c r="P32" s="101"/>
      <c r="Q32" s="101"/>
      <c r="R32" s="101"/>
      <c r="S32" s="93"/>
      <c r="T32" s="93"/>
      <c r="U32" s="93"/>
      <c r="V32" s="93"/>
      <c r="W32" s="92"/>
      <c r="X32" s="92"/>
      <c r="Y32" s="92"/>
      <c r="Z32" s="87"/>
      <c r="AA32" s="87"/>
      <c r="AB32" s="87"/>
      <c r="AC32" s="87"/>
      <c r="AD32" s="87"/>
      <c r="AE32" s="87"/>
      <c r="AF32" s="87"/>
      <c r="AG32" s="87"/>
      <c r="AH32" s="87"/>
      <c r="AI32" s="87"/>
      <c r="AJ32" s="87"/>
    </row>
    <row r="33" spans="1:40" ht="14.4" x14ac:dyDescent="0.3">
      <c r="B33" s="177" t="s">
        <v>365</v>
      </c>
      <c r="C33" s="97" t="s">
        <v>586</v>
      </c>
      <c r="D33" s="103"/>
      <c r="E33" s="103"/>
      <c r="F33" s="103"/>
      <c r="G33" s="99">
        <f t="shared" si="0"/>
        <v>3</v>
      </c>
      <c r="H33" s="100" t="str">
        <f>IF(ISBLANK(VLOOKUP(B33,'Information Security'!$C$3:$E$241,3,FALSE)),"",VLOOKUP(B33,'Information Security'!$C$3:$E$241,3,FALSE))</f>
        <v/>
      </c>
      <c r="J33" s="91" t="str">
        <f t="shared" si="1"/>
        <v/>
      </c>
      <c r="K33" s="337"/>
      <c r="L33" s="337"/>
      <c r="M33" s="337">
        <f>SUM($G$68:$G$71)/COUNT($G$68:$G$71)</f>
        <v>3</v>
      </c>
      <c r="N33" s="337" t="str">
        <f>IF(COUNT($H$68:$H$71)=0,"na",SUM($H$68:$H$71)/COUNT($H$68:$H$71))</f>
        <v>na</v>
      </c>
      <c r="O33" s="101" t="s">
        <v>964</v>
      </c>
      <c r="Q33" s="101"/>
      <c r="R33" s="101"/>
      <c r="S33" s="93"/>
      <c r="T33" s="93"/>
      <c r="U33" s="93"/>
      <c r="V33" s="93"/>
      <c r="W33" s="92"/>
      <c r="X33" s="92"/>
      <c r="Y33" s="92"/>
      <c r="Z33" s="87"/>
      <c r="AA33" s="87"/>
      <c r="AB33" s="87"/>
      <c r="AC33" s="87"/>
      <c r="AD33" s="87"/>
      <c r="AE33" s="87"/>
      <c r="AF33" s="87"/>
      <c r="AG33" s="87"/>
      <c r="AH33" s="87"/>
      <c r="AI33" s="87"/>
      <c r="AJ33" s="87"/>
      <c r="AK33" s="87"/>
      <c r="AL33" s="87"/>
      <c r="AM33" s="87"/>
      <c r="AN33" s="87"/>
    </row>
    <row r="34" spans="1:40" ht="14.4" x14ac:dyDescent="0.3">
      <c r="B34" s="177" t="s">
        <v>374</v>
      </c>
      <c r="C34" s="97" t="s">
        <v>588</v>
      </c>
      <c r="D34" s="103"/>
      <c r="E34" s="103"/>
      <c r="F34" s="103"/>
      <c r="G34" s="99">
        <f t="shared" si="0"/>
        <v>3</v>
      </c>
      <c r="H34" s="100" t="str">
        <f>IF(ISBLANK(VLOOKUP(B34,'Information Security'!$C$3:$E$241,3,FALSE)),"",VLOOKUP(B34,'Information Security'!$C$3:$E$241,3,FALSE))</f>
        <v/>
      </c>
      <c r="J34" s="91" t="str">
        <f t="shared" si="1"/>
        <v/>
      </c>
      <c r="K34" s="337"/>
      <c r="L34" s="337"/>
      <c r="M34" s="337" t="str">
        <f>IF(H107="","na",SUM($G$81:$G$106)/COUNT($G$81:$G$106))</f>
        <v>na</v>
      </c>
      <c r="N34" s="337" t="str">
        <f>IF(COUNT($H$81:$H$106)=0,"na",SUM($H$81:$H$106)/COUNT($H$81:$H$106))</f>
        <v>na</v>
      </c>
      <c r="O34" s="101" t="str">
        <f>IF(H107="","25 Prototype Protection (na)","25 Prototype Protection")</f>
        <v>25 Prototype Protection (na)</v>
      </c>
      <c r="Q34" s="101"/>
      <c r="R34" s="101"/>
      <c r="S34" s="93"/>
      <c r="T34" s="93"/>
      <c r="U34" s="93"/>
      <c r="V34" s="93"/>
      <c r="W34" s="92"/>
      <c r="X34" s="92"/>
      <c r="Y34" s="92"/>
      <c r="Z34" s="87"/>
      <c r="AA34" s="87"/>
      <c r="AB34" s="87"/>
      <c r="AC34" s="87"/>
      <c r="AD34" s="87"/>
      <c r="AE34" s="87"/>
      <c r="AF34" s="87"/>
      <c r="AG34" s="87"/>
      <c r="AH34" s="87"/>
      <c r="AI34" s="87"/>
      <c r="AJ34" s="87"/>
      <c r="AK34" s="87"/>
      <c r="AL34" s="87"/>
      <c r="AM34" s="87"/>
      <c r="AN34" s="87"/>
    </row>
    <row r="35" spans="1:40" ht="14.4" x14ac:dyDescent="0.3">
      <c r="B35" s="177" t="s">
        <v>357</v>
      </c>
      <c r="C35" s="97" t="s">
        <v>965</v>
      </c>
      <c r="D35" s="103"/>
      <c r="E35" s="103"/>
      <c r="F35" s="103"/>
      <c r="G35" s="99">
        <f>IF(H35="na","na",3)</f>
        <v>3</v>
      </c>
      <c r="H35" s="100" t="str">
        <f>IF(ISBLANK(VLOOKUP(B35,'Information Security'!$C$3:$E$241,3,FALSE)),"",VLOOKUP(B35,'Information Security'!$C$3:$E$241,3,FALSE))</f>
        <v/>
      </c>
      <c r="J35" s="91" t="str">
        <f t="shared" si="1"/>
        <v/>
      </c>
      <c r="K35" s="337"/>
      <c r="L35" s="337"/>
      <c r="M35" s="337"/>
      <c r="N35" s="344"/>
      <c r="O35" s="101"/>
      <c r="P35" s="101"/>
      <c r="Q35" s="101"/>
      <c r="R35" s="101"/>
      <c r="S35" s="93"/>
      <c r="T35" s="93"/>
      <c r="U35" s="93"/>
      <c r="V35" s="93"/>
      <c r="W35" s="92"/>
      <c r="X35" s="92"/>
      <c r="Y35" s="92"/>
      <c r="Z35" s="87"/>
      <c r="AA35" s="87"/>
      <c r="AB35" s="87"/>
      <c r="AC35" s="87"/>
      <c r="AD35" s="87"/>
      <c r="AE35" s="87"/>
      <c r="AF35" s="87"/>
      <c r="AG35" s="87"/>
      <c r="AH35" s="87"/>
      <c r="AI35" s="87"/>
      <c r="AJ35" s="87"/>
      <c r="AK35" s="87"/>
      <c r="AL35" s="87"/>
      <c r="AM35" s="87"/>
      <c r="AN35" s="87"/>
    </row>
    <row r="36" spans="1:40" ht="14.4" x14ac:dyDescent="0.3">
      <c r="B36" s="177" t="s">
        <v>591</v>
      </c>
      <c r="C36" s="97" t="s">
        <v>590</v>
      </c>
      <c r="D36" s="103"/>
      <c r="E36" s="103"/>
      <c r="F36" s="103"/>
      <c r="G36" s="99" t="str">
        <f t="shared" si="0"/>
        <v>na</v>
      </c>
      <c r="H36" s="100" t="str">
        <f>IF(ISBLANK(VLOOKUP(B36,'Information Security'!$C$3:$E$241,3,FALSE)),"",VLOOKUP(B36,'Information Security'!$C$3:$E$241,3,FALSE))</f>
        <v>na</v>
      </c>
      <c r="J36" s="91" t="str">
        <f t="shared" si="1"/>
        <v/>
      </c>
      <c r="K36" s="337"/>
      <c r="L36" s="337"/>
      <c r="O36" s="105"/>
      <c r="P36" s="101"/>
      <c r="Q36" s="101"/>
      <c r="R36" s="101"/>
      <c r="S36" s="93"/>
      <c r="T36" s="93"/>
      <c r="U36" s="93"/>
      <c r="V36" s="93"/>
      <c r="W36" s="92"/>
      <c r="X36" s="92"/>
      <c r="Y36" s="92"/>
      <c r="Z36" s="87"/>
      <c r="AA36" s="87"/>
      <c r="AB36" s="87"/>
      <c r="AC36" s="87"/>
      <c r="AD36" s="87"/>
      <c r="AE36" s="87"/>
      <c r="AF36" s="87"/>
      <c r="AG36" s="87"/>
      <c r="AH36" s="87"/>
      <c r="AI36" s="87"/>
      <c r="AJ36" s="87"/>
      <c r="AK36" s="87"/>
      <c r="AL36" s="87"/>
      <c r="AM36" s="87"/>
      <c r="AN36" s="87"/>
    </row>
    <row r="37" spans="1:40" ht="14.4" x14ac:dyDescent="0.3">
      <c r="B37" s="177" t="s">
        <v>596</v>
      </c>
      <c r="C37" s="97" t="s">
        <v>595</v>
      </c>
      <c r="D37" s="103"/>
      <c r="E37" s="103"/>
      <c r="F37" s="103"/>
      <c r="G37" s="99" t="str">
        <f t="shared" si="0"/>
        <v>na</v>
      </c>
      <c r="H37" s="100" t="str">
        <f>IF(ISBLANK(VLOOKUP(B37,'Information Security'!$C$3:$E$241,3,FALSE)),"",VLOOKUP(B37,'Information Security'!$C$3:$E$241,3,FALSE))</f>
        <v>na</v>
      </c>
      <c r="J37" s="91" t="str">
        <f t="shared" si="1"/>
        <v/>
      </c>
      <c r="K37" s="337"/>
      <c r="L37" s="337"/>
      <c r="O37" s="105"/>
      <c r="P37" s="101"/>
      <c r="Q37" s="101"/>
      <c r="R37" s="101"/>
      <c r="S37" s="93"/>
      <c r="T37" s="93"/>
      <c r="U37" s="93"/>
      <c r="V37" s="93"/>
      <c r="W37" s="92"/>
      <c r="X37" s="92"/>
      <c r="Y37" s="92"/>
      <c r="Z37" s="87"/>
      <c r="AA37" s="87"/>
      <c r="AB37" s="87"/>
      <c r="AC37" s="87"/>
      <c r="AD37" s="87"/>
      <c r="AE37" s="87"/>
      <c r="AF37" s="87"/>
      <c r="AG37" s="87"/>
      <c r="AH37" s="87"/>
      <c r="AI37" s="87"/>
      <c r="AJ37" s="87"/>
      <c r="AK37" s="87"/>
      <c r="AL37" s="87"/>
      <c r="AM37" s="87"/>
      <c r="AN37" s="87"/>
    </row>
    <row r="38" spans="1:40" ht="14.4" x14ac:dyDescent="0.3">
      <c r="B38" s="177" t="s">
        <v>383</v>
      </c>
      <c r="C38" s="97" t="s">
        <v>601</v>
      </c>
      <c r="D38" s="103"/>
      <c r="E38" s="103"/>
      <c r="F38" s="103"/>
      <c r="G38" s="99">
        <f t="shared" si="0"/>
        <v>3</v>
      </c>
      <c r="H38" s="100" t="str">
        <f>IF(ISBLANK(VLOOKUP(B38,'Information Security'!$C$3:$E$241,3,FALSE)),"",VLOOKUP(B38,'Information Security'!$C$3:$E$241,3,FALSE))</f>
        <v/>
      </c>
      <c r="J38" s="91" t="str">
        <f t="shared" si="1"/>
        <v/>
      </c>
      <c r="K38" s="337"/>
      <c r="L38" s="337"/>
      <c r="M38" s="337"/>
      <c r="N38" s="337"/>
      <c r="O38" s="454"/>
      <c r="P38" s="101"/>
      <c r="Q38" s="101"/>
      <c r="R38" s="101"/>
      <c r="S38" s="93"/>
      <c r="T38" s="93"/>
      <c r="U38" s="93"/>
      <c r="V38" s="93"/>
      <c r="W38" s="92"/>
      <c r="X38" s="92"/>
      <c r="Y38" s="92"/>
      <c r="Z38" s="87"/>
      <c r="AA38" s="87"/>
      <c r="AB38" s="87"/>
      <c r="AC38" s="87"/>
      <c r="AD38" s="87"/>
      <c r="AE38" s="87"/>
      <c r="AF38" s="87"/>
      <c r="AG38" s="87"/>
      <c r="AH38" s="87"/>
      <c r="AI38" s="87"/>
      <c r="AJ38" s="87"/>
      <c r="AK38" s="87"/>
      <c r="AL38" s="87"/>
      <c r="AM38" s="87"/>
      <c r="AN38" s="87"/>
    </row>
    <row r="39" spans="1:40" ht="14.4" x14ac:dyDescent="0.3">
      <c r="A39" s="56"/>
      <c r="B39" s="177" t="s">
        <v>497</v>
      </c>
      <c r="C39" s="97" t="s">
        <v>603</v>
      </c>
      <c r="D39" s="103"/>
      <c r="E39" s="103"/>
      <c r="F39" s="103"/>
      <c r="G39" s="99">
        <f t="shared" si="0"/>
        <v>3</v>
      </c>
      <c r="H39" s="100" t="str">
        <f>IF(ISBLANK(VLOOKUP(B39,'Information Security'!$C$3:$E$241,3,FALSE)),"",VLOOKUP(B39,'Information Security'!$C$3:$E$241,3,FALSE))</f>
        <v/>
      </c>
      <c r="J39" s="91" t="str">
        <f t="shared" si="1"/>
        <v/>
      </c>
      <c r="K39" s="337"/>
      <c r="L39" s="337"/>
      <c r="M39" s="337"/>
      <c r="N39" s="337"/>
      <c r="O39" s="454"/>
      <c r="P39" s="101"/>
      <c r="Q39" s="101"/>
      <c r="R39" s="101"/>
      <c r="S39" s="93"/>
      <c r="T39" s="93"/>
      <c r="U39" s="93"/>
      <c r="V39" s="93"/>
      <c r="W39" s="92"/>
      <c r="X39" s="92"/>
      <c r="Y39" s="92"/>
      <c r="Z39" s="87"/>
      <c r="AA39" s="87"/>
      <c r="AB39" s="87"/>
      <c r="AC39" s="87"/>
      <c r="AD39" s="87"/>
      <c r="AE39" s="87"/>
      <c r="AF39" s="87"/>
      <c r="AG39" s="87"/>
      <c r="AH39" s="87"/>
      <c r="AI39" s="87"/>
      <c r="AJ39" s="87"/>
      <c r="AK39" s="87"/>
      <c r="AL39" s="87"/>
      <c r="AM39" s="87"/>
      <c r="AN39" s="87"/>
    </row>
    <row r="40" spans="1:40" ht="14.4" x14ac:dyDescent="0.3">
      <c r="B40" s="177" t="s">
        <v>397</v>
      </c>
      <c r="C40" s="97" t="s">
        <v>606</v>
      </c>
      <c r="D40" s="103"/>
      <c r="E40" s="103"/>
      <c r="F40" s="103"/>
      <c r="G40" s="99">
        <f t="shared" si="0"/>
        <v>3</v>
      </c>
      <c r="H40" s="100" t="str">
        <f>IF(ISBLANK(VLOOKUP(B40,'Information Security'!$C$3:$E$241,3,FALSE)),"",VLOOKUP(B40,'Information Security'!$C$3:$E$241,3,FALSE))</f>
        <v/>
      </c>
      <c r="J40" s="91" t="str">
        <f t="shared" si="1"/>
        <v/>
      </c>
      <c r="K40" s="337"/>
      <c r="L40" s="337"/>
      <c r="M40" s="337"/>
      <c r="N40" s="337"/>
      <c r="O40" s="454"/>
      <c r="P40" s="101"/>
      <c r="Q40" s="101"/>
      <c r="R40" s="101"/>
      <c r="S40" s="93"/>
      <c r="T40" s="93"/>
      <c r="U40" s="93"/>
      <c r="V40" s="93"/>
      <c r="W40" s="92"/>
      <c r="X40" s="92"/>
      <c r="Y40" s="92"/>
      <c r="Z40" s="87"/>
      <c r="AA40" s="87"/>
      <c r="AB40" s="87"/>
      <c r="AC40" s="87"/>
      <c r="AD40" s="87"/>
      <c r="AE40" s="87"/>
      <c r="AF40" s="87"/>
      <c r="AG40" s="87"/>
      <c r="AH40" s="87"/>
      <c r="AI40" s="87"/>
      <c r="AJ40" s="87"/>
      <c r="AK40" s="87"/>
      <c r="AL40" s="87"/>
      <c r="AM40" s="87"/>
      <c r="AN40" s="87"/>
    </row>
    <row r="41" spans="1:40" ht="14.4" x14ac:dyDescent="0.3">
      <c r="B41" s="177" t="s">
        <v>319</v>
      </c>
      <c r="C41" s="97" t="s">
        <v>158</v>
      </c>
      <c r="D41" s="103"/>
      <c r="E41" s="103"/>
      <c r="F41" s="103"/>
      <c r="G41" s="99">
        <f t="shared" si="0"/>
        <v>3</v>
      </c>
      <c r="H41" s="100" t="str">
        <f>IF(ISBLANK(VLOOKUP(B41,'Information Security'!$C$3:$E$241,3,FALSE)),"",VLOOKUP(B41,'Information Security'!$C$3:$E$241,3,FALSE))</f>
        <v/>
      </c>
      <c r="J41" s="91" t="str">
        <f t="shared" si="1"/>
        <v/>
      </c>
      <c r="K41" s="337"/>
      <c r="L41" s="337"/>
      <c r="M41" s="337"/>
      <c r="N41" s="337"/>
      <c r="O41" s="454"/>
      <c r="P41" s="101"/>
      <c r="Q41" s="101"/>
      <c r="R41" s="101"/>
      <c r="S41" s="93"/>
      <c r="T41" s="93"/>
      <c r="U41" s="93"/>
      <c r="V41" s="93"/>
      <c r="W41" s="92"/>
      <c r="X41" s="92"/>
      <c r="Y41" s="92"/>
      <c r="Z41" s="87"/>
      <c r="AA41" s="87"/>
      <c r="AB41" s="87"/>
      <c r="AC41" s="87"/>
      <c r="AD41" s="87"/>
      <c r="AE41" s="87"/>
      <c r="AF41" s="87"/>
      <c r="AG41" s="87"/>
      <c r="AH41" s="87"/>
      <c r="AI41" s="87"/>
      <c r="AJ41" s="87"/>
      <c r="AK41" s="87"/>
      <c r="AL41" s="87"/>
      <c r="AM41" s="87"/>
      <c r="AN41" s="87"/>
    </row>
    <row r="42" spans="1:40" ht="14.4" x14ac:dyDescent="0.3">
      <c r="B42" s="177" t="s">
        <v>612</v>
      </c>
      <c r="C42" s="97" t="s">
        <v>611</v>
      </c>
      <c r="D42" s="103"/>
      <c r="E42" s="103"/>
      <c r="F42" s="103"/>
      <c r="G42" s="99" t="str">
        <f t="shared" si="0"/>
        <v>na</v>
      </c>
      <c r="H42" s="100" t="str">
        <f>IF(ISBLANK(VLOOKUP(B42,'Information Security'!$C$3:$E$241,3,FALSE)),"",VLOOKUP(B42,'Information Security'!$C$3:$E$241,3,FALSE))</f>
        <v>na</v>
      </c>
      <c r="J42" s="91" t="str">
        <f t="shared" si="1"/>
        <v/>
      </c>
      <c r="K42" s="337"/>
      <c r="L42" s="337"/>
      <c r="M42" s="337"/>
      <c r="N42" s="337"/>
      <c r="O42" s="454"/>
      <c r="P42" s="101"/>
      <c r="Q42" s="101"/>
      <c r="R42" s="101"/>
      <c r="S42" s="93"/>
      <c r="T42" s="93"/>
      <c r="U42" s="93"/>
      <c r="V42" s="93"/>
      <c r="W42" s="92"/>
      <c r="X42" s="92"/>
      <c r="Y42" s="92"/>
      <c r="Z42" s="87"/>
      <c r="AA42" s="87"/>
      <c r="AB42" s="87"/>
      <c r="AC42" s="87"/>
      <c r="AD42" s="87"/>
      <c r="AE42" s="87"/>
      <c r="AF42" s="87"/>
      <c r="AG42" s="87"/>
      <c r="AH42" s="87"/>
      <c r="AI42" s="87"/>
      <c r="AJ42" s="87"/>
      <c r="AK42" s="87"/>
      <c r="AL42" s="87"/>
      <c r="AM42" s="87"/>
      <c r="AN42" s="87"/>
    </row>
    <row r="43" spans="1:40" ht="14.4" x14ac:dyDescent="0.3">
      <c r="B43" s="177" t="s">
        <v>617</v>
      </c>
      <c r="C43" s="97" t="s">
        <v>616</v>
      </c>
      <c r="D43" s="103"/>
      <c r="E43" s="103"/>
      <c r="F43" s="103"/>
      <c r="G43" s="99" t="str">
        <f t="shared" si="0"/>
        <v>na</v>
      </c>
      <c r="H43" s="100" t="str">
        <f>IF(ISBLANK(VLOOKUP(B43,'Information Security'!$C$3:$E$241,3,FALSE)),"",VLOOKUP(B43,'Information Security'!$C$3:$E$241,3,FALSE))</f>
        <v>na</v>
      </c>
      <c r="J43" s="91" t="str">
        <f t="shared" si="1"/>
        <v/>
      </c>
      <c r="K43" s="337"/>
      <c r="L43" s="337"/>
      <c r="M43" s="337"/>
      <c r="N43" s="337"/>
      <c r="O43" s="454"/>
      <c r="P43" s="101"/>
      <c r="Q43" s="101"/>
      <c r="R43" s="101"/>
      <c r="S43" s="93"/>
      <c r="T43" s="93"/>
      <c r="U43" s="93"/>
      <c r="V43" s="93"/>
      <c r="W43" s="92"/>
      <c r="X43" s="92"/>
      <c r="Y43" s="92"/>
      <c r="Z43" s="87"/>
      <c r="AA43" s="87"/>
      <c r="AB43" s="87"/>
      <c r="AC43" s="87"/>
      <c r="AD43" s="87"/>
      <c r="AE43" s="87"/>
      <c r="AF43" s="87"/>
      <c r="AG43" s="87"/>
      <c r="AH43" s="87"/>
      <c r="AI43" s="87"/>
      <c r="AJ43" s="87"/>
      <c r="AK43" s="87"/>
      <c r="AL43" s="87"/>
      <c r="AM43" s="87"/>
      <c r="AN43" s="87"/>
    </row>
    <row r="44" spans="1:40" ht="14.4" x14ac:dyDescent="0.3">
      <c r="B44" s="177" t="s">
        <v>338</v>
      </c>
      <c r="C44" s="97" t="s">
        <v>621</v>
      </c>
      <c r="D44" s="103"/>
      <c r="E44" s="103"/>
      <c r="F44" s="103"/>
      <c r="G44" s="99">
        <f t="shared" si="0"/>
        <v>3</v>
      </c>
      <c r="H44" s="100" t="str">
        <f>IF(ISBLANK(VLOOKUP(B44,'Information Security'!$C$3:$E$241,3,FALSE)),"",VLOOKUP(B44,'Information Security'!$C$3:$E$241,3,FALSE))</f>
        <v/>
      </c>
      <c r="J44" s="91" t="str">
        <f t="shared" si="1"/>
        <v/>
      </c>
      <c r="K44" s="337"/>
      <c r="L44" s="337"/>
      <c r="M44" s="337"/>
      <c r="N44" s="337"/>
      <c r="O44" s="454"/>
      <c r="P44" s="101"/>
      <c r="Q44" s="101"/>
      <c r="R44" s="101"/>
      <c r="S44" s="93"/>
      <c r="T44" s="93"/>
      <c r="U44" s="93"/>
      <c r="V44" s="93"/>
      <c r="W44" s="92"/>
      <c r="X44" s="92"/>
      <c r="Y44" s="92"/>
      <c r="Z44" s="87"/>
      <c r="AA44" s="87"/>
      <c r="AB44" s="87"/>
      <c r="AC44" s="87"/>
      <c r="AD44" s="87"/>
      <c r="AE44" s="87"/>
      <c r="AF44" s="87"/>
      <c r="AG44" s="87"/>
      <c r="AH44" s="87"/>
      <c r="AI44" s="87"/>
      <c r="AJ44" s="87"/>
      <c r="AK44" s="87"/>
      <c r="AL44" s="87"/>
      <c r="AM44" s="87"/>
      <c r="AN44" s="87"/>
    </row>
    <row r="45" spans="1:40" ht="14.4" x14ac:dyDescent="0.3">
      <c r="B45" s="177" t="s">
        <v>418</v>
      </c>
      <c r="C45" s="97" t="s">
        <v>624</v>
      </c>
      <c r="D45" s="103"/>
      <c r="E45" s="103"/>
      <c r="F45" s="103"/>
      <c r="G45" s="99">
        <f t="shared" si="0"/>
        <v>3</v>
      </c>
      <c r="H45" s="100" t="str">
        <f>IF(ISBLANK(VLOOKUP(B45,'Information Security'!$C$3:$E$241,3,FALSE)),"",VLOOKUP(B45,'Information Security'!$C$3:$E$241,3,FALSE))</f>
        <v/>
      </c>
      <c r="J45" s="91" t="str">
        <f t="shared" si="1"/>
        <v/>
      </c>
      <c r="K45" s="337"/>
      <c r="L45" s="337"/>
      <c r="M45" s="337"/>
      <c r="N45" s="337"/>
      <c r="O45" s="454"/>
      <c r="P45" s="101"/>
      <c r="Q45" s="101"/>
      <c r="R45" s="101"/>
      <c r="S45" s="93"/>
      <c r="T45" s="93"/>
      <c r="U45" s="93"/>
      <c r="V45" s="93"/>
      <c r="W45" s="92"/>
      <c r="X45" s="92"/>
      <c r="Y45" s="92"/>
      <c r="Z45" s="87"/>
      <c r="AA45" s="87"/>
      <c r="AB45" s="87"/>
      <c r="AC45" s="87"/>
      <c r="AD45" s="87"/>
      <c r="AE45" s="87"/>
      <c r="AF45" s="87"/>
      <c r="AG45" s="87"/>
      <c r="AH45" s="87"/>
      <c r="AI45" s="87"/>
      <c r="AJ45" s="87"/>
      <c r="AK45" s="87"/>
      <c r="AL45" s="87"/>
      <c r="AM45" s="87"/>
      <c r="AN45" s="87"/>
    </row>
    <row r="46" spans="1:40" ht="14.4" x14ac:dyDescent="0.3">
      <c r="B46" s="177" t="s">
        <v>426</v>
      </c>
      <c r="C46" s="97" t="s">
        <v>626</v>
      </c>
      <c r="D46" s="103"/>
      <c r="E46" s="103"/>
      <c r="F46" s="103"/>
      <c r="G46" s="99">
        <f t="shared" si="0"/>
        <v>3</v>
      </c>
      <c r="H46" s="100" t="str">
        <f>IF(ISBLANK(VLOOKUP(B46,'Information Security'!$C$3:$E$241,3,FALSE)),"",VLOOKUP(B46,'Information Security'!$C$3:$E$241,3,FALSE))</f>
        <v/>
      </c>
      <c r="J46" s="91" t="str">
        <f t="shared" si="1"/>
        <v/>
      </c>
      <c r="K46" s="337"/>
      <c r="L46" s="337"/>
      <c r="M46" s="337"/>
      <c r="N46" s="337"/>
      <c r="O46" s="454"/>
      <c r="P46" s="101"/>
      <c r="Q46" s="101"/>
      <c r="R46" s="101"/>
      <c r="S46" s="93"/>
      <c r="T46" s="93"/>
      <c r="U46" s="93"/>
      <c r="V46" s="93"/>
      <c r="W46" s="92"/>
      <c r="X46" s="92"/>
      <c r="Y46" s="92"/>
      <c r="Z46" s="87"/>
      <c r="AA46" s="87"/>
      <c r="AB46" s="87"/>
      <c r="AC46" s="87"/>
      <c r="AD46" s="87"/>
      <c r="AE46" s="87"/>
      <c r="AF46" s="87"/>
      <c r="AG46" s="87"/>
      <c r="AH46" s="87"/>
      <c r="AI46" s="87"/>
      <c r="AJ46" s="87"/>
      <c r="AK46" s="87"/>
      <c r="AL46" s="87"/>
      <c r="AM46" s="87"/>
      <c r="AN46" s="87"/>
    </row>
    <row r="47" spans="1:40" ht="14.4" x14ac:dyDescent="0.3">
      <c r="B47" s="177" t="s">
        <v>433</v>
      </c>
      <c r="C47" s="97" t="s">
        <v>628</v>
      </c>
      <c r="D47" s="103"/>
      <c r="E47" s="103"/>
      <c r="F47" s="103"/>
      <c r="G47" s="99">
        <f t="shared" si="0"/>
        <v>3</v>
      </c>
      <c r="H47" s="100" t="str">
        <f>IF(ISBLANK(VLOOKUP(B47,'Information Security'!$C$3:$E$241,3,FALSE)),"",VLOOKUP(B47,'Information Security'!$C$3:$E$241,3,FALSE))</f>
        <v/>
      </c>
      <c r="J47" s="91" t="str">
        <f t="shared" si="1"/>
        <v/>
      </c>
      <c r="K47" s="337"/>
      <c r="L47" s="337"/>
      <c r="M47" s="337"/>
      <c r="N47" s="337"/>
      <c r="O47" s="454"/>
      <c r="P47" s="101"/>
      <c r="Q47" s="101"/>
      <c r="R47" s="101"/>
      <c r="S47" s="93"/>
      <c r="T47" s="93"/>
      <c r="U47" s="93"/>
      <c r="V47" s="93"/>
      <c r="W47" s="92"/>
      <c r="X47" s="92"/>
      <c r="Y47" s="92"/>
      <c r="Z47" s="87"/>
      <c r="AA47" s="87"/>
      <c r="AB47" s="87"/>
      <c r="AC47" s="87"/>
      <c r="AD47" s="87"/>
      <c r="AE47" s="87"/>
      <c r="AF47" s="87"/>
      <c r="AG47" s="87"/>
      <c r="AH47" s="87"/>
      <c r="AI47" s="87"/>
      <c r="AJ47" s="87"/>
      <c r="AK47" s="87"/>
      <c r="AL47" s="87"/>
      <c r="AM47" s="87"/>
      <c r="AN47" s="87"/>
    </row>
    <row r="48" spans="1:40" ht="14.4" x14ac:dyDescent="0.3">
      <c r="B48" s="177" t="s">
        <v>631</v>
      </c>
      <c r="C48" s="97" t="s">
        <v>630</v>
      </c>
      <c r="D48" s="103"/>
      <c r="E48" s="103"/>
      <c r="F48" s="103"/>
      <c r="G48" s="99" t="str">
        <f t="shared" si="0"/>
        <v>na</v>
      </c>
      <c r="H48" s="100" t="str">
        <f>IF(ISBLANK(VLOOKUP(B48,'Information Security'!$C$3:$E$241,3,FALSE)),"",VLOOKUP(B48,'Information Security'!$C$3:$E$241,3,FALSE))</f>
        <v>na</v>
      </c>
      <c r="J48" s="91" t="str">
        <f t="shared" si="1"/>
        <v/>
      </c>
      <c r="K48" s="337"/>
      <c r="L48" s="337"/>
      <c r="M48" s="337"/>
      <c r="N48" s="337"/>
      <c r="O48" s="454"/>
      <c r="P48" s="101"/>
      <c r="Q48" s="101"/>
      <c r="R48" s="101"/>
      <c r="S48" s="93"/>
      <c r="T48" s="93"/>
      <c r="U48" s="93"/>
      <c r="V48" s="93"/>
      <c r="W48" s="92"/>
      <c r="X48" s="92"/>
      <c r="Y48" s="92"/>
      <c r="Z48" s="87"/>
      <c r="AA48" s="87"/>
      <c r="AB48" s="87"/>
      <c r="AC48" s="87"/>
      <c r="AD48" s="87"/>
      <c r="AE48" s="87"/>
      <c r="AF48" s="87"/>
      <c r="AG48" s="87"/>
      <c r="AH48" s="87"/>
      <c r="AI48" s="87"/>
      <c r="AJ48" s="87"/>
      <c r="AK48" s="87"/>
      <c r="AL48" s="87"/>
      <c r="AM48" s="87"/>
      <c r="AN48" s="87"/>
    </row>
    <row r="49" spans="1:40" ht="14.4" x14ac:dyDescent="0.3">
      <c r="B49" s="177" t="s">
        <v>441</v>
      </c>
      <c r="C49" s="97" t="s">
        <v>635</v>
      </c>
      <c r="D49" s="103"/>
      <c r="E49" s="103"/>
      <c r="F49" s="103"/>
      <c r="G49" s="99">
        <f t="shared" si="0"/>
        <v>3</v>
      </c>
      <c r="H49" s="100" t="str">
        <f>IF(ISBLANK(VLOOKUP(B49,'Information Security'!$C$3:$E$241,3,FALSE)),"",VLOOKUP(B49,'Information Security'!$C$3:$E$241,3,FALSE))</f>
        <v/>
      </c>
      <c r="J49" s="91" t="str">
        <f t="shared" si="1"/>
        <v/>
      </c>
      <c r="K49" s="337"/>
      <c r="L49" s="337"/>
      <c r="M49" s="337"/>
      <c r="N49" s="337"/>
      <c r="O49" s="454"/>
      <c r="P49" s="101"/>
      <c r="Q49" s="101"/>
      <c r="R49" s="101"/>
      <c r="S49" s="93"/>
      <c r="T49" s="93"/>
      <c r="U49" s="93"/>
      <c r="V49" s="93"/>
      <c r="W49" s="92"/>
      <c r="X49" s="92"/>
      <c r="Y49" s="92"/>
      <c r="Z49" s="87"/>
      <c r="AA49" s="87"/>
      <c r="AB49" s="87"/>
      <c r="AC49" s="87"/>
      <c r="AD49" s="87"/>
      <c r="AE49" s="87"/>
      <c r="AF49" s="87"/>
      <c r="AG49" s="87"/>
      <c r="AH49" s="87"/>
      <c r="AI49" s="87"/>
      <c r="AJ49" s="87"/>
      <c r="AK49" s="87"/>
      <c r="AL49" s="87"/>
      <c r="AM49" s="87"/>
      <c r="AN49" s="87"/>
    </row>
    <row r="50" spans="1:40" ht="14.4" x14ac:dyDescent="0.3">
      <c r="B50" s="177" t="s">
        <v>638</v>
      </c>
      <c r="C50" s="97" t="s">
        <v>637</v>
      </c>
      <c r="D50" s="103"/>
      <c r="E50" s="103"/>
      <c r="F50" s="103"/>
      <c r="G50" s="99" t="str">
        <f t="shared" si="0"/>
        <v>na</v>
      </c>
      <c r="H50" s="100" t="str">
        <f>IF(ISBLANK(VLOOKUP(B50,'Information Security'!$C$3:$E$241,3,FALSE)),"",VLOOKUP(B50,'Information Security'!$C$3:$E$241,3,FALSE))</f>
        <v>na</v>
      </c>
      <c r="J50" s="91" t="str">
        <f t="shared" si="1"/>
        <v/>
      </c>
      <c r="K50" s="337"/>
      <c r="L50" s="337"/>
      <c r="M50" s="337"/>
      <c r="N50" s="337"/>
      <c r="O50" s="454"/>
      <c r="P50" s="101"/>
      <c r="Q50" s="101"/>
      <c r="R50" s="101"/>
      <c r="S50" s="93"/>
      <c r="T50" s="93"/>
      <c r="U50" s="93"/>
      <c r="V50" s="93"/>
      <c r="W50" s="92"/>
      <c r="X50" s="92"/>
      <c r="Y50" s="92"/>
      <c r="Z50" s="87"/>
      <c r="AA50" s="87"/>
      <c r="AB50" s="87"/>
      <c r="AC50" s="87"/>
      <c r="AD50" s="87"/>
      <c r="AE50" s="87"/>
      <c r="AF50" s="87"/>
      <c r="AG50" s="87"/>
      <c r="AH50" s="87"/>
      <c r="AI50" s="87"/>
      <c r="AJ50" s="87"/>
      <c r="AK50" s="87"/>
      <c r="AL50" s="87"/>
      <c r="AM50" s="87"/>
      <c r="AN50" s="87"/>
    </row>
    <row r="51" spans="1:40" ht="14.4" x14ac:dyDescent="0.3">
      <c r="B51" s="177" t="s">
        <v>450</v>
      </c>
      <c r="C51" s="97" t="s">
        <v>642</v>
      </c>
      <c r="D51" s="103"/>
      <c r="E51" s="103"/>
      <c r="F51" s="103"/>
      <c r="G51" s="99">
        <f t="shared" si="0"/>
        <v>3</v>
      </c>
      <c r="H51" s="100" t="str">
        <f>IF(ISBLANK(VLOOKUP(B51,'Information Security'!$C$3:$E$241,3,FALSE)),"",VLOOKUP(B51,'Information Security'!$C$3:$E$241,3,FALSE))</f>
        <v/>
      </c>
      <c r="J51" s="91" t="str">
        <f t="shared" si="1"/>
        <v/>
      </c>
      <c r="K51" s="337"/>
      <c r="L51" s="337"/>
      <c r="M51" s="337"/>
      <c r="N51" s="337"/>
      <c r="O51" s="454"/>
      <c r="P51" s="101"/>
      <c r="Q51" s="101"/>
      <c r="R51" s="101"/>
      <c r="S51" s="93"/>
      <c r="T51" s="93"/>
      <c r="U51" s="93"/>
      <c r="V51" s="93"/>
      <c r="W51" s="92"/>
      <c r="X51" s="92"/>
      <c r="Y51" s="92"/>
      <c r="Z51" s="87"/>
      <c r="AA51" s="87"/>
      <c r="AB51" s="87"/>
      <c r="AC51" s="87"/>
      <c r="AD51" s="87"/>
      <c r="AE51" s="87"/>
      <c r="AF51" s="87"/>
      <c r="AG51" s="87"/>
      <c r="AH51" s="87"/>
      <c r="AI51" s="87"/>
      <c r="AJ51" s="87"/>
      <c r="AK51" s="87"/>
      <c r="AL51" s="87"/>
      <c r="AM51" s="87"/>
      <c r="AN51" s="87"/>
    </row>
    <row r="52" spans="1:40" ht="14.4" x14ac:dyDescent="0.3">
      <c r="B52" s="177" t="s">
        <v>457</v>
      </c>
      <c r="C52" s="97" t="s">
        <v>644</v>
      </c>
      <c r="D52" s="103"/>
      <c r="E52" s="103"/>
      <c r="F52" s="103"/>
      <c r="G52" s="99">
        <f t="shared" si="0"/>
        <v>3</v>
      </c>
      <c r="H52" s="100" t="str">
        <f>IF(ISBLANK(VLOOKUP(B52,'Information Security'!$C$3:$E$241,3,FALSE)),"",VLOOKUP(B52,'Information Security'!$C$3:$E$241,3,FALSE))</f>
        <v/>
      </c>
      <c r="J52" s="91" t="str">
        <f t="shared" si="1"/>
        <v/>
      </c>
      <c r="K52" s="337"/>
      <c r="L52" s="337"/>
      <c r="M52" s="337"/>
      <c r="N52" s="337"/>
      <c r="O52" s="454"/>
      <c r="P52" s="101"/>
      <c r="Q52" s="101"/>
      <c r="R52" s="101"/>
      <c r="S52" s="93"/>
      <c r="T52" s="93"/>
      <c r="U52" s="93"/>
      <c r="V52" s="93"/>
      <c r="W52" s="92"/>
      <c r="X52" s="92"/>
      <c r="Y52" s="92"/>
      <c r="Z52" s="87"/>
      <c r="AA52" s="87"/>
      <c r="AB52" s="87"/>
      <c r="AC52" s="87"/>
      <c r="AD52" s="87"/>
      <c r="AE52" s="87"/>
      <c r="AF52" s="87"/>
      <c r="AG52" s="87"/>
      <c r="AH52" s="87"/>
      <c r="AI52" s="87"/>
      <c r="AJ52" s="87"/>
      <c r="AK52" s="87"/>
      <c r="AL52" s="87"/>
      <c r="AM52" s="87"/>
      <c r="AN52" s="87"/>
    </row>
    <row r="53" spans="1:40" ht="14.4" x14ac:dyDescent="0.3">
      <c r="A53" s="56"/>
      <c r="B53" s="177" t="s">
        <v>647</v>
      </c>
      <c r="C53" s="97" t="s">
        <v>646</v>
      </c>
      <c r="D53" s="103"/>
      <c r="E53" s="103"/>
      <c r="F53" s="103"/>
      <c r="G53" s="99" t="str">
        <f t="shared" si="0"/>
        <v>na</v>
      </c>
      <c r="H53" s="100" t="str">
        <f>IF(ISBLANK(VLOOKUP(B53,'Information Security'!$C$3:$E$241,3,FALSE)),"",VLOOKUP(B53,'Information Security'!$C$3:$E$241,3,FALSE))</f>
        <v>na</v>
      </c>
      <c r="J53" s="91" t="str">
        <f t="shared" si="1"/>
        <v/>
      </c>
      <c r="K53" s="337"/>
      <c r="L53" s="337"/>
      <c r="M53" s="337"/>
      <c r="N53" s="337"/>
      <c r="O53" s="454"/>
      <c r="P53" s="101"/>
      <c r="Q53" s="101"/>
      <c r="R53" s="101"/>
      <c r="S53" s="93"/>
      <c r="T53" s="93"/>
      <c r="U53" s="93"/>
      <c r="V53" s="93"/>
      <c r="W53" s="92"/>
      <c r="X53" s="92"/>
      <c r="Y53" s="92"/>
      <c r="Z53" s="87"/>
      <c r="AA53" s="87"/>
      <c r="AB53" s="87"/>
      <c r="AC53" s="87"/>
      <c r="AD53" s="87"/>
      <c r="AE53" s="87"/>
      <c r="AF53" s="87"/>
      <c r="AG53" s="87"/>
      <c r="AH53" s="87"/>
      <c r="AI53" s="87"/>
      <c r="AJ53" s="87"/>
      <c r="AK53" s="87"/>
      <c r="AL53" s="87"/>
      <c r="AM53" s="87"/>
      <c r="AN53" s="87"/>
    </row>
    <row r="54" spans="1:40" ht="14.4" x14ac:dyDescent="0.3">
      <c r="B54" s="177" t="s">
        <v>464</v>
      </c>
      <c r="C54" s="97" t="s">
        <v>653</v>
      </c>
      <c r="D54" s="103"/>
      <c r="E54" s="103"/>
      <c r="F54" s="103"/>
      <c r="G54" s="99">
        <f t="shared" si="0"/>
        <v>3</v>
      </c>
      <c r="H54" s="100" t="str">
        <f>IF(ISBLANK(VLOOKUP(B54,'Information Security'!$C$3:$E$241,3,FALSE)),"",VLOOKUP(B54,'Information Security'!$C$3:$E$241,3,FALSE))</f>
        <v/>
      </c>
      <c r="J54" s="91" t="str">
        <f t="shared" si="1"/>
        <v/>
      </c>
      <c r="K54" s="337"/>
      <c r="L54" s="337"/>
      <c r="M54" s="337"/>
      <c r="N54" s="337"/>
      <c r="O54" s="454"/>
      <c r="P54" s="101"/>
      <c r="Q54" s="101"/>
      <c r="R54" s="101"/>
      <c r="S54" s="93"/>
      <c r="T54" s="93"/>
      <c r="U54" s="93"/>
      <c r="V54" s="93"/>
      <c r="W54" s="92"/>
      <c r="X54" s="92"/>
      <c r="Y54" s="92"/>
      <c r="Z54" s="87"/>
      <c r="AA54" s="87"/>
      <c r="AB54" s="87"/>
      <c r="AC54" s="87"/>
      <c r="AD54" s="87"/>
      <c r="AE54" s="87"/>
      <c r="AF54" s="87"/>
      <c r="AG54" s="87"/>
      <c r="AH54" s="87"/>
      <c r="AI54" s="87"/>
      <c r="AJ54" s="87"/>
      <c r="AK54" s="87"/>
      <c r="AL54" s="87"/>
      <c r="AM54" s="87"/>
      <c r="AN54" s="87"/>
    </row>
    <row r="55" spans="1:40" ht="14.4" x14ac:dyDescent="0.3">
      <c r="B55" s="177" t="s">
        <v>482</v>
      </c>
      <c r="C55" s="97" t="s">
        <v>966</v>
      </c>
      <c r="D55" s="103"/>
      <c r="E55" s="103"/>
      <c r="F55" s="103"/>
      <c r="G55" s="99">
        <f t="shared" si="0"/>
        <v>3</v>
      </c>
      <c r="H55" s="100" t="str">
        <f>IF(ISBLANK(VLOOKUP(B55,'Information Security'!$C$3:$E$241,3,FALSE)),"",VLOOKUP(B55,'Information Security'!$C$3:$E$241,3,FALSE))</f>
        <v/>
      </c>
      <c r="J55" s="91" t="str">
        <f t="shared" si="1"/>
        <v/>
      </c>
      <c r="K55" s="337"/>
      <c r="L55" s="337"/>
      <c r="M55" s="337"/>
      <c r="N55" s="337"/>
      <c r="O55" s="454"/>
      <c r="P55" s="101"/>
      <c r="Q55" s="101"/>
      <c r="R55" s="101"/>
      <c r="S55" s="93"/>
      <c r="T55" s="93"/>
      <c r="U55" s="93"/>
      <c r="V55" s="93"/>
      <c r="W55" s="92"/>
      <c r="X55" s="92"/>
      <c r="Y55" s="92"/>
      <c r="Z55" s="87"/>
      <c r="AA55" s="87"/>
      <c r="AB55" s="87"/>
      <c r="AC55" s="87"/>
      <c r="AD55" s="87"/>
      <c r="AE55" s="87"/>
      <c r="AF55" s="87"/>
      <c r="AG55" s="87"/>
      <c r="AH55" s="87"/>
      <c r="AI55" s="87"/>
      <c r="AJ55" s="87"/>
      <c r="AK55" s="87"/>
      <c r="AL55" s="87"/>
      <c r="AM55" s="87"/>
      <c r="AN55" s="87"/>
    </row>
    <row r="56" spans="1:40" ht="14.4" x14ac:dyDescent="0.3">
      <c r="B56" s="177" t="s">
        <v>658</v>
      </c>
      <c r="C56" s="97" t="s">
        <v>657</v>
      </c>
      <c r="D56" s="103"/>
      <c r="E56" s="103"/>
      <c r="F56" s="103"/>
      <c r="G56" s="99" t="str">
        <f t="shared" si="0"/>
        <v>na</v>
      </c>
      <c r="H56" s="100" t="str">
        <f>IF(ISBLANK(VLOOKUP(B56,'Information Security'!$C$3:$E$241,3,FALSE)),"",VLOOKUP(B56,'Information Security'!$C$3:$E$241,3,FALSE))</f>
        <v>na</v>
      </c>
      <c r="J56" s="91" t="str">
        <f t="shared" si="1"/>
        <v/>
      </c>
      <c r="K56" s="337"/>
      <c r="L56" s="337"/>
      <c r="M56" s="337"/>
      <c r="N56" s="337"/>
      <c r="O56" s="454"/>
      <c r="P56" s="101"/>
      <c r="Q56" s="101"/>
      <c r="R56" s="101"/>
      <c r="S56" s="93"/>
      <c r="T56" s="93"/>
      <c r="U56" s="93"/>
      <c r="V56" s="93"/>
      <c r="W56" s="92"/>
      <c r="X56" s="92"/>
      <c r="Y56" s="92"/>
      <c r="Z56" s="87"/>
      <c r="AA56" s="87"/>
      <c r="AB56" s="87"/>
      <c r="AC56" s="87"/>
      <c r="AD56" s="87"/>
      <c r="AE56" s="87"/>
      <c r="AF56" s="87"/>
      <c r="AG56" s="87"/>
      <c r="AH56" s="87"/>
      <c r="AI56" s="87"/>
      <c r="AJ56" s="87"/>
      <c r="AK56" s="87"/>
      <c r="AL56" s="87"/>
      <c r="AM56" s="87"/>
      <c r="AN56" s="87"/>
    </row>
    <row r="57" spans="1:40" ht="14.4" x14ac:dyDescent="0.3">
      <c r="B57" s="177" t="s">
        <v>405</v>
      </c>
      <c r="C57" s="97" t="s">
        <v>662</v>
      </c>
      <c r="D57" s="103"/>
      <c r="E57" s="103"/>
      <c r="F57" s="103"/>
      <c r="G57" s="99">
        <f t="shared" si="0"/>
        <v>3</v>
      </c>
      <c r="H57" s="100" t="str">
        <f>IF(ISBLANK(VLOOKUP(B57,'Information Security'!$C$3:$E$241,3,FALSE)),"",VLOOKUP(B57,'Information Security'!$C$3:$E$241,3,FALSE))</f>
        <v/>
      </c>
      <c r="J57" s="91" t="str">
        <f t="shared" si="1"/>
        <v/>
      </c>
      <c r="K57" s="337"/>
      <c r="L57" s="337"/>
      <c r="M57" s="337"/>
      <c r="N57" s="337"/>
      <c r="O57" s="454"/>
      <c r="P57" s="101"/>
      <c r="Q57" s="101"/>
      <c r="R57" s="101"/>
      <c r="S57" s="93"/>
      <c r="T57" s="93"/>
      <c r="U57" s="93"/>
      <c r="V57" s="93"/>
      <c r="W57" s="92"/>
      <c r="X57" s="92"/>
      <c r="Y57" s="92"/>
      <c r="Z57" s="87"/>
      <c r="AA57" s="87"/>
      <c r="AB57" s="87"/>
      <c r="AC57" s="87"/>
      <c r="AD57" s="87"/>
      <c r="AE57" s="87"/>
      <c r="AF57" s="87"/>
      <c r="AG57" s="87"/>
      <c r="AH57" s="87"/>
      <c r="AI57" s="87"/>
      <c r="AJ57" s="87"/>
      <c r="AK57" s="87"/>
      <c r="AL57" s="87"/>
      <c r="AM57" s="87"/>
      <c r="AN57" s="87"/>
    </row>
    <row r="58" spans="1:40" ht="14.4" x14ac:dyDescent="0.3">
      <c r="B58" s="177" t="s">
        <v>520</v>
      </c>
      <c r="C58" s="97" t="s">
        <v>664</v>
      </c>
      <c r="D58" s="103"/>
      <c r="E58" s="103"/>
      <c r="F58" s="103"/>
      <c r="G58" s="99">
        <f t="shared" si="0"/>
        <v>3</v>
      </c>
      <c r="H58" s="100" t="str">
        <f>IF(ISBLANK(VLOOKUP(B58,'Information Security'!$C$3:$E$241,3,FALSE)),"",VLOOKUP(B58,'Information Security'!$C$3:$E$241,3,FALSE))</f>
        <v/>
      </c>
      <c r="J58" s="91" t="str">
        <f t="shared" si="1"/>
        <v/>
      </c>
      <c r="K58" s="337"/>
      <c r="L58" s="337"/>
      <c r="M58" s="337"/>
      <c r="N58" s="337"/>
      <c r="O58" s="101"/>
      <c r="P58" s="101"/>
      <c r="Q58" s="101"/>
      <c r="R58" s="101"/>
      <c r="S58" s="93"/>
      <c r="T58" s="93"/>
      <c r="U58" s="93"/>
      <c r="V58" s="93"/>
      <c r="W58" s="92"/>
      <c r="X58" s="92"/>
      <c r="Y58" s="92"/>
      <c r="Z58" s="87"/>
      <c r="AA58" s="87"/>
      <c r="AB58" s="87"/>
      <c r="AC58" s="87"/>
      <c r="AD58" s="87"/>
      <c r="AE58" s="87"/>
      <c r="AF58" s="87"/>
      <c r="AG58" s="87"/>
      <c r="AH58" s="87"/>
      <c r="AI58" s="87"/>
      <c r="AJ58" s="87"/>
      <c r="AK58" s="87"/>
      <c r="AL58" s="87"/>
      <c r="AM58" s="87"/>
      <c r="AN58" s="87"/>
    </row>
    <row r="59" spans="1:40" ht="14.4" x14ac:dyDescent="0.3">
      <c r="B59" s="177" t="s">
        <v>475</v>
      </c>
      <c r="C59" s="97" t="s">
        <v>668</v>
      </c>
      <c r="D59" s="103"/>
      <c r="E59" s="103"/>
      <c r="F59" s="103"/>
      <c r="G59" s="99">
        <f t="shared" si="0"/>
        <v>3</v>
      </c>
      <c r="H59" s="100" t="str">
        <f>IF(ISBLANK(VLOOKUP(B59,'Information Security'!$C$3:$E$241,3,FALSE)),"",VLOOKUP(B59,'Information Security'!$C$3:$E$241,3,FALSE))</f>
        <v/>
      </c>
      <c r="J59" s="91" t="str">
        <f t="shared" si="1"/>
        <v/>
      </c>
      <c r="K59" s="337"/>
      <c r="L59" s="337"/>
      <c r="M59" s="337"/>
      <c r="N59" s="337"/>
      <c r="O59" s="101"/>
      <c r="P59" s="101"/>
      <c r="Q59" s="101"/>
      <c r="R59" s="101"/>
      <c r="S59" s="93"/>
      <c r="T59" s="93"/>
      <c r="U59" s="93"/>
      <c r="V59" s="93"/>
      <c r="W59" s="92"/>
      <c r="X59" s="92"/>
      <c r="Y59" s="92"/>
      <c r="Z59" s="87"/>
      <c r="AA59" s="87"/>
      <c r="AB59" s="87"/>
      <c r="AC59" s="87"/>
      <c r="AD59" s="87"/>
      <c r="AE59" s="87"/>
      <c r="AF59" s="87"/>
      <c r="AG59" s="87"/>
      <c r="AH59" s="87"/>
      <c r="AI59" s="87"/>
      <c r="AJ59" s="87"/>
      <c r="AK59" s="87"/>
      <c r="AL59" s="87"/>
      <c r="AM59" s="87"/>
      <c r="AN59" s="87"/>
    </row>
    <row r="60" spans="1:40" ht="14.4" x14ac:dyDescent="0.3">
      <c r="B60" s="177" t="s">
        <v>671</v>
      </c>
      <c r="C60" s="97" t="s">
        <v>670</v>
      </c>
      <c r="D60" s="103"/>
      <c r="E60" s="103"/>
      <c r="F60" s="103"/>
      <c r="G60" s="99" t="str">
        <f t="shared" si="0"/>
        <v>na</v>
      </c>
      <c r="H60" s="100" t="str">
        <f>IF(ISBLANK(VLOOKUP(B60,'Information Security'!$C$3:$E$241,3,FALSE)),"",VLOOKUP(B60,'Information Security'!$C$3:$E$241,3,FALSE))</f>
        <v>na</v>
      </c>
      <c r="J60" s="91" t="str">
        <f t="shared" si="1"/>
        <v/>
      </c>
      <c r="K60" s="337"/>
      <c r="L60" s="337"/>
      <c r="M60" s="337"/>
      <c r="N60" s="337"/>
      <c r="O60" s="101"/>
      <c r="P60" s="101"/>
      <c r="Q60" s="101"/>
      <c r="R60" s="101"/>
      <c r="S60" s="93"/>
      <c r="T60" s="93"/>
      <c r="U60" s="93"/>
      <c r="V60" s="93"/>
      <c r="W60" s="92"/>
      <c r="X60" s="92"/>
      <c r="Y60" s="92"/>
      <c r="Z60" s="87"/>
      <c r="AA60" s="87"/>
      <c r="AB60" s="87"/>
      <c r="AC60" s="87"/>
      <c r="AD60" s="87"/>
      <c r="AE60" s="87"/>
      <c r="AF60" s="87"/>
      <c r="AG60" s="87"/>
      <c r="AH60" s="87"/>
      <c r="AI60" s="87"/>
      <c r="AJ60" s="87"/>
      <c r="AK60" s="87"/>
      <c r="AL60" s="87"/>
      <c r="AM60" s="87"/>
      <c r="AN60" s="87"/>
    </row>
    <row r="61" spans="1:40" ht="14.4" x14ac:dyDescent="0.3">
      <c r="B61" s="177" t="s">
        <v>676</v>
      </c>
      <c r="C61" s="97" t="s">
        <v>675</v>
      </c>
      <c r="D61" s="103"/>
      <c r="E61" s="103"/>
      <c r="F61" s="103"/>
      <c r="G61" s="99" t="str">
        <f t="shared" si="0"/>
        <v>na</v>
      </c>
      <c r="H61" s="100" t="str">
        <f>IF(ISBLANK(VLOOKUP(B61,'Information Security'!$C$3:$E$241,3,FALSE)),"",VLOOKUP(B61,'Information Security'!$C$3:$E$241,3,FALSE))</f>
        <v>na</v>
      </c>
      <c r="J61" s="91" t="str">
        <f t="shared" si="1"/>
        <v/>
      </c>
      <c r="K61" s="337"/>
      <c r="L61" s="337"/>
      <c r="M61" s="337"/>
      <c r="N61" s="337"/>
      <c r="O61" s="101"/>
      <c r="P61" s="101"/>
      <c r="Q61" s="101"/>
      <c r="R61" s="101"/>
      <c r="S61" s="93"/>
      <c r="T61" s="93"/>
      <c r="U61" s="93"/>
      <c r="V61" s="93"/>
      <c r="W61" s="92"/>
      <c r="X61" s="92"/>
      <c r="Y61" s="92"/>
      <c r="Z61" s="87"/>
      <c r="AA61" s="87"/>
      <c r="AB61" s="87"/>
      <c r="AC61" s="87"/>
      <c r="AD61" s="87"/>
      <c r="AE61" s="87"/>
      <c r="AF61" s="87"/>
      <c r="AG61" s="87"/>
      <c r="AH61" s="87"/>
      <c r="AI61" s="87"/>
      <c r="AJ61" s="87"/>
      <c r="AK61" s="87"/>
      <c r="AL61" s="87"/>
      <c r="AM61" s="87"/>
      <c r="AN61" s="87"/>
    </row>
    <row r="62" spans="1:40" ht="14.4" x14ac:dyDescent="0.3">
      <c r="B62" s="177" t="s">
        <v>243</v>
      </c>
      <c r="C62" s="97" t="s">
        <v>679</v>
      </c>
      <c r="D62" s="103"/>
      <c r="E62" s="103"/>
      <c r="F62" s="103"/>
      <c r="G62" s="99">
        <f t="shared" si="0"/>
        <v>3</v>
      </c>
      <c r="H62" s="100" t="str">
        <f>IF(ISBLANK(VLOOKUP(B62,'Information Security'!$C$3:$E$241,3,FALSE)),"",VLOOKUP(B62,'Information Security'!$C$3:$E$241,3,FALSE))</f>
        <v/>
      </c>
      <c r="J62" s="91" t="str">
        <f t="shared" si="1"/>
        <v/>
      </c>
      <c r="K62" s="337"/>
      <c r="L62" s="337"/>
      <c r="M62" s="337"/>
      <c r="N62" s="337"/>
      <c r="O62" s="101"/>
      <c r="P62" s="101"/>
      <c r="Q62" s="101"/>
      <c r="R62" s="101"/>
      <c r="S62" s="93"/>
      <c r="T62" s="93"/>
      <c r="U62" s="93"/>
      <c r="V62" s="93"/>
      <c r="W62" s="92"/>
      <c r="X62" s="92"/>
      <c r="Y62" s="92"/>
      <c r="Z62" s="87"/>
      <c r="AA62" s="87"/>
      <c r="AB62" s="87"/>
      <c r="AC62" s="87"/>
      <c r="AD62" s="87"/>
      <c r="AE62" s="87"/>
      <c r="AF62" s="87"/>
      <c r="AG62" s="87"/>
      <c r="AH62" s="87"/>
      <c r="AI62" s="87"/>
      <c r="AJ62" s="87"/>
      <c r="AK62" s="87"/>
      <c r="AL62" s="87"/>
      <c r="AM62" s="87"/>
      <c r="AN62" s="87"/>
    </row>
    <row r="63" spans="1:40" ht="14.4" x14ac:dyDescent="0.3">
      <c r="B63" s="177" t="s">
        <v>506</v>
      </c>
      <c r="C63" s="97" t="s">
        <v>682</v>
      </c>
      <c r="D63" s="103"/>
      <c r="E63" s="103"/>
      <c r="F63" s="103"/>
      <c r="G63" s="99">
        <f t="shared" si="0"/>
        <v>3</v>
      </c>
      <c r="H63" s="100" t="str">
        <f>IF(ISBLANK(VLOOKUP(B63,'Information Security'!$C$3:$E$241,3,FALSE)),"",VLOOKUP(B63,'Information Security'!$C$3:$E$241,3,FALSE))</f>
        <v/>
      </c>
      <c r="J63" s="91" t="str">
        <f t="shared" si="1"/>
        <v/>
      </c>
      <c r="K63" s="337"/>
      <c r="L63" s="337"/>
      <c r="M63" s="337"/>
      <c r="N63" s="337"/>
      <c r="O63" s="101"/>
      <c r="P63" s="101"/>
      <c r="Q63" s="101"/>
      <c r="R63" s="101"/>
      <c r="S63" s="93"/>
      <c r="T63" s="93"/>
      <c r="U63" s="93"/>
      <c r="V63" s="93"/>
      <c r="W63" s="92"/>
      <c r="X63" s="92"/>
      <c r="Y63" s="92"/>
      <c r="Z63" s="87"/>
      <c r="AA63" s="87"/>
      <c r="AB63" s="87"/>
      <c r="AC63" s="87"/>
      <c r="AD63" s="87"/>
      <c r="AE63" s="87"/>
      <c r="AF63" s="87"/>
      <c r="AG63" s="87"/>
      <c r="AH63" s="87"/>
      <c r="AI63" s="87"/>
      <c r="AJ63" s="87"/>
      <c r="AK63" s="87"/>
      <c r="AL63" s="87"/>
      <c r="AM63" s="87"/>
      <c r="AN63" s="87"/>
    </row>
    <row r="64" spans="1:40" ht="14.4" x14ac:dyDescent="0.3">
      <c r="B64" s="177" t="s">
        <v>685</v>
      </c>
      <c r="C64" s="97" t="s">
        <v>684</v>
      </c>
      <c r="D64" s="103"/>
      <c r="E64" s="103"/>
      <c r="F64" s="103"/>
      <c r="G64" s="99" t="str">
        <f t="shared" si="0"/>
        <v>na</v>
      </c>
      <c r="H64" s="100" t="str">
        <f>IF(ISBLANK(VLOOKUP(B64,'Information Security'!$C$3:$E$241,3,FALSE)),"",VLOOKUP(B64,'Information Security'!$C$3:$E$241,3,FALSE))</f>
        <v>na</v>
      </c>
      <c r="J64" s="91" t="str">
        <f t="shared" si="1"/>
        <v/>
      </c>
      <c r="K64" s="337"/>
      <c r="L64" s="337"/>
      <c r="M64" s="337"/>
      <c r="N64" s="337"/>
      <c r="O64" s="101"/>
      <c r="P64" s="101"/>
      <c r="Q64" s="101"/>
      <c r="R64" s="101"/>
      <c r="S64" s="93"/>
      <c r="T64" s="93"/>
      <c r="U64" s="93"/>
      <c r="V64" s="93"/>
      <c r="W64" s="92"/>
      <c r="X64" s="92"/>
      <c r="Y64" s="92"/>
      <c r="Z64" s="87"/>
      <c r="AA64" s="87"/>
      <c r="AB64" s="87"/>
      <c r="AC64" s="87"/>
      <c r="AD64" s="87"/>
      <c r="AE64" s="87"/>
      <c r="AF64" s="87"/>
      <c r="AG64" s="87"/>
      <c r="AH64" s="87"/>
      <c r="AI64" s="87"/>
      <c r="AJ64" s="87"/>
      <c r="AK64" s="87"/>
      <c r="AL64" s="87"/>
      <c r="AM64" s="87"/>
      <c r="AN64" s="87"/>
    </row>
    <row r="65" spans="1:40" ht="14.4" x14ac:dyDescent="0.3">
      <c r="B65" s="177" t="s">
        <v>277</v>
      </c>
      <c r="C65" s="97" t="s">
        <v>691</v>
      </c>
      <c r="D65" s="103"/>
      <c r="E65" s="103"/>
      <c r="F65" s="103"/>
      <c r="G65" s="99">
        <f t="shared" si="0"/>
        <v>3</v>
      </c>
      <c r="H65" s="100" t="str">
        <f>IF(ISBLANK(VLOOKUP(B65,'Information Security'!$C$3:$E$241,3,FALSE)),"",VLOOKUP(B65,'Information Security'!$C$3:$E$241,3,FALSE))</f>
        <v/>
      </c>
      <c r="J65" s="91" t="str">
        <f t="shared" si="1"/>
        <v/>
      </c>
      <c r="K65" s="337"/>
      <c r="L65" s="337"/>
      <c r="M65" s="337"/>
      <c r="N65" s="337"/>
      <c r="O65" s="101"/>
      <c r="P65" s="101"/>
      <c r="Q65" s="101"/>
      <c r="R65" s="101"/>
      <c r="S65" s="93"/>
      <c r="T65" s="93"/>
      <c r="U65" s="93"/>
      <c r="V65" s="93"/>
      <c r="W65" s="92"/>
      <c r="X65" s="92"/>
      <c r="Y65" s="92"/>
      <c r="Z65" s="87"/>
      <c r="AA65" s="87"/>
      <c r="AB65" s="87"/>
      <c r="AC65" s="87"/>
      <c r="AD65" s="87"/>
      <c r="AE65" s="87"/>
      <c r="AF65" s="87"/>
      <c r="AG65" s="87"/>
      <c r="AH65" s="87"/>
      <c r="AI65" s="87"/>
      <c r="AJ65" s="87"/>
      <c r="AK65" s="87"/>
      <c r="AL65" s="87"/>
      <c r="AM65" s="87"/>
      <c r="AN65" s="87"/>
    </row>
    <row r="66" spans="1:40" ht="14.4" x14ac:dyDescent="0.3">
      <c r="B66" s="177" t="s">
        <v>694</v>
      </c>
      <c r="C66" s="97" t="s">
        <v>693</v>
      </c>
      <c r="D66" s="103"/>
      <c r="E66" s="103"/>
      <c r="F66" s="103"/>
      <c r="G66" s="99" t="str">
        <f t="shared" si="0"/>
        <v>na</v>
      </c>
      <c r="H66" s="100" t="str">
        <f>IF(ISBLANK(VLOOKUP(B66,'Information Security'!$C$3:$E$241,3,FALSE)),"",VLOOKUP(B66,'Information Security'!$C$3:$E$241,3,FALSE))</f>
        <v>na</v>
      </c>
      <c r="J66" s="91" t="str">
        <f t="shared" si="1"/>
        <v/>
      </c>
      <c r="K66" s="337"/>
      <c r="L66" s="337"/>
      <c r="M66" s="337"/>
      <c r="N66" s="337"/>
      <c r="O66" s="101"/>
      <c r="P66" s="101"/>
      <c r="Q66" s="101"/>
      <c r="R66" s="101"/>
      <c r="S66" s="93"/>
      <c r="T66" s="93"/>
      <c r="U66" s="93"/>
      <c r="V66" s="93"/>
      <c r="W66" s="92"/>
      <c r="X66" s="92"/>
      <c r="Y66" s="92"/>
      <c r="Z66" s="87"/>
      <c r="AA66" s="87"/>
      <c r="AB66" s="87"/>
      <c r="AC66" s="87"/>
      <c r="AD66" s="87"/>
      <c r="AE66" s="87"/>
      <c r="AF66" s="87"/>
      <c r="AG66" s="87"/>
      <c r="AH66" s="87"/>
      <c r="AI66" s="87"/>
      <c r="AJ66" s="87"/>
      <c r="AK66" s="87"/>
      <c r="AL66" s="87"/>
      <c r="AM66" s="87"/>
      <c r="AN66" s="87"/>
    </row>
    <row r="67" spans="1:40" ht="14.4" x14ac:dyDescent="0.3">
      <c r="B67" s="177" t="s">
        <v>331</v>
      </c>
      <c r="C67" s="97" t="s">
        <v>700</v>
      </c>
      <c r="D67" s="103"/>
      <c r="E67" s="103"/>
      <c r="F67" s="103"/>
      <c r="G67" s="99">
        <f t="shared" si="0"/>
        <v>3</v>
      </c>
      <c r="H67" s="100" t="str">
        <f>IF(ISBLANK(VLOOKUP(B67,'Information Security'!$C$3:$E$241,3,FALSE)),"",VLOOKUP(B67,'Information Security'!$C$3:$E$241,3,FALSE))</f>
        <v/>
      </c>
      <c r="J67" s="91" t="str">
        <f t="shared" si="1"/>
        <v/>
      </c>
      <c r="K67" s="337"/>
      <c r="L67" s="337"/>
      <c r="M67" s="337"/>
      <c r="N67" s="337"/>
      <c r="O67" s="101"/>
      <c r="P67" s="101"/>
      <c r="Q67" s="101"/>
      <c r="R67" s="101"/>
      <c r="S67" s="93"/>
      <c r="T67" s="93"/>
      <c r="U67" s="93"/>
      <c r="V67" s="93"/>
      <c r="W67" s="92"/>
      <c r="X67" s="92"/>
      <c r="Y67" s="92"/>
      <c r="Z67" s="87"/>
      <c r="AA67" s="87"/>
      <c r="AB67" s="87"/>
      <c r="AC67" s="87"/>
      <c r="AD67" s="87"/>
      <c r="AE67" s="87"/>
      <c r="AF67" s="87"/>
      <c r="AG67" s="87"/>
      <c r="AH67" s="87"/>
      <c r="AI67" s="87"/>
      <c r="AJ67" s="87"/>
      <c r="AK67" s="87"/>
      <c r="AL67" s="87"/>
      <c r="AM67" s="87"/>
      <c r="AN67" s="87"/>
    </row>
    <row r="68" spans="1:40" ht="14.4" x14ac:dyDescent="0.3">
      <c r="B68" s="177" t="s">
        <v>528</v>
      </c>
      <c r="C68" s="97" t="s">
        <v>703</v>
      </c>
      <c r="D68" s="103"/>
      <c r="E68" s="103"/>
      <c r="F68" s="103"/>
      <c r="G68" s="99">
        <f t="shared" si="0"/>
        <v>3</v>
      </c>
      <c r="H68" s="100" t="str">
        <f>IF(ISBLANK(VLOOKUP(B68,'Information Security'!$C$3:$E$241,3,FALSE)),"",VLOOKUP(B68,'Information Security'!$C$3:$E$241,3,FALSE))</f>
        <v/>
      </c>
      <c r="J68" s="91" t="str">
        <f t="shared" si="1"/>
        <v/>
      </c>
      <c r="K68" s="337"/>
      <c r="L68" s="337"/>
      <c r="M68" s="337"/>
      <c r="N68" s="337"/>
      <c r="O68" s="101"/>
      <c r="P68" s="101"/>
      <c r="Q68" s="101"/>
      <c r="R68" s="101"/>
      <c r="S68" s="93"/>
      <c r="T68" s="93"/>
      <c r="U68" s="93"/>
      <c r="V68" s="93"/>
      <c r="W68" s="92"/>
      <c r="X68" s="92"/>
      <c r="Y68" s="92"/>
      <c r="Z68" s="87"/>
      <c r="AA68" s="87"/>
      <c r="AB68" s="87"/>
      <c r="AC68" s="87"/>
      <c r="AD68" s="87"/>
      <c r="AE68" s="87"/>
      <c r="AF68" s="87"/>
      <c r="AG68" s="87"/>
      <c r="AH68" s="87"/>
      <c r="AI68" s="87"/>
      <c r="AJ68" s="87"/>
      <c r="AK68" s="87"/>
      <c r="AL68" s="87"/>
      <c r="AM68" s="87"/>
      <c r="AN68" s="87"/>
    </row>
    <row r="69" spans="1:40" ht="14.4" x14ac:dyDescent="0.3">
      <c r="B69" s="177" t="s">
        <v>536</v>
      </c>
      <c r="C69" s="97" t="s">
        <v>705</v>
      </c>
      <c r="D69" s="103"/>
      <c r="E69" s="103"/>
      <c r="F69" s="103"/>
      <c r="G69" s="99">
        <f t="shared" si="0"/>
        <v>3</v>
      </c>
      <c r="H69" s="100" t="str">
        <f>IF(ISBLANK(VLOOKUP(B69,'Information Security'!$C$3:$E$241,3,FALSE)),"",VLOOKUP(B69,'Information Security'!$C$3:$E$241,3,FALSE))</f>
        <v/>
      </c>
      <c r="J69" s="91" t="str">
        <f t="shared" si="1"/>
        <v/>
      </c>
      <c r="K69" s="337"/>
      <c r="L69" s="337"/>
      <c r="M69" s="337"/>
      <c r="N69" s="337"/>
      <c r="O69" s="101"/>
      <c r="P69" s="101"/>
      <c r="Q69" s="101"/>
      <c r="R69" s="101"/>
      <c r="S69" s="93"/>
      <c r="T69" s="93"/>
      <c r="U69" s="93"/>
      <c r="V69" s="93"/>
      <c r="W69" s="92"/>
      <c r="X69" s="92"/>
      <c r="Y69" s="92"/>
      <c r="Z69" s="87"/>
      <c r="AA69" s="87"/>
      <c r="AB69" s="87"/>
      <c r="AC69" s="87"/>
      <c r="AD69" s="87"/>
      <c r="AE69" s="87"/>
      <c r="AF69" s="87"/>
      <c r="AG69" s="87"/>
      <c r="AH69" s="87"/>
      <c r="AI69" s="87"/>
      <c r="AJ69" s="87"/>
      <c r="AK69" s="87"/>
      <c r="AL69" s="87"/>
      <c r="AM69" s="87"/>
      <c r="AN69" s="87"/>
    </row>
    <row r="70" spans="1:40" ht="14.4" x14ac:dyDescent="0.3">
      <c r="B70" s="177" t="s">
        <v>268</v>
      </c>
      <c r="C70" s="97" t="s">
        <v>707</v>
      </c>
      <c r="D70" s="103"/>
      <c r="E70" s="103"/>
      <c r="F70" s="103"/>
      <c r="G70" s="99">
        <f t="shared" si="0"/>
        <v>3</v>
      </c>
      <c r="H70" s="100" t="str">
        <f>IF(ISBLANK(VLOOKUP(B70,'Information Security'!$C$3:$E$241,3,FALSE)),"",VLOOKUP(B70,'Information Security'!$C$3:$E$241,3,FALSE))</f>
        <v/>
      </c>
      <c r="J70" s="91" t="str">
        <f t="shared" si="1"/>
        <v/>
      </c>
      <c r="K70" s="337"/>
      <c r="L70" s="337"/>
      <c r="M70" s="91"/>
      <c r="N70" s="91"/>
      <c r="O70" s="92"/>
      <c r="P70" s="92"/>
      <c r="Q70" s="92"/>
      <c r="R70" s="101"/>
      <c r="S70" s="93"/>
      <c r="T70" s="93"/>
      <c r="U70" s="93"/>
      <c r="V70" s="93"/>
      <c r="W70" s="92"/>
      <c r="X70" s="92"/>
      <c r="Y70" s="92"/>
      <c r="Z70" s="87"/>
      <c r="AA70" s="87"/>
      <c r="AB70" s="87"/>
      <c r="AC70" s="87"/>
      <c r="AD70" s="87"/>
      <c r="AE70" s="87"/>
      <c r="AF70" s="87"/>
      <c r="AG70" s="87"/>
      <c r="AH70" s="87"/>
      <c r="AI70" s="87"/>
      <c r="AJ70" s="87"/>
      <c r="AK70" s="87"/>
      <c r="AL70" s="87"/>
      <c r="AM70" s="87"/>
      <c r="AN70" s="87"/>
    </row>
    <row r="71" spans="1:40" ht="14.4" x14ac:dyDescent="0.3">
      <c r="B71" s="177" t="s">
        <v>261</v>
      </c>
      <c r="C71" s="97" t="s">
        <v>709</v>
      </c>
      <c r="D71" s="103"/>
      <c r="E71" s="103"/>
      <c r="F71" s="103"/>
      <c r="G71" s="99">
        <f t="shared" si="0"/>
        <v>3</v>
      </c>
      <c r="H71" s="100" t="str">
        <f>IF(ISBLANK(VLOOKUP(B71,'Information Security'!$C$3:$E$241,3,FALSE)),"",VLOOKUP(B71,'Information Security'!$C$3:$E$241,3,FALSE))</f>
        <v/>
      </c>
      <c r="J71" s="91" t="str">
        <f t="shared" si="1"/>
        <v/>
      </c>
      <c r="K71" s="337"/>
      <c r="L71" s="337"/>
      <c r="M71" s="91"/>
      <c r="N71" s="342"/>
      <c r="O71" s="92"/>
      <c r="P71" s="92"/>
      <c r="Q71" s="92"/>
      <c r="R71" s="92"/>
      <c r="S71" s="93"/>
      <c r="T71" s="93"/>
      <c r="U71" s="93"/>
      <c r="V71" s="93"/>
      <c r="W71" s="92"/>
      <c r="X71" s="92"/>
      <c r="Y71" s="92"/>
      <c r="Z71" s="87"/>
      <c r="AA71" s="87"/>
      <c r="AB71" s="87"/>
      <c r="AC71" s="87"/>
      <c r="AD71" s="87"/>
      <c r="AE71" s="87"/>
      <c r="AF71" s="87"/>
      <c r="AG71" s="87"/>
      <c r="AH71" s="87"/>
      <c r="AI71" s="87"/>
      <c r="AJ71" s="87"/>
      <c r="AK71" s="87"/>
      <c r="AL71" s="87"/>
      <c r="AM71" s="87"/>
      <c r="AN71" s="87"/>
    </row>
    <row r="72" spans="1:40" x14ac:dyDescent="0.25">
      <c r="B72" s="106" t="s">
        <v>918</v>
      </c>
      <c r="C72" s="107" t="s">
        <v>919</v>
      </c>
      <c r="G72" s="108">
        <f>SUM(G17:G71)/COUNT(G17:G71)</f>
        <v>3</v>
      </c>
      <c r="H72" s="108" t="str">
        <f>IF(COUNT(H17:H71)=0,"",SUM(H17:H71)/COUNT(H17:H71))</f>
        <v/>
      </c>
      <c r="J72" s="340" t="str">
        <f>IF(COUNT(J17:J71)=0,"",SUM(J17:J71)/COUNT(J17:J71))</f>
        <v/>
      </c>
      <c r="K72" s="341"/>
      <c r="L72" s="340"/>
      <c r="M72" s="342"/>
      <c r="N72" s="342"/>
      <c r="O72" s="92"/>
      <c r="P72" s="92"/>
      <c r="Q72" s="92"/>
      <c r="R72" s="92"/>
      <c r="S72" s="93"/>
      <c r="T72" s="93"/>
      <c r="U72" s="93"/>
      <c r="V72" s="93"/>
      <c r="W72" s="92"/>
      <c r="X72" s="92"/>
      <c r="Y72" s="92"/>
      <c r="Z72" s="87"/>
      <c r="AA72" s="87"/>
      <c r="AB72" s="87"/>
      <c r="AC72" s="87"/>
      <c r="AD72" s="87"/>
      <c r="AE72" s="87"/>
      <c r="AF72" s="87"/>
      <c r="AG72" s="87"/>
      <c r="AH72" s="87"/>
      <c r="AI72" s="87"/>
      <c r="AJ72" s="87"/>
      <c r="AK72" s="87"/>
      <c r="AL72" s="87"/>
      <c r="AM72" s="87"/>
      <c r="AN72" s="87"/>
    </row>
    <row r="73" spans="1:40" x14ac:dyDescent="0.25">
      <c r="B73" s="109"/>
      <c r="C73" s="110" t="s">
        <v>920</v>
      </c>
      <c r="G73" s="111"/>
      <c r="H73" s="87"/>
      <c r="J73" s="91"/>
      <c r="K73" s="91"/>
      <c r="L73" s="91"/>
      <c r="M73" s="92"/>
      <c r="N73" s="91"/>
      <c r="O73" s="92"/>
      <c r="P73" s="92"/>
      <c r="Q73" s="92"/>
      <c r="R73" s="92"/>
      <c r="S73" s="93"/>
      <c r="T73" s="93"/>
      <c r="U73" s="93"/>
      <c r="V73" s="93"/>
      <c r="W73" s="92"/>
      <c r="X73" s="92"/>
      <c r="Y73" s="92"/>
      <c r="Z73" s="87"/>
      <c r="AA73" s="87"/>
      <c r="AB73" s="87"/>
      <c r="AC73" s="87"/>
      <c r="AD73" s="87"/>
      <c r="AE73" s="87"/>
      <c r="AF73" s="87"/>
      <c r="AG73" s="87"/>
      <c r="AH73" s="87"/>
      <c r="AI73" s="87"/>
      <c r="AJ73" s="87"/>
      <c r="AK73" s="87"/>
      <c r="AL73" s="87"/>
      <c r="AM73" s="87"/>
      <c r="AN73" s="87"/>
    </row>
    <row r="74" spans="1:40" x14ac:dyDescent="0.25">
      <c r="C74" s="110" t="s">
        <v>967</v>
      </c>
      <c r="G74" s="111"/>
      <c r="H74" s="111"/>
      <c r="J74" s="91"/>
      <c r="K74" s="91"/>
      <c r="L74" s="91"/>
      <c r="M74" s="92"/>
      <c r="N74" s="91"/>
      <c r="O74" s="92"/>
      <c r="P74" s="92"/>
      <c r="Q74" s="92"/>
      <c r="R74" s="92"/>
      <c r="S74" s="93"/>
      <c r="T74" s="93"/>
      <c r="U74" s="93"/>
      <c r="V74" s="93"/>
      <c r="W74" s="92"/>
      <c r="X74" s="92"/>
      <c r="Y74" s="92"/>
      <c r="Z74" s="87"/>
      <c r="AA74" s="87"/>
      <c r="AB74" s="87"/>
      <c r="AC74" s="87"/>
      <c r="AD74" s="87"/>
      <c r="AE74" s="87"/>
      <c r="AF74" s="87"/>
      <c r="AG74" s="87"/>
      <c r="AH74" s="87"/>
      <c r="AI74" s="87"/>
      <c r="AJ74" s="87"/>
      <c r="AK74" s="87"/>
      <c r="AL74" s="87"/>
      <c r="AM74" s="87"/>
      <c r="AN74" s="87"/>
    </row>
    <row r="75" spans="1:40" ht="20.100000000000001" customHeight="1" x14ac:dyDescent="0.25">
      <c r="B75" s="112"/>
      <c r="W75" s="87"/>
      <c r="X75" s="87"/>
      <c r="Y75" s="87"/>
      <c r="Z75" s="87"/>
      <c r="AA75" s="87"/>
      <c r="AB75" s="87"/>
      <c r="AC75" s="87"/>
      <c r="AD75" s="87"/>
      <c r="AE75" s="87"/>
      <c r="AF75" s="87"/>
      <c r="AG75" s="87"/>
      <c r="AH75" s="87"/>
      <c r="AI75" s="87"/>
      <c r="AJ75" s="87"/>
      <c r="AK75" s="87"/>
      <c r="AL75" s="87"/>
      <c r="AM75" s="87"/>
      <c r="AN75" s="87"/>
    </row>
    <row r="76" spans="1:40" ht="60" customHeight="1" x14ac:dyDescent="0.25">
      <c r="B76" s="473" t="s">
        <v>922</v>
      </c>
      <c r="C76" s="474"/>
      <c r="D76" s="474"/>
      <c r="E76" s="474"/>
      <c r="F76" s="474"/>
      <c r="G76" s="75"/>
      <c r="H76" s="75"/>
      <c r="W76" s="87"/>
      <c r="X76" s="87"/>
      <c r="Y76" s="87"/>
      <c r="Z76" s="87"/>
      <c r="AA76" s="87"/>
      <c r="AB76" s="87"/>
      <c r="AC76" s="87"/>
      <c r="AD76" s="87"/>
      <c r="AE76" s="87"/>
      <c r="AF76" s="87"/>
      <c r="AG76" s="87"/>
      <c r="AH76" s="87"/>
      <c r="AI76" s="87"/>
      <c r="AJ76" s="87"/>
      <c r="AK76" s="87"/>
      <c r="AL76" s="87"/>
      <c r="AM76" s="87"/>
      <c r="AN76" s="87"/>
    </row>
    <row r="77" spans="1:40" ht="33.75" customHeight="1" x14ac:dyDescent="0.25">
      <c r="B77" s="468" t="s">
        <v>883</v>
      </c>
      <c r="C77" s="469"/>
      <c r="D77" s="222" t="str">
        <f>J107</f>
        <v/>
      </c>
      <c r="E77" s="223"/>
      <c r="F77" s="224" t="s">
        <v>884</v>
      </c>
      <c r="G77" s="222">
        <f>G107</f>
        <v>3</v>
      </c>
      <c r="H77" s="225"/>
      <c r="W77" s="87"/>
      <c r="X77" s="87"/>
      <c r="Y77" s="87"/>
      <c r="Z77" s="87"/>
      <c r="AA77" s="87"/>
      <c r="AB77" s="87"/>
      <c r="AC77" s="87"/>
      <c r="AD77" s="87"/>
      <c r="AE77" s="87"/>
      <c r="AF77" s="87"/>
      <c r="AG77" s="87"/>
      <c r="AH77" s="87"/>
      <c r="AI77" s="87"/>
      <c r="AJ77" s="87"/>
      <c r="AK77" s="87"/>
      <c r="AL77" s="87"/>
      <c r="AM77" s="87"/>
      <c r="AN77" s="87"/>
    </row>
    <row r="78" spans="1:40" ht="20.100000000000001" customHeight="1" x14ac:dyDescent="0.25">
      <c r="B78" s="88" t="s">
        <v>888</v>
      </c>
      <c r="W78" s="87"/>
      <c r="X78" s="87"/>
      <c r="Y78" s="87"/>
      <c r="Z78" s="87"/>
      <c r="AA78" s="87"/>
      <c r="AB78" s="87"/>
      <c r="AC78" s="87"/>
      <c r="AD78" s="87"/>
      <c r="AE78" s="87"/>
      <c r="AF78" s="87"/>
      <c r="AG78" s="87"/>
      <c r="AH78" s="87"/>
      <c r="AI78" s="87"/>
      <c r="AJ78" s="87"/>
      <c r="AK78" s="87"/>
      <c r="AL78" s="87"/>
      <c r="AM78" s="87"/>
      <c r="AN78" s="87"/>
    </row>
    <row r="79" spans="1:40" s="83" customFormat="1" ht="39.6" x14ac:dyDescent="0.3">
      <c r="A79" s="57"/>
      <c r="B79" s="230" t="s">
        <v>889</v>
      </c>
      <c r="C79" s="470" t="s">
        <v>968</v>
      </c>
      <c r="D79" s="470"/>
      <c r="E79" s="470"/>
      <c r="F79" s="470"/>
      <c r="G79" s="231" t="s">
        <v>891</v>
      </c>
      <c r="H79" s="232" t="s">
        <v>892</v>
      </c>
      <c r="I79" s="94"/>
      <c r="J79" s="334" t="s">
        <v>893</v>
      </c>
      <c r="K79" s="332"/>
      <c r="L79" s="332"/>
      <c r="M79" s="82"/>
      <c r="N79" s="332"/>
      <c r="O79" s="82"/>
      <c r="P79" s="82"/>
      <c r="Q79" s="82"/>
      <c r="R79" s="82"/>
      <c r="S79" s="321"/>
      <c r="T79" s="321"/>
      <c r="U79" s="321"/>
      <c r="V79" s="321"/>
      <c r="W79" s="82"/>
      <c r="X79" s="82"/>
      <c r="Y79" s="82"/>
      <c r="Z79" s="82"/>
      <c r="AA79" s="82"/>
      <c r="AB79" s="82"/>
      <c r="AC79" s="82"/>
      <c r="AD79" s="82"/>
      <c r="AE79" s="82"/>
      <c r="AF79" s="82"/>
      <c r="AG79" s="82"/>
      <c r="AH79" s="82"/>
      <c r="AI79" s="82"/>
      <c r="AJ79" s="82"/>
      <c r="AK79" s="82"/>
      <c r="AL79" s="82"/>
      <c r="AM79" s="82"/>
      <c r="AN79" s="82"/>
    </row>
    <row r="80" spans="1:40" s="83" customFormat="1" x14ac:dyDescent="0.3">
      <c r="A80" s="57"/>
      <c r="B80" s="204" t="s">
        <v>721</v>
      </c>
      <c r="C80" s="113" t="s">
        <v>608</v>
      </c>
      <c r="D80" s="114"/>
      <c r="E80" s="114"/>
      <c r="F80" s="114"/>
      <c r="G80" s="231"/>
      <c r="H80" s="232"/>
      <c r="I80" s="94"/>
      <c r="J80" s="332"/>
      <c r="K80" s="332"/>
      <c r="L80" s="332"/>
      <c r="M80" s="82"/>
      <c r="N80" s="332"/>
      <c r="O80" s="82"/>
      <c r="P80" s="82"/>
      <c r="Q80" s="82"/>
      <c r="R80" s="82"/>
      <c r="S80" s="321"/>
      <c r="T80" s="321"/>
      <c r="U80" s="321"/>
      <c r="V80" s="321"/>
      <c r="W80" s="82"/>
      <c r="X80" s="82"/>
      <c r="Y80" s="82"/>
      <c r="Z80" s="82"/>
      <c r="AA80" s="82"/>
      <c r="AB80" s="82"/>
      <c r="AC80" s="82"/>
      <c r="AD80" s="82"/>
      <c r="AE80" s="82"/>
      <c r="AF80" s="82"/>
      <c r="AG80" s="82"/>
      <c r="AH80" s="82"/>
      <c r="AI80" s="82"/>
      <c r="AJ80" s="82"/>
      <c r="AK80" s="82"/>
      <c r="AL80" s="82"/>
      <c r="AM80" s="82"/>
      <c r="AN80" s="82"/>
    </row>
    <row r="81" spans="2:40" ht="14.4" x14ac:dyDescent="0.3">
      <c r="B81" s="205" t="s">
        <v>724</v>
      </c>
      <c r="C81" s="97" t="s">
        <v>923</v>
      </c>
      <c r="D81" s="98"/>
      <c r="E81" s="98"/>
      <c r="F81" s="98"/>
      <c r="G81" s="99">
        <f>IF(H81="na","na",3)</f>
        <v>3</v>
      </c>
      <c r="H81" s="104" t="str">
        <f>IF(ISBLANK('Prototype Protection'!E5),"",'Prototype Protection'!E5)</f>
        <v/>
      </c>
      <c r="J81" s="6" t="str">
        <f t="shared" ref="J81:J106" si="2">IF(H81="na","",IF(H81="","",IF((H81)&gt;G81,G81,(H81))))</f>
        <v/>
      </c>
      <c r="W81" s="87"/>
      <c r="X81" s="87"/>
      <c r="Y81" s="87"/>
      <c r="Z81" s="87"/>
      <c r="AA81" s="87"/>
      <c r="AB81" s="87"/>
      <c r="AC81" s="87"/>
      <c r="AD81" s="87"/>
      <c r="AE81" s="87"/>
      <c r="AF81" s="87"/>
      <c r="AG81" s="87"/>
      <c r="AH81" s="87"/>
      <c r="AI81" s="87"/>
      <c r="AJ81" s="87"/>
      <c r="AK81" s="87"/>
      <c r="AL81" s="87"/>
      <c r="AM81" s="87"/>
      <c r="AN81" s="87"/>
    </row>
    <row r="82" spans="2:40" ht="14.4" x14ac:dyDescent="0.3">
      <c r="B82" s="205" t="s">
        <v>730</v>
      </c>
      <c r="C82" s="97" t="s">
        <v>924</v>
      </c>
      <c r="D82" s="102"/>
      <c r="E82" s="102"/>
      <c r="F82" s="102"/>
      <c r="G82" s="99">
        <f>IF(H82="na","na",3)</f>
        <v>3</v>
      </c>
      <c r="H82" s="104" t="str">
        <f>IF(ISBLANK('Prototype Protection'!E6),"",'Prototype Protection'!E6)</f>
        <v/>
      </c>
      <c r="J82" s="6" t="str">
        <f t="shared" si="2"/>
        <v/>
      </c>
      <c r="W82" s="87"/>
      <c r="X82" s="87"/>
      <c r="Y82" s="87"/>
      <c r="Z82" s="87"/>
      <c r="AA82" s="87"/>
      <c r="AB82" s="87"/>
      <c r="AC82" s="87"/>
      <c r="AD82" s="87"/>
      <c r="AE82" s="87"/>
      <c r="AF82" s="87"/>
      <c r="AG82" s="87"/>
      <c r="AH82" s="87"/>
      <c r="AI82" s="87"/>
      <c r="AJ82" s="87"/>
      <c r="AK82" s="87"/>
      <c r="AL82" s="87"/>
      <c r="AM82" s="87"/>
      <c r="AN82" s="87"/>
    </row>
    <row r="83" spans="2:40" ht="14.4" x14ac:dyDescent="0.3">
      <c r="B83" s="205" t="s">
        <v>736</v>
      </c>
      <c r="C83" s="97" t="s">
        <v>925</v>
      </c>
      <c r="D83" s="102"/>
      <c r="E83" s="102"/>
      <c r="F83" s="102"/>
      <c r="G83" s="99">
        <f t="shared" ref="G83:G106" si="3">IF(H83="na","na",3)</f>
        <v>3</v>
      </c>
      <c r="H83" s="104" t="str">
        <f>IF(ISBLANK('Prototype Protection'!E7),"",'Prototype Protection'!E7)</f>
        <v/>
      </c>
      <c r="J83" s="6" t="str">
        <f t="shared" si="2"/>
        <v/>
      </c>
      <c r="W83" s="87"/>
      <c r="X83" s="87"/>
      <c r="Y83" s="87"/>
      <c r="Z83" s="87"/>
      <c r="AA83" s="87"/>
      <c r="AB83" s="87"/>
      <c r="AC83" s="87"/>
      <c r="AD83" s="87"/>
      <c r="AE83" s="87"/>
      <c r="AF83" s="87"/>
      <c r="AG83" s="87"/>
      <c r="AH83" s="87"/>
      <c r="AI83" s="87"/>
      <c r="AJ83" s="87"/>
      <c r="AK83" s="87"/>
      <c r="AL83" s="87"/>
      <c r="AM83" s="87"/>
      <c r="AN83" s="87"/>
    </row>
    <row r="84" spans="2:40" ht="14.4" x14ac:dyDescent="0.3">
      <c r="B84" s="205" t="s">
        <v>742</v>
      </c>
      <c r="C84" s="97" t="s">
        <v>926</v>
      </c>
      <c r="D84" s="103"/>
      <c r="E84" s="103"/>
      <c r="F84" s="103"/>
      <c r="G84" s="99">
        <f t="shared" si="3"/>
        <v>3</v>
      </c>
      <c r="H84" s="104" t="str">
        <f>IF(ISBLANK('Prototype Protection'!E8),"",'Prototype Protection'!E8)</f>
        <v/>
      </c>
      <c r="J84" s="6" t="str">
        <f t="shared" si="2"/>
        <v/>
      </c>
      <c r="W84" s="87"/>
      <c r="X84" s="87"/>
      <c r="Y84" s="87"/>
      <c r="Z84" s="87"/>
      <c r="AA84" s="87"/>
      <c r="AB84" s="87"/>
      <c r="AC84" s="87"/>
      <c r="AD84" s="87"/>
      <c r="AE84" s="87"/>
      <c r="AF84" s="87"/>
      <c r="AG84" s="87"/>
      <c r="AH84" s="87"/>
      <c r="AI84" s="87"/>
      <c r="AJ84" s="87"/>
      <c r="AK84" s="87"/>
      <c r="AL84" s="87"/>
      <c r="AM84" s="87"/>
      <c r="AN84" s="87"/>
    </row>
    <row r="85" spans="2:40" ht="14.4" x14ac:dyDescent="0.3">
      <c r="B85" s="205" t="s">
        <v>749</v>
      </c>
      <c r="C85" s="97" t="s">
        <v>927</v>
      </c>
      <c r="D85" s="103"/>
      <c r="E85" s="103"/>
      <c r="F85" s="103"/>
      <c r="G85" s="99">
        <f t="shared" si="3"/>
        <v>3</v>
      </c>
      <c r="H85" s="104" t="str">
        <f>IF(ISBLANK('Prototype Protection'!E9),"",'Prototype Protection'!E9)</f>
        <v/>
      </c>
      <c r="J85" s="6" t="str">
        <f t="shared" si="2"/>
        <v/>
      </c>
      <c r="W85" s="87"/>
      <c r="X85" s="87"/>
      <c r="Y85" s="87"/>
      <c r="Z85" s="87"/>
      <c r="AA85" s="87"/>
      <c r="AB85" s="87"/>
      <c r="AC85" s="87"/>
      <c r="AD85" s="87"/>
      <c r="AE85" s="87"/>
      <c r="AF85" s="87"/>
      <c r="AG85" s="87"/>
      <c r="AH85" s="87"/>
      <c r="AI85" s="87"/>
      <c r="AJ85" s="87"/>
      <c r="AK85" s="87"/>
      <c r="AL85" s="87"/>
      <c r="AM85" s="87"/>
      <c r="AN85" s="87"/>
    </row>
    <row r="86" spans="2:40" ht="14.4" x14ac:dyDescent="0.3">
      <c r="B86" s="205" t="s">
        <v>755</v>
      </c>
      <c r="C86" s="97" t="s">
        <v>928</v>
      </c>
      <c r="D86" s="103"/>
      <c r="E86" s="103"/>
      <c r="F86" s="103"/>
      <c r="G86" s="99">
        <f t="shared" si="3"/>
        <v>3</v>
      </c>
      <c r="H86" s="104" t="str">
        <f>IF(ISBLANK('Prototype Protection'!E10),"",'Prototype Protection'!E10)</f>
        <v/>
      </c>
      <c r="J86" s="6" t="str">
        <f t="shared" si="2"/>
        <v/>
      </c>
      <c r="W86" s="87"/>
      <c r="X86" s="87"/>
      <c r="Y86" s="87"/>
      <c r="Z86" s="87"/>
      <c r="AA86" s="87"/>
      <c r="AB86" s="87"/>
      <c r="AC86" s="87"/>
      <c r="AD86" s="87"/>
      <c r="AE86" s="87"/>
      <c r="AF86" s="87"/>
      <c r="AG86" s="87"/>
      <c r="AH86" s="87"/>
      <c r="AI86" s="87"/>
      <c r="AJ86" s="87"/>
      <c r="AK86" s="87"/>
      <c r="AL86" s="87"/>
      <c r="AM86" s="87"/>
      <c r="AN86" s="87"/>
    </row>
    <row r="87" spans="2:40" ht="14.4" x14ac:dyDescent="0.3">
      <c r="B87" s="205" t="s">
        <v>760</v>
      </c>
      <c r="C87" s="97" t="s">
        <v>929</v>
      </c>
      <c r="D87" s="103"/>
      <c r="E87" s="103"/>
      <c r="F87" s="103"/>
      <c r="G87" s="99">
        <f t="shared" si="3"/>
        <v>3</v>
      </c>
      <c r="H87" s="104" t="str">
        <f>IF(ISBLANK('Prototype Protection'!E11),"",'Prototype Protection'!E11)</f>
        <v/>
      </c>
      <c r="J87" s="6" t="str">
        <f t="shared" si="2"/>
        <v/>
      </c>
      <c r="W87" s="87"/>
      <c r="X87" s="87"/>
      <c r="Y87" s="87"/>
      <c r="Z87" s="87"/>
      <c r="AA87" s="87"/>
      <c r="AB87" s="87"/>
      <c r="AC87" s="87"/>
      <c r="AD87" s="87"/>
      <c r="AE87" s="87"/>
      <c r="AF87" s="87"/>
      <c r="AG87" s="87"/>
      <c r="AH87" s="87"/>
      <c r="AI87" s="87"/>
      <c r="AJ87" s="87"/>
      <c r="AK87" s="87"/>
      <c r="AL87" s="87"/>
      <c r="AM87" s="87"/>
      <c r="AN87" s="87"/>
    </row>
    <row r="88" spans="2:40" ht="14.4" x14ac:dyDescent="0.3">
      <c r="B88" s="205" t="s">
        <v>765</v>
      </c>
      <c r="C88" s="97" t="s">
        <v>930</v>
      </c>
      <c r="D88" s="103"/>
      <c r="E88" s="103"/>
      <c r="F88" s="103"/>
      <c r="G88" s="99">
        <f t="shared" si="3"/>
        <v>3</v>
      </c>
      <c r="H88" s="104" t="str">
        <f>IF(ISBLANK('Prototype Protection'!E12),"",'Prototype Protection'!E12)</f>
        <v/>
      </c>
      <c r="J88" s="6" t="str">
        <f t="shared" si="2"/>
        <v/>
      </c>
      <c r="W88" s="87"/>
      <c r="X88" s="87"/>
      <c r="Y88" s="87"/>
      <c r="Z88" s="87"/>
      <c r="AA88" s="87"/>
      <c r="AB88" s="87"/>
      <c r="AC88" s="87"/>
      <c r="AD88" s="87"/>
      <c r="AE88" s="87"/>
      <c r="AF88" s="87"/>
      <c r="AG88" s="87"/>
      <c r="AH88" s="87"/>
      <c r="AI88" s="87"/>
      <c r="AJ88" s="87"/>
      <c r="AK88" s="87"/>
      <c r="AL88" s="87"/>
      <c r="AM88" s="87"/>
      <c r="AN88" s="87"/>
    </row>
    <row r="89" spans="2:40" x14ac:dyDescent="0.25">
      <c r="B89" s="204" t="s">
        <v>771</v>
      </c>
      <c r="C89" s="115" t="s">
        <v>773</v>
      </c>
      <c r="D89" s="103"/>
      <c r="E89" s="103"/>
      <c r="F89" s="103"/>
      <c r="G89" s="99"/>
      <c r="H89" s="104" t="str">
        <f>IF(ISBLANK('Prototype Protection'!E13),"",'Prototype Protection'!E13)</f>
        <v/>
      </c>
      <c r="J89" s="6" t="str">
        <f t="shared" si="2"/>
        <v/>
      </c>
      <c r="W89" s="87"/>
      <c r="X89" s="87"/>
      <c r="Y89" s="87"/>
      <c r="Z89" s="87"/>
      <c r="AA89" s="87"/>
      <c r="AB89" s="87"/>
      <c r="AC89" s="87"/>
      <c r="AD89" s="87"/>
      <c r="AE89" s="87"/>
      <c r="AF89" s="87"/>
      <c r="AG89" s="87"/>
      <c r="AH89" s="87"/>
      <c r="AI89" s="87"/>
      <c r="AJ89" s="87"/>
      <c r="AK89" s="87"/>
      <c r="AL89" s="87"/>
      <c r="AM89" s="87"/>
      <c r="AN89" s="87"/>
    </row>
    <row r="90" spans="2:40" ht="14.4" x14ac:dyDescent="0.3">
      <c r="B90" s="205" t="s">
        <v>775</v>
      </c>
      <c r="C90" s="97" t="s">
        <v>931</v>
      </c>
      <c r="D90" s="103"/>
      <c r="E90" s="103"/>
      <c r="F90" s="103"/>
      <c r="G90" s="99">
        <f t="shared" si="3"/>
        <v>3</v>
      </c>
      <c r="H90" s="104" t="str">
        <f>IF(ISBLANK('Prototype Protection'!E14),"",'Prototype Protection'!E14)</f>
        <v/>
      </c>
      <c r="J90" s="6" t="str">
        <f t="shared" si="2"/>
        <v/>
      </c>
      <c r="W90" s="87"/>
      <c r="X90" s="87"/>
      <c r="Y90" s="87"/>
      <c r="Z90" s="87"/>
      <c r="AA90" s="87"/>
      <c r="AB90" s="87"/>
      <c r="AC90" s="87"/>
      <c r="AD90" s="87"/>
      <c r="AE90" s="87"/>
      <c r="AF90" s="87"/>
      <c r="AG90" s="87"/>
      <c r="AH90" s="87"/>
      <c r="AI90" s="87"/>
      <c r="AJ90" s="87"/>
      <c r="AK90" s="87"/>
      <c r="AL90" s="87"/>
      <c r="AM90" s="87"/>
      <c r="AN90" s="87"/>
    </row>
    <row r="91" spans="2:40" ht="14.4" x14ac:dyDescent="0.3">
      <c r="B91" s="205" t="s">
        <v>780</v>
      </c>
      <c r="C91" s="97" t="s">
        <v>932</v>
      </c>
      <c r="D91" s="103"/>
      <c r="E91" s="103"/>
      <c r="F91" s="103"/>
      <c r="G91" s="99">
        <f t="shared" si="3"/>
        <v>3</v>
      </c>
      <c r="H91" s="104" t="str">
        <f>IF(ISBLANK('Prototype Protection'!E15),"",'Prototype Protection'!E15)</f>
        <v/>
      </c>
      <c r="J91" s="6" t="str">
        <f t="shared" si="2"/>
        <v/>
      </c>
      <c r="W91" s="87"/>
      <c r="X91" s="87"/>
      <c r="Y91" s="87"/>
      <c r="Z91" s="87"/>
      <c r="AA91" s="87"/>
      <c r="AB91" s="87"/>
      <c r="AC91" s="87"/>
      <c r="AD91" s="87"/>
      <c r="AE91" s="87"/>
      <c r="AF91" s="87"/>
      <c r="AG91" s="87"/>
      <c r="AH91" s="87"/>
      <c r="AI91" s="87"/>
      <c r="AJ91" s="87"/>
      <c r="AK91" s="87"/>
      <c r="AL91" s="87"/>
      <c r="AM91" s="87"/>
      <c r="AN91" s="87"/>
    </row>
    <row r="92" spans="2:40" ht="14.4" x14ac:dyDescent="0.3">
      <c r="B92" s="205" t="s">
        <v>785</v>
      </c>
      <c r="C92" s="97" t="s">
        <v>933</v>
      </c>
      <c r="D92" s="103"/>
      <c r="E92" s="103"/>
      <c r="F92" s="103"/>
      <c r="G92" s="99">
        <f t="shared" si="3"/>
        <v>3</v>
      </c>
      <c r="H92" s="104" t="str">
        <f>IF(ISBLANK('Prototype Protection'!E16),"",'Prototype Protection'!E16)</f>
        <v/>
      </c>
      <c r="J92" s="6" t="str">
        <f t="shared" si="2"/>
        <v/>
      </c>
      <c r="W92" s="87"/>
      <c r="X92" s="87"/>
      <c r="Y92" s="87"/>
      <c r="Z92" s="87"/>
      <c r="AA92" s="87"/>
      <c r="AB92" s="87"/>
      <c r="AC92" s="87"/>
      <c r="AD92" s="87"/>
      <c r="AE92" s="87"/>
      <c r="AF92" s="87"/>
      <c r="AG92" s="87"/>
      <c r="AH92" s="87"/>
      <c r="AI92" s="87"/>
      <c r="AJ92" s="87"/>
      <c r="AK92" s="87"/>
      <c r="AL92" s="87"/>
      <c r="AM92" s="87"/>
      <c r="AN92" s="87"/>
    </row>
    <row r="93" spans="2:40" ht="14.4" x14ac:dyDescent="0.3">
      <c r="B93" s="205" t="s">
        <v>790</v>
      </c>
      <c r="C93" s="97" t="s">
        <v>934</v>
      </c>
      <c r="D93" s="103"/>
      <c r="E93" s="103"/>
      <c r="F93" s="103"/>
      <c r="G93" s="99">
        <f t="shared" si="3"/>
        <v>3</v>
      </c>
      <c r="H93" s="104" t="str">
        <f>IF(ISBLANK('Prototype Protection'!E17),"",'Prototype Protection'!E17)</f>
        <v/>
      </c>
      <c r="J93" s="6" t="str">
        <f t="shared" si="2"/>
        <v/>
      </c>
      <c r="W93" s="87"/>
      <c r="X93" s="87"/>
      <c r="Y93" s="87"/>
      <c r="Z93" s="87"/>
      <c r="AA93" s="87"/>
      <c r="AB93" s="87"/>
      <c r="AC93" s="87"/>
      <c r="AD93" s="87"/>
      <c r="AE93" s="87"/>
      <c r="AF93" s="87"/>
      <c r="AG93" s="87"/>
      <c r="AH93" s="87"/>
      <c r="AI93" s="87"/>
      <c r="AJ93" s="87"/>
      <c r="AK93" s="87"/>
      <c r="AL93" s="87"/>
      <c r="AM93" s="87"/>
      <c r="AN93" s="87"/>
    </row>
    <row r="94" spans="2:40" ht="14.4" x14ac:dyDescent="0.3">
      <c r="B94" s="205" t="s">
        <v>795</v>
      </c>
      <c r="C94" s="97" t="s">
        <v>935</v>
      </c>
      <c r="D94" s="103"/>
      <c r="E94" s="103"/>
      <c r="F94" s="103"/>
      <c r="G94" s="99">
        <f t="shared" si="3"/>
        <v>3</v>
      </c>
      <c r="H94" s="104" t="str">
        <f>IF(ISBLANK('Prototype Protection'!E18),"",'Prototype Protection'!E18)</f>
        <v/>
      </c>
      <c r="J94" s="6" t="str">
        <f t="shared" si="2"/>
        <v/>
      </c>
      <c r="W94" s="87"/>
      <c r="X94" s="87"/>
      <c r="Y94" s="87"/>
      <c r="Z94" s="87"/>
      <c r="AA94" s="87"/>
      <c r="AB94" s="87"/>
      <c r="AC94" s="87"/>
      <c r="AD94" s="87"/>
      <c r="AE94" s="87"/>
      <c r="AF94" s="87"/>
      <c r="AG94" s="87"/>
      <c r="AH94" s="87"/>
      <c r="AI94" s="87"/>
      <c r="AJ94" s="87"/>
      <c r="AK94" s="87"/>
      <c r="AL94" s="87"/>
      <c r="AM94" s="87"/>
      <c r="AN94" s="87"/>
    </row>
    <row r="95" spans="2:40" ht="14.4" x14ac:dyDescent="0.3">
      <c r="B95" s="205" t="s">
        <v>800</v>
      </c>
      <c r="C95" s="97" t="s">
        <v>936</v>
      </c>
      <c r="D95" s="103"/>
      <c r="E95" s="103"/>
      <c r="F95" s="103"/>
      <c r="G95" s="99">
        <f t="shared" si="3"/>
        <v>3</v>
      </c>
      <c r="H95" s="104" t="str">
        <f>IF(ISBLANK('Prototype Protection'!E19),"",'Prototype Protection'!E19)</f>
        <v/>
      </c>
      <c r="J95" s="6" t="str">
        <f t="shared" si="2"/>
        <v/>
      </c>
      <c r="W95" s="87"/>
      <c r="X95" s="87"/>
      <c r="Y95" s="87"/>
      <c r="Z95" s="87"/>
      <c r="AA95" s="87"/>
      <c r="AB95" s="87"/>
      <c r="AC95" s="87"/>
      <c r="AD95" s="87"/>
      <c r="AE95" s="87"/>
      <c r="AF95" s="87"/>
      <c r="AG95" s="87"/>
      <c r="AH95" s="87"/>
      <c r="AI95" s="87"/>
      <c r="AJ95" s="87"/>
      <c r="AK95" s="87"/>
      <c r="AL95" s="87"/>
      <c r="AM95" s="87"/>
      <c r="AN95" s="87"/>
    </row>
    <row r="96" spans="2:40" ht="14.4" x14ac:dyDescent="0.3">
      <c r="B96" s="205" t="s">
        <v>805</v>
      </c>
      <c r="C96" s="97" t="s">
        <v>937</v>
      </c>
      <c r="D96" s="103"/>
      <c r="E96" s="103"/>
      <c r="F96" s="103"/>
      <c r="G96" s="99">
        <f t="shared" si="3"/>
        <v>3</v>
      </c>
      <c r="H96" s="104" t="str">
        <f>IF(ISBLANK('Prototype Protection'!E20),"",'Prototype Protection'!E20)</f>
        <v/>
      </c>
      <c r="J96" s="6" t="str">
        <f t="shared" si="2"/>
        <v/>
      </c>
      <c r="W96" s="87"/>
      <c r="X96" s="87"/>
      <c r="Y96" s="87"/>
      <c r="Z96" s="87"/>
      <c r="AA96" s="87"/>
      <c r="AB96" s="87"/>
      <c r="AC96" s="87"/>
      <c r="AD96" s="87"/>
      <c r="AE96" s="87"/>
      <c r="AF96" s="87"/>
      <c r="AG96" s="87"/>
      <c r="AH96" s="87"/>
      <c r="AI96" s="87"/>
      <c r="AJ96" s="87"/>
      <c r="AK96" s="87"/>
      <c r="AL96" s="87"/>
      <c r="AM96" s="87"/>
      <c r="AN96" s="87"/>
    </row>
    <row r="97" spans="2:40" x14ac:dyDescent="0.25">
      <c r="B97" s="206" t="s">
        <v>810</v>
      </c>
      <c r="C97" s="115" t="s">
        <v>812</v>
      </c>
      <c r="D97" s="103"/>
      <c r="E97" s="103"/>
      <c r="F97" s="103"/>
      <c r="G97" s="99"/>
      <c r="H97" s="104" t="str">
        <f>IF(ISBLANK('Prototype Protection'!E21),"",'Prototype Protection'!E21)</f>
        <v/>
      </c>
      <c r="J97" s="6" t="str">
        <f t="shared" si="2"/>
        <v/>
      </c>
      <c r="W97" s="87"/>
      <c r="X97" s="87"/>
      <c r="Y97" s="87"/>
      <c r="Z97" s="87"/>
      <c r="AA97" s="87"/>
      <c r="AB97" s="87"/>
      <c r="AC97" s="87"/>
      <c r="AD97" s="87"/>
      <c r="AE97" s="87"/>
      <c r="AF97" s="87"/>
      <c r="AG97" s="87"/>
      <c r="AH97" s="87"/>
      <c r="AI97" s="87"/>
      <c r="AJ97" s="87"/>
      <c r="AK97" s="87"/>
      <c r="AL97" s="87"/>
      <c r="AM97" s="87"/>
      <c r="AN97" s="87"/>
    </row>
    <row r="98" spans="2:40" ht="14.4" x14ac:dyDescent="0.3">
      <c r="B98" s="205" t="s">
        <v>813</v>
      </c>
      <c r="C98" s="97" t="s">
        <v>938</v>
      </c>
      <c r="D98" s="103"/>
      <c r="E98" s="103"/>
      <c r="F98" s="103"/>
      <c r="G98" s="99">
        <f t="shared" si="3"/>
        <v>3</v>
      </c>
      <c r="H98" s="104" t="str">
        <f>IF(ISBLANK('Prototype Protection'!E22),"",'Prototype Protection'!E22)</f>
        <v/>
      </c>
      <c r="J98" s="6" t="str">
        <f t="shared" si="2"/>
        <v/>
      </c>
      <c r="W98" s="87"/>
      <c r="X98" s="87"/>
      <c r="Y98" s="87"/>
      <c r="Z98" s="87"/>
      <c r="AA98" s="87"/>
      <c r="AB98" s="87"/>
      <c r="AC98" s="87"/>
      <c r="AD98" s="87"/>
      <c r="AE98" s="87"/>
      <c r="AF98" s="87"/>
      <c r="AG98" s="87"/>
      <c r="AH98" s="87"/>
      <c r="AI98" s="87"/>
      <c r="AJ98" s="87"/>
      <c r="AK98" s="87"/>
      <c r="AL98" s="87"/>
      <c r="AM98" s="87"/>
      <c r="AN98" s="87"/>
    </row>
    <row r="99" spans="2:40" ht="14.4" x14ac:dyDescent="0.3">
      <c r="B99" s="205" t="s">
        <v>818</v>
      </c>
      <c r="C99" s="97" t="s">
        <v>939</v>
      </c>
      <c r="D99" s="103"/>
      <c r="E99" s="103"/>
      <c r="F99" s="103"/>
      <c r="G99" s="99">
        <f t="shared" si="3"/>
        <v>3</v>
      </c>
      <c r="H99" s="104" t="str">
        <f>IF(ISBLANK('Prototype Protection'!E23),"",'Prototype Protection'!E23)</f>
        <v/>
      </c>
      <c r="J99" s="6" t="str">
        <f t="shared" si="2"/>
        <v/>
      </c>
      <c r="W99" s="87"/>
      <c r="X99" s="87"/>
      <c r="Y99" s="87"/>
      <c r="Z99" s="87"/>
      <c r="AA99" s="87"/>
      <c r="AB99" s="87"/>
      <c r="AC99" s="87"/>
      <c r="AD99" s="87"/>
      <c r="AE99" s="87"/>
      <c r="AF99" s="87"/>
      <c r="AG99" s="87"/>
      <c r="AH99" s="87"/>
      <c r="AI99" s="87"/>
      <c r="AJ99" s="87"/>
      <c r="AK99" s="87"/>
      <c r="AL99" s="87"/>
      <c r="AM99" s="87"/>
      <c r="AN99" s="87"/>
    </row>
    <row r="100" spans="2:40" x14ac:dyDescent="0.25">
      <c r="B100" s="206" t="s">
        <v>823</v>
      </c>
      <c r="C100" s="115" t="s">
        <v>825</v>
      </c>
      <c r="D100" s="103"/>
      <c r="E100" s="103"/>
      <c r="F100" s="103"/>
      <c r="G100" s="99"/>
      <c r="H100" s="104" t="str">
        <f>IF(ISBLANK('Prototype Protection'!E24),"",'Prototype Protection'!E24)</f>
        <v/>
      </c>
      <c r="J100" s="6" t="str">
        <f t="shared" si="2"/>
        <v/>
      </c>
      <c r="W100" s="87"/>
      <c r="X100" s="87"/>
      <c r="Y100" s="87"/>
      <c r="Z100" s="87"/>
      <c r="AA100" s="87"/>
      <c r="AB100" s="87"/>
      <c r="AC100" s="87"/>
      <c r="AD100" s="87"/>
      <c r="AE100" s="87"/>
      <c r="AF100" s="87"/>
      <c r="AG100" s="87"/>
      <c r="AH100" s="87"/>
      <c r="AI100" s="87"/>
      <c r="AJ100" s="87"/>
      <c r="AK100" s="87"/>
      <c r="AL100" s="87"/>
      <c r="AM100" s="87"/>
      <c r="AN100" s="87"/>
    </row>
    <row r="101" spans="2:40" ht="14.4" x14ac:dyDescent="0.3">
      <c r="B101" s="205" t="s">
        <v>827</v>
      </c>
      <c r="C101" s="97" t="s">
        <v>940</v>
      </c>
      <c r="D101" s="103"/>
      <c r="E101" s="103"/>
      <c r="F101" s="103"/>
      <c r="G101" s="99">
        <f t="shared" si="3"/>
        <v>3</v>
      </c>
      <c r="H101" s="104" t="str">
        <f>IF(ISBLANK('Prototype Protection'!E25),"",'Prototype Protection'!E25)</f>
        <v/>
      </c>
      <c r="J101" s="6" t="str">
        <f t="shared" si="2"/>
        <v/>
      </c>
      <c r="W101" s="87"/>
      <c r="X101" s="87"/>
      <c r="Y101" s="87"/>
      <c r="Z101" s="87"/>
      <c r="AA101" s="87"/>
      <c r="AB101" s="87"/>
      <c r="AC101" s="87"/>
      <c r="AD101" s="87"/>
      <c r="AE101" s="87"/>
      <c r="AF101" s="87"/>
      <c r="AG101" s="87"/>
      <c r="AH101" s="87"/>
      <c r="AI101" s="87"/>
      <c r="AJ101" s="87"/>
      <c r="AK101" s="87"/>
      <c r="AL101" s="87"/>
      <c r="AM101" s="87"/>
      <c r="AN101" s="87"/>
    </row>
    <row r="102" spans="2:40" ht="14.4" x14ac:dyDescent="0.3">
      <c r="B102" s="205" t="s">
        <v>832</v>
      </c>
      <c r="C102" s="97" t="s">
        <v>941</v>
      </c>
      <c r="D102" s="103"/>
      <c r="E102" s="103"/>
      <c r="F102" s="103"/>
      <c r="G102" s="99">
        <f t="shared" si="3"/>
        <v>3</v>
      </c>
      <c r="H102" s="104" t="str">
        <f>IF(ISBLANK('Prototype Protection'!E26),"",'Prototype Protection'!E26)</f>
        <v/>
      </c>
      <c r="J102" s="6" t="str">
        <f t="shared" si="2"/>
        <v/>
      </c>
      <c r="W102" s="87"/>
      <c r="X102" s="87"/>
      <c r="Y102" s="87"/>
      <c r="Z102" s="87"/>
      <c r="AA102" s="87"/>
      <c r="AB102" s="87"/>
      <c r="AC102" s="87"/>
      <c r="AD102" s="87"/>
      <c r="AE102" s="87"/>
      <c r="AF102" s="87"/>
      <c r="AG102" s="87"/>
      <c r="AH102" s="87"/>
      <c r="AI102" s="87"/>
      <c r="AJ102" s="87"/>
      <c r="AK102" s="87"/>
      <c r="AL102" s="87"/>
      <c r="AM102" s="87"/>
      <c r="AN102" s="87"/>
    </row>
    <row r="103" spans="2:40" ht="14.4" x14ac:dyDescent="0.3">
      <c r="B103" s="205" t="s">
        <v>837</v>
      </c>
      <c r="C103" s="97" t="s">
        <v>942</v>
      </c>
      <c r="D103" s="103"/>
      <c r="E103" s="103"/>
      <c r="F103" s="103"/>
      <c r="G103" s="99">
        <f t="shared" si="3"/>
        <v>3</v>
      </c>
      <c r="H103" s="104" t="str">
        <f>IF(ISBLANK('Prototype Protection'!E27),"",'Prototype Protection'!E27)</f>
        <v/>
      </c>
      <c r="J103" s="6" t="str">
        <f t="shared" si="2"/>
        <v/>
      </c>
      <c r="W103" s="87"/>
      <c r="X103" s="87"/>
      <c r="Y103" s="87"/>
      <c r="Z103" s="87"/>
      <c r="AA103" s="87"/>
      <c r="AB103" s="87"/>
      <c r="AC103" s="87"/>
      <c r="AD103" s="87"/>
      <c r="AE103" s="87"/>
      <c r="AF103" s="87"/>
      <c r="AG103" s="87"/>
      <c r="AH103" s="87"/>
      <c r="AI103" s="87"/>
      <c r="AJ103" s="87"/>
      <c r="AK103" s="87"/>
      <c r="AL103" s="87"/>
      <c r="AM103" s="87"/>
      <c r="AN103" s="87"/>
    </row>
    <row r="104" spans="2:40" x14ac:dyDescent="0.25">
      <c r="B104" s="206" t="s">
        <v>842</v>
      </c>
      <c r="C104" s="115" t="s">
        <v>844</v>
      </c>
      <c r="D104" s="103"/>
      <c r="E104" s="103"/>
      <c r="F104" s="103"/>
      <c r="G104" s="99"/>
      <c r="H104" s="104" t="str">
        <f>IF(ISBLANK('Prototype Protection'!E28),"",'Prototype Protection'!E28)</f>
        <v/>
      </c>
      <c r="J104" s="6" t="str">
        <f t="shared" si="2"/>
        <v/>
      </c>
      <c r="W104" s="87"/>
      <c r="X104" s="87"/>
      <c r="Y104" s="87"/>
      <c r="Z104" s="87"/>
      <c r="AA104" s="87"/>
      <c r="AB104" s="87"/>
      <c r="AC104" s="87"/>
      <c r="AD104" s="87"/>
      <c r="AE104" s="87"/>
      <c r="AF104" s="87"/>
      <c r="AG104" s="87"/>
      <c r="AH104" s="87"/>
      <c r="AI104" s="87"/>
      <c r="AJ104" s="87"/>
      <c r="AK104" s="87"/>
      <c r="AL104" s="87"/>
      <c r="AM104" s="87"/>
      <c r="AN104" s="87"/>
    </row>
    <row r="105" spans="2:40" ht="14.4" x14ac:dyDescent="0.3">
      <c r="B105" s="205" t="s">
        <v>846</v>
      </c>
      <c r="C105" s="97" t="s">
        <v>943</v>
      </c>
      <c r="D105" s="103"/>
      <c r="E105" s="103"/>
      <c r="F105" s="103"/>
      <c r="G105" s="99">
        <f t="shared" si="3"/>
        <v>3</v>
      </c>
      <c r="H105" s="104" t="str">
        <f>IF(ISBLANK('Prototype Protection'!E29),"",'Prototype Protection'!E29)</f>
        <v/>
      </c>
      <c r="J105" s="6" t="str">
        <f t="shared" si="2"/>
        <v/>
      </c>
      <c r="W105" s="87"/>
      <c r="X105" s="87"/>
      <c r="Y105" s="87"/>
      <c r="Z105" s="87"/>
      <c r="AA105" s="87"/>
      <c r="AB105" s="87"/>
      <c r="AC105" s="87"/>
      <c r="AD105" s="87"/>
      <c r="AE105" s="87"/>
      <c r="AF105" s="87"/>
      <c r="AG105" s="87"/>
      <c r="AH105" s="87"/>
      <c r="AI105" s="87"/>
      <c r="AJ105" s="87"/>
      <c r="AK105" s="87"/>
      <c r="AL105" s="87"/>
      <c r="AM105" s="87"/>
      <c r="AN105" s="87"/>
    </row>
    <row r="106" spans="2:40" ht="14.4" x14ac:dyDescent="0.3">
      <c r="B106" s="205" t="s">
        <v>851</v>
      </c>
      <c r="C106" s="97" t="s">
        <v>944</v>
      </c>
      <c r="D106" s="103"/>
      <c r="E106" s="103"/>
      <c r="F106" s="103"/>
      <c r="G106" s="99">
        <f t="shared" si="3"/>
        <v>3</v>
      </c>
      <c r="H106" s="104" t="str">
        <f>IF(ISBLANK('Prototype Protection'!E30),"",'Prototype Protection'!E30)</f>
        <v/>
      </c>
      <c r="J106" s="6" t="str">
        <f t="shared" si="2"/>
        <v/>
      </c>
      <c r="W106" s="87"/>
      <c r="X106" s="87"/>
      <c r="Y106" s="87"/>
      <c r="Z106" s="87"/>
      <c r="AA106" s="87"/>
      <c r="AB106" s="87"/>
      <c r="AC106" s="87"/>
      <c r="AD106" s="87"/>
      <c r="AE106" s="87"/>
      <c r="AF106" s="87"/>
      <c r="AG106" s="87"/>
      <c r="AH106" s="87"/>
      <c r="AI106" s="87"/>
      <c r="AJ106" s="87"/>
      <c r="AK106" s="87"/>
      <c r="AL106" s="87"/>
      <c r="AM106" s="87"/>
      <c r="AN106" s="87"/>
    </row>
    <row r="107" spans="2:40" ht="20.100000000000001" customHeight="1" x14ac:dyDescent="0.25">
      <c r="B107" s="203"/>
      <c r="C107" s="116"/>
      <c r="D107" s="117"/>
      <c r="E107" s="117"/>
      <c r="F107" s="117"/>
      <c r="G107" s="118">
        <f>SUM(G81:G106)/COUNT(G81:G106)</f>
        <v>3</v>
      </c>
      <c r="H107" s="119" t="str">
        <f>IF(COUNT(H81:H106)=0,"",SUM(H81:H106)/COUNT(H81:H106))</f>
        <v/>
      </c>
      <c r="I107" s="120"/>
      <c r="J107" s="343" t="str">
        <f>IF(COUNT(J81:J106)=0,"",SUM(J81:J106)/COUNT(J81:J106))</f>
        <v/>
      </c>
      <c r="W107" s="87"/>
      <c r="X107" s="87"/>
      <c r="Y107" s="87"/>
      <c r="Z107" s="87"/>
      <c r="AA107" s="87"/>
      <c r="AB107" s="87"/>
      <c r="AC107" s="87"/>
      <c r="AD107" s="87"/>
      <c r="AE107" s="87"/>
      <c r="AF107" s="87"/>
      <c r="AG107" s="87"/>
      <c r="AH107" s="87"/>
      <c r="AI107" s="87"/>
      <c r="AJ107" s="87"/>
      <c r="AK107" s="87"/>
      <c r="AL107" s="87"/>
      <c r="AM107" s="87"/>
      <c r="AN107" s="87"/>
    </row>
    <row r="108" spans="2:40" ht="20.100000000000001" customHeight="1" x14ac:dyDescent="0.25">
      <c r="B108" s="87"/>
      <c r="C108" s="87"/>
      <c r="D108" s="87"/>
      <c r="E108" s="87"/>
      <c r="F108" s="87"/>
      <c r="G108" s="6"/>
      <c r="H108" s="91"/>
      <c r="I108" s="120"/>
      <c r="J108" s="91"/>
      <c r="W108" s="87"/>
      <c r="X108" s="87"/>
      <c r="Y108" s="87"/>
      <c r="Z108" s="87"/>
      <c r="AA108" s="87"/>
      <c r="AB108" s="87"/>
      <c r="AC108" s="87"/>
      <c r="AD108" s="87"/>
      <c r="AE108" s="87"/>
      <c r="AF108" s="87"/>
      <c r="AG108" s="87"/>
      <c r="AH108" s="87"/>
      <c r="AI108" s="87"/>
      <c r="AJ108" s="87"/>
      <c r="AK108" s="87"/>
      <c r="AL108" s="87"/>
      <c r="AM108" s="87"/>
      <c r="AN108" s="87"/>
    </row>
    <row r="109" spans="2:40" x14ac:dyDescent="0.25">
      <c r="B109" s="87"/>
      <c r="C109" s="87"/>
      <c r="D109" s="87"/>
      <c r="E109" s="87"/>
      <c r="F109" s="87"/>
      <c r="G109" s="121">
        <f>IF(COUNT(G81:G106,G17:G71)=0,"",SUM(G81:G106,G17:G71)/COUNT(G81:G106,G17:G71))</f>
        <v>3</v>
      </c>
      <c r="H109" s="121" t="str">
        <f>IF(COUNT(H81:H106,H17:H71)=0,"",SUM(H81:H106,H17:H71)/COUNT(H81:H106,H17:H71))</f>
        <v/>
      </c>
      <c r="I109" s="122"/>
      <c r="J109" s="121" t="str">
        <f>IF(COUNT(J81:J106,J17:J71)=0,"",SUM(J81:J106,J17:J71)/COUNT(J81:J106,J17:J71))</f>
        <v/>
      </c>
      <c r="W109" s="87"/>
      <c r="X109" s="87"/>
      <c r="Y109" s="87"/>
      <c r="Z109" s="87"/>
      <c r="AA109" s="87"/>
      <c r="AB109" s="87"/>
      <c r="AC109" s="87"/>
      <c r="AD109" s="87"/>
      <c r="AE109" s="87"/>
      <c r="AF109" s="87"/>
      <c r="AG109" s="87"/>
      <c r="AH109" s="87"/>
      <c r="AI109" s="87"/>
      <c r="AJ109" s="87"/>
      <c r="AK109" s="87"/>
      <c r="AL109" s="87"/>
      <c r="AM109" s="87"/>
      <c r="AN109" s="87"/>
    </row>
    <row r="110" spans="2:40" x14ac:dyDescent="0.25">
      <c r="B110" s="87"/>
      <c r="C110" s="87"/>
      <c r="D110" s="87"/>
      <c r="E110" s="87"/>
      <c r="F110" s="87"/>
      <c r="G110" s="87"/>
      <c r="H110" s="87"/>
      <c r="W110" s="87"/>
      <c r="X110" s="87"/>
      <c r="Y110" s="87"/>
      <c r="Z110" s="87"/>
      <c r="AA110" s="87"/>
      <c r="AB110" s="87"/>
      <c r="AC110" s="87"/>
      <c r="AD110" s="87"/>
      <c r="AE110" s="87"/>
      <c r="AF110" s="87"/>
      <c r="AG110" s="87"/>
      <c r="AH110" s="87"/>
      <c r="AI110" s="87"/>
      <c r="AJ110" s="87"/>
      <c r="AK110" s="87"/>
      <c r="AL110" s="87"/>
      <c r="AM110" s="87"/>
      <c r="AN110" s="87"/>
    </row>
    <row r="111" spans="2:40" x14ac:dyDescent="0.25">
      <c r="B111" s="87"/>
      <c r="C111" s="87"/>
      <c r="D111" s="87"/>
      <c r="E111" s="87"/>
      <c r="F111" s="87"/>
      <c r="G111" s="87"/>
      <c r="H111" s="87"/>
      <c r="W111" s="87"/>
      <c r="X111" s="87"/>
      <c r="Y111" s="87"/>
      <c r="Z111" s="87"/>
      <c r="AA111" s="87"/>
      <c r="AB111" s="87"/>
      <c r="AC111" s="87"/>
      <c r="AD111" s="87"/>
      <c r="AE111" s="87"/>
      <c r="AF111" s="87"/>
      <c r="AG111" s="87"/>
      <c r="AH111" s="87"/>
      <c r="AI111" s="87"/>
      <c r="AJ111" s="87"/>
      <c r="AK111" s="87"/>
      <c r="AL111" s="87"/>
      <c r="AM111" s="87"/>
      <c r="AN111" s="87"/>
    </row>
    <row r="112" spans="2:40" x14ac:dyDescent="0.25">
      <c r="B112" s="87"/>
      <c r="C112" s="87"/>
      <c r="D112" s="87"/>
      <c r="E112" s="87"/>
      <c r="F112" s="87"/>
      <c r="G112" s="87"/>
      <c r="H112" s="87"/>
      <c r="W112" s="87"/>
      <c r="X112" s="87"/>
      <c r="Y112" s="87"/>
      <c r="Z112" s="87"/>
      <c r="AA112" s="87"/>
      <c r="AB112" s="87"/>
      <c r="AC112" s="87"/>
      <c r="AD112" s="87"/>
      <c r="AE112" s="87"/>
      <c r="AF112" s="87"/>
      <c r="AG112" s="87"/>
      <c r="AH112" s="87"/>
      <c r="AI112" s="87"/>
      <c r="AJ112" s="87"/>
      <c r="AK112" s="87"/>
      <c r="AL112" s="87"/>
      <c r="AM112" s="87"/>
      <c r="AN112" s="87"/>
    </row>
    <row r="113" spans="2:40" ht="55.5" customHeight="1" x14ac:dyDescent="0.25">
      <c r="B113" s="471"/>
      <c r="C113" s="472"/>
      <c r="D113" s="472"/>
      <c r="E113" s="472"/>
      <c r="F113" s="472"/>
      <c r="G113" s="77"/>
      <c r="H113" s="77"/>
      <c r="W113" s="87"/>
      <c r="X113" s="87"/>
      <c r="Y113" s="87"/>
      <c r="Z113" s="87"/>
      <c r="AA113" s="87"/>
      <c r="AB113" s="87"/>
      <c r="AC113" s="87"/>
      <c r="AD113" s="87"/>
      <c r="AE113" s="87"/>
      <c r="AF113" s="87"/>
      <c r="AG113" s="87"/>
      <c r="AH113" s="87"/>
      <c r="AI113" s="87"/>
      <c r="AJ113" s="87"/>
      <c r="AK113" s="87"/>
      <c r="AL113" s="87"/>
      <c r="AM113" s="87"/>
      <c r="AN113" s="87"/>
    </row>
    <row r="114" spans="2:40" ht="33.75" customHeight="1" x14ac:dyDescent="0.25">
      <c r="B114" s="87"/>
      <c r="C114" s="87"/>
      <c r="D114" s="87"/>
      <c r="E114" s="87"/>
      <c r="F114" s="87"/>
      <c r="G114" s="87"/>
      <c r="H114" s="87"/>
      <c r="W114" s="87"/>
      <c r="X114" s="87"/>
      <c r="Y114" s="87"/>
      <c r="Z114" s="87"/>
      <c r="AA114" s="87"/>
      <c r="AB114" s="87"/>
      <c r="AC114" s="87"/>
      <c r="AD114" s="87"/>
      <c r="AE114" s="87"/>
      <c r="AF114" s="87"/>
      <c r="AG114" s="87"/>
      <c r="AH114" s="87"/>
      <c r="AI114" s="87"/>
      <c r="AJ114" s="87"/>
      <c r="AK114" s="87"/>
      <c r="AL114" s="87"/>
      <c r="AM114" s="87"/>
      <c r="AN114" s="87"/>
    </row>
    <row r="115" spans="2:40" x14ac:dyDescent="0.25">
      <c r="W115" s="87"/>
      <c r="X115" s="87"/>
      <c r="Y115" s="87"/>
      <c r="Z115" s="87"/>
      <c r="AA115" s="87"/>
      <c r="AB115" s="87"/>
      <c r="AC115" s="87"/>
      <c r="AD115" s="87"/>
      <c r="AE115" s="87"/>
      <c r="AF115" s="87"/>
      <c r="AG115" s="87"/>
      <c r="AH115" s="87"/>
      <c r="AI115" s="87"/>
      <c r="AJ115" s="87"/>
      <c r="AK115" s="87"/>
      <c r="AL115" s="87"/>
      <c r="AM115" s="87"/>
      <c r="AN115" s="87"/>
    </row>
    <row r="116" spans="2:40" x14ac:dyDescent="0.25">
      <c r="W116" s="87"/>
      <c r="X116" s="87"/>
      <c r="Y116" s="87"/>
      <c r="Z116" s="87"/>
      <c r="AA116" s="87"/>
      <c r="AB116" s="87"/>
      <c r="AC116" s="87"/>
      <c r="AD116" s="87"/>
      <c r="AE116" s="87"/>
      <c r="AF116" s="87"/>
      <c r="AG116" s="87"/>
      <c r="AH116" s="87"/>
      <c r="AI116" s="87"/>
      <c r="AJ116" s="87"/>
      <c r="AK116" s="87"/>
      <c r="AL116" s="87"/>
      <c r="AM116" s="87"/>
      <c r="AN116" s="87"/>
    </row>
    <row r="117" spans="2:40" x14ac:dyDescent="0.25">
      <c r="W117" s="87"/>
      <c r="X117" s="87"/>
      <c r="Y117" s="87"/>
      <c r="Z117" s="87"/>
      <c r="AA117" s="87"/>
      <c r="AB117" s="87"/>
      <c r="AC117" s="87"/>
      <c r="AD117" s="87"/>
      <c r="AE117" s="87"/>
      <c r="AF117" s="87"/>
      <c r="AG117" s="87"/>
      <c r="AH117" s="87"/>
      <c r="AI117" s="87"/>
      <c r="AJ117" s="87"/>
      <c r="AK117" s="87"/>
      <c r="AL117" s="87"/>
      <c r="AM117" s="87"/>
      <c r="AN117" s="87"/>
    </row>
    <row r="118" spans="2:40" x14ac:dyDescent="0.25">
      <c r="W118" s="87"/>
      <c r="X118" s="87"/>
      <c r="Y118" s="87"/>
      <c r="Z118" s="87"/>
      <c r="AA118" s="87"/>
      <c r="AB118" s="87"/>
      <c r="AC118" s="87"/>
      <c r="AD118" s="87"/>
      <c r="AE118" s="87"/>
      <c r="AF118" s="87"/>
      <c r="AG118" s="87"/>
      <c r="AH118" s="87"/>
      <c r="AI118" s="87"/>
      <c r="AJ118" s="87"/>
      <c r="AK118" s="87"/>
      <c r="AL118" s="87"/>
      <c r="AM118" s="87"/>
      <c r="AN118" s="87"/>
    </row>
    <row r="119" spans="2:40" x14ac:dyDescent="0.25">
      <c r="W119" s="87"/>
      <c r="X119" s="87"/>
      <c r="Y119" s="87"/>
      <c r="Z119" s="87"/>
      <c r="AA119" s="87"/>
      <c r="AB119" s="87"/>
      <c r="AC119" s="87"/>
      <c r="AD119" s="87"/>
      <c r="AE119" s="87"/>
      <c r="AF119" s="87"/>
      <c r="AG119" s="87"/>
      <c r="AH119" s="87"/>
      <c r="AI119" s="87"/>
      <c r="AJ119" s="87"/>
      <c r="AK119" s="87"/>
      <c r="AL119" s="87"/>
      <c r="AM119" s="87"/>
      <c r="AN119" s="87"/>
    </row>
    <row r="120" spans="2:40" x14ac:dyDescent="0.25">
      <c r="W120" s="87"/>
      <c r="X120" s="87"/>
      <c r="Y120" s="87"/>
      <c r="Z120" s="87"/>
      <c r="AA120" s="87"/>
      <c r="AB120" s="87"/>
      <c r="AC120" s="87"/>
      <c r="AD120" s="87"/>
      <c r="AE120" s="87"/>
      <c r="AF120" s="87"/>
      <c r="AG120" s="87"/>
      <c r="AH120" s="87"/>
      <c r="AI120" s="87"/>
      <c r="AJ120" s="87"/>
      <c r="AK120" s="87"/>
      <c r="AL120" s="87"/>
      <c r="AM120" s="87"/>
      <c r="AN120" s="87"/>
    </row>
    <row r="121" spans="2:40" x14ac:dyDescent="0.25">
      <c r="W121" s="87"/>
      <c r="X121" s="87"/>
      <c r="Y121" s="87"/>
      <c r="Z121" s="87"/>
      <c r="AA121" s="87"/>
      <c r="AB121" s="87"/>
      <c r="AC121" s="87"/>
      <c r="AD121" s="87"/>
      <c r="AE121" s="87"/>
      <c r="AF121" s="87"/>
      <c r="AG121" s="87"/>
      <c r="AH121" s="87"/>
      <c r="AI121" s="87"/>
      <c r="AJ121" s="87"/>
      <c r="AK121" s="87"/>
      <c r="AL121" s="87"/>
      <c r="AM121" s="87"/>
      <c r="AN121" s="87"/>
    </row>
    <row r="122" spans="2:40" x14ac:dyDescent="0.25">
      <c r="W122" s="87"/>
      <c r="X122" s="87"/>
      <c r="Y122" s="87"/>
      <c r="Z122" s="87"/>
      <c r="AA122" s="87"/>
      <c r="AB122" s="87"/>
      <c r="AC122" s="87"/>
      <c r="AD122" s="87"/>
      <c r="AE122" s="87"/>
      <c r="AF122" s="87"/>
      <c r="AG122" s="87"/>
      <c r="AH122" s="87"/>
      <c r="AI122" s="87"/>
      <c r="AJ122" s="87"/>
      <c r="AK122" s="87"/>
      <c r="AL122" s="87"/>
      <c r="AM122" s="87"/>
      <c r="AN122" s="87"/>
    </row>
    <row r="123" spans="2:40" x14ac:dyDescent="0.25">
      <c r="W123" s="87"/>
      <c r="X123" s="87"/>
      <c r="Y123" s="87"/>
      <c r="Z123" s="87"/>
      <c r="AA123" s="87"/>
      <c r="AB123" s="87"/>
      <c r="AC123" s="87"/>
      <c r="AD123" s="87"/>
      <c r="AE123" s="87"/>
      <c r="AF123" s="87"/>
      <c r="AG123" s="87"/>
      <c r="AH123" s="87"/>
      <c r="AI123" s="87"/>
      <c r="AJ123" s="87"/>
      <c r="AK123" s="87"/>
      <c r="AL123" s="87"/>
      <c r="AM123" s="87"/>
      <c r="AN123" s="87"/>
    </row>
    <row r="124" spans="2:40" x14ac:dyDescent="0.25">
      <c r="W124" s="87"/>
      <c r="X124" s="87"/>
      <c r="Y124" s="87"/>
      <c r="Z124" s="87"/>
      <c r="AA124" s="87"/>
      <c r="AB124" s="87"/>
      <c r="AC124" s="87"/>
      <c r="AD124" s="87"/>
      <c r="AE124" s="87"/>
      <c r="AF124" s="87"/>
      <c r="AG124" s="87"/>
      <c r="AH124" s="87"/>
      <c r="AI124" s="87"/>
      <c r="AJ124" s="87"/>
      <c r="AK124" s="87"/>
      <c r="AL124" s="87"/>
      <c r="AM124" s="87"/>
      <c r="AN124" s="87"/>
    </row>
    <row r="125" spans="2:40" x14ac:dyDescent="0.25">
      <c r="W125" s="87"/>
      <c r="X125" s="87"/>
      <c r="Y125" s="87"/>
      <c r="Z125" s="87"/>
      <c r="AA125" s="87"/>
      <c r="AB125" s="87"/>
      <c r="AC125" s="87"/>
      <c r="AD125" s="87"/>
      <c r="AE125" s="87"/>
      <c r="AF125" s="87"/>
      <c r="AG125" s="87"/>
      <c r="AH125" s="87"/>
      <c r="AI125" s="87"/>
      <c r="AJ125" s="87"/>
      <c r="AK125" s="87"/>
      <c r="AL125" s="87"/>
      <c r="AM125" s="87"/>
      <c r="AN125" s="87"/>
    </row>
    <row r="126" spans="2:40" x14ac:dyDescent="0.25">
      <c r="W126" s="87"/>
      <c r="X126" s="87"/>
      <c r="Y126" s="87"/>
      <c r="Z126" s="87"/>
      <c r="AA126" s="87"/>
      <c r="AB126" s="87"/>
      <c r="AC126" s="87"/>
      <c r="AD126" s="87"/>
      <c r="AE126" s="87"/>
      <c r="AF126" s="87"/>
      <c r="AG126" s="87"/>
      <c r="AH126" s="87"/>
      <c r="AI126" s="87"/>
      <c r="AJ126" s="87"/>
      <c r="AK126" s="87"/>
      <c r="AL126" s="87"/>
      <c r="AM126" s="87"/>
      <c r="AN126" s="87"/>
    </row>
    <row r="127" spans="2:40" x14ac:dyDescent="0.25">
      <c r="W127" s="87"/>
      <c r="X127" s="87"/>
      <c r="Y127" s="87"/>
      <c r="Z127" s="87"/>
      <c r="AA127" s="87"/>
      <c r="AB127" s="87"/>
      <c r="AC127" s="87"/>
      <c r="AD127" s="87"/>
      <c r="AE127" s="87"/>
      <c r="AF127" s="87"/>
      <c r="AG127" s="87"/>
      <c r="AH127" s="87"/>
      <c r="AI127" s="87"/>
      <c r="AJ127" s="87"/>
      <c r="AK127" s="87"/>
      <c r="AL127" s="87"/>
      <c r="AM127" s="87"/>
      <c r="AN127" s="87"/>
    </row>
    <row r="128" spans="2:40" x14ac:dyDescent="0.25">
      <c r="W128" s="87"/>
      <c r="X128" s="87"/>
      <c r="Y128" s="87"/>
      <c r="Z128" s="87"/>
      <c r="AA128" s="87"/>
      <c r="AB128" s="87"/>
      <c r="AC128" s="87"/>
      <c r="AD128" s="87"/>
      <c r="AE128" s="87"/>
      <c r="AF128" s="87"/>
      <c r="AG128" s="87"/>
      <c r="AH128" s="87"/>
      <c r="AI128" s="87"/>
      <c r="AJ128" s="87"/>
      <c r="AK128" s="87"/>
      <c r="AL128" s="87"/>
      <c r="AM128" s="87"/>
      <c r="AN128" s="87"/>
    </row>
    <row r="129" spans="23:40" x14ac:dyDescent="0.25">
      <c r="W129" s="87"/>
      <c r="X129" s="87"/>
      <c r="Y129" s="87"/>
      <c r="Z129" s="87"/>
      <c r="AA129" s="87"/>
      <c r="AB129" s="87"/>
      <c r="AC129" s="87"/>
      <c r="AD129" s="87"/>
      <c r="AE129" s="87"/>
      <c r="AF129" s="87"/>
      <c r="AG129" s="87"/>
      <c r="AH129" s="87"/>
      <c r="AI129" s="87"/>
      <c r="AJ129" s="87"/>
      <c r="AK129" s="87"/>
      <c r="AL129" s="87"/>
      <c r="AM129" s="87"/>
      <c r="AN129" s="87"/>
    </row>
    <row r="130" spans="23:40" x14ac:dyDescent="0.25">
      <c r="W130" s="87"/>
      <c r="X130" s="87"/>
      <c r="Y130" s="87"/>
      <c r="Z130" s="87"/>
      <c r="AA130" s="87"/>
      <c r="AB130" s="87"/>
      <c r="AC130" s="87"/>
      <c r="AD130" s="87"/>
      <c r="AE130" s="87"/>
      <c r="AF130" s="87"/>
      <c r="AG130" s="87"/>
      <c r="AH130" s="87"/>
      <c r="AI130" s="87"/>
      <c r="AJ130" s="87"/>
      <c r="AK130" s="87"/>
      <c r="AL130" s="87"/>
      <c r="AM130" s="87"/>
      <c r="AN130" s="87"/>
    </row>
    <row r="131" spans="23:40" x14ac:dyDescent="0.25">
      <c r="W131" s="87"/>
      <c r="X131" s="87"/>
      <c r="Y131" s="87"/>
      <c r="Z131" s="87"/>
      <c r="AA131" s="87"/>
      <c r="AB131" s="87"/>
      <c r="AC131" s="87"/>
      <c r="AD131" s="87"/>
      <c r="AE131" s="87"/>
      <c r="AF131" s="87"/>
      <c r="AG131" s="87"/>
      <c r="AH131" s="87"/>
      <c r="AI131" s="87"/>
      <c r="AJ131" s="87"/>
      <c r="AK131" s="87"/>
      <c r="AL131" s="87"/>
      <c r="AM131" s="87"/>
      <c r="AN131" s="87"/>
    </row>
    <row r="132" spans="23:40" x14ac:dyDescent="0.25">
      <c r="W132" s="87"/>
      <c r="X132" s="87"/>
      <c r="Y132" s="87"/>
      <c r="Z132" s="87"/>
      <c r="AA132" s="87"/>
      <c r="AB132" s="87"/>
      <c r="AC132" s="87"/>
      <c r="AD132" s="87"/>
      <c r="AE132" s="87"/>
      <c r="AF132" s="87"/>
      <c r="AG132" s="87"/>
      <c r="AH132" s="87"/>
      <c r="AI132" s="87"/>
      <c r="AJ132" s="87"/>
      <c r="AK132" s="87"/>
      <c r="AL132" s="87"/>
      <c r="AM132" s="87"/>
      <c r="AN132" s="87"/>
    </row>
    <row r="133" spans="23:40" x14ac:dyDescent="0.25">
      <c r="W133" s="87"/>
      <c r="X133" s="87"/>
      <c r="Y133" s="87"/>
      <c r="Z133" s="87"/>
      <c r="AA133" s="87"/>
      <c r="AB133" s="87"/>
      <c r="AC133" s="87"/>
      <c r="AD133" s="87"/>
      <c r="AE133" s="87"/>
      <c r="AF133" s="87"/>
      <c r="AG133" s="87"/>
      <c r="AH133" s="87"/>
      <c r="AI133" s="87"/>
      <c r="AJ133" s="87"/>
      <c r="AK133" s="87"/>
      <c r="AL133" s="87"/>
      <c r="AM133" s="87"/>
      <c r="AN133" s="87"/>
    </row>
    <row r="134" spans="23:40" x14ac:dyDescent="0.25">
      <c r="W134" s="87"/>
      <c r="X134" s="87"/>
      <c r="Y134" s="87"/>
      <c r="Z134" s="87"/>
      <c r="AA134" s="87"/>
      <c r="AB134" s="87"/>
      <c r="AC134" s="87"/>
      <c r="AD134" s="87"/>
      <c r="AE134" s="87"/>
      <c r="AF134" s="87"/>
      <c r="AG134" s="87"/>
      <c r="AH134" s="87"/>
      <c r="AI134" s="87"/>
      <c r="AJ134" s="87"/>
      <c r="AK134" s="87"/>
      <c r="AL134" s="87"/>
      <c r="AM134" s="87"/>
      <c r="AN134" s="87"/>
    </row>
    <row r="135" spans="23:40" x14ac:dyDescent="0.25">
      <c r="W135" s="87"/>
      <c r="X135" s="87"/>
      <c r="Y135" s="87"/>
      <c r="Z135" s="87"/>
      <c r="AA135" s="87"/>
      <c r="AB135" s="87"/>
      <c r="AC135" s="87"/>
      <c r="AD135" s="87"/>
      <c r="AE135" s="87"/>
      <c r="AF135" s="87"/>
      <c r="AG135" s="87"/>
      <c r="AH135" s="87"/>
      <c r="AI135" s="87"/>
      <c r="AJ135" s="87"/>
      <c r="AK135" s="87"/>
      <c r="AL135" s="87"/>
      <c r="AM135" s="87"/>
      <c r="AN135" s="87"/>
    </row>
    <row r="136" spans="23:40" x14ac:dyDescent="0.25">
      <c r="W136" s="87"/>
      <c r="X136" s="87"/>
      <c r="Y136" s="87"/>
      <c r="Z136" s="87"/>
      <c r="AA136" s="87"/>
      <c r="AB136" s="87"/>
      <c r="AC136" s="87"/>
      <c r="AD136" s="87"/>
      <c r="AE136" s="87"/>
      <c r="AF136" s="87"/>
      <c r="AG136" s="87"/>
      <c r="AH136" s="87"/>
      <c r="AI136" s="87"/>
      <c r="AJ136" s="87"/>
      <c r="AK136" s="87"/>
      <c r="AL136" s="87"/>
      <c r="AM136" s="87"/>
      <c r="AN136" s="87"/>
    </row>
    <row r="137" spans="23:40" x14ac:dyDescent="0.25">
      <c r="W137" s="87"/>
      <c r="X137" s="87"/>
      <c r="Y137" s="87"/>
      <c r="Z137" s="87"/>
      <c r="AA137" s="87"/>
      <c r="AB137" s="87"/>
      <c r="AC137" s="87"/>
      <c r="AD137" s="87"/>
      <c r="AE137" s="87"/>
      <c r="AF137" s="87"/>
      <c r="AG137" s="87"/>
      <c r="AH137" s="87"/>
      <c r="AI137" s="87"/>
      <c r="AJ137" s="87"/>
      <c r="AK137" s="87"/>
      <c r="AL137" s="87"/>
      <c r="AM137" s="87"/>
      <c r="AN137" s="87"/>
    </row>
    <row r="138" spans="23:40" x14ac:dyDescent="0.25">
      <c r="W138" s="87"/>
      <c r="X138" s="87"/>
      <c r="Y138" s="87"/>
      <c r="Z138" s="87"/>
      <c r="AA138" s="87"/>
      <c r="AB138" s="87"/>
      <c r="AC138" s="87"/>
      <c r="AD138" s="87"/>
      <c r="AE138" s="87"/>
      <c r="AF138" s="87"/>
      <c r="AG138" s="87"/>
      <c r="AH138" s="87"/>
      <c r="AI138" s="87"/>
      <c r="AJ138" s="87"/>
      <c r="AK138" s="87"/>
      <c r="AL138" s="87"/>
      <c r="AM138" s="87"/>
      <c r="AN138" s="87"/>
    </row>
    <row r="139" spans="23:40" x14ac:dyDescent="0.25">
      <c r="W139" s="87"/>
      <c r="X139" s="87"/>
      <c r="Y139" s="87"/>
      <c r="Z139" s="87"/>
      <c r="AA139" s="87"/>
      <c r="AB139" s="87"/>
      <c r="AC139" s="87"/>
      <c r="AD139" s="87"/>
      <c r="AE139" s="87"/>
      <c r="AF139" s="87"/>
      <c r="AG139" s="87"/>
      <c r="AH139" s="87"/>
      <c r="AI139" s="87"/>
      <c r="AJ139" s="87"/>
      <c r="AK139" s="87"/>
      <c r="AL139" s="87"/>
      <c r="AM139" s="87"/>
      <c r="AN139" s="87"/>
    </row>
    <row r="140" spans="23:40" x14ac:dyDescent="0.25">
      <c r="W140" s="87"/>
      <c r="X140" s="87"/>
      <c r="Y140" s="87"/>
      <c r="Z140" s="87"/>
      <c r="AA140" s="87"/>
      <c r="AB140" s="87"/>
      <c r="AC140" s="87"/>
      <c r="AD140" s="87"/>
      <c r="AE140" s="87"/>
      <c r="AF140" s="87"/>
      <c r="AG140" s="87"/>
      <c r="AH140" s="87"/>
      <c r="AI140" s="87"/>
      <c r="AJ140" s="87"/>
      <c r="AK140" s="87"/>
      <c r="AL140" s="87"/>
      <c r="AM140" s="87"/>
      <c r="AN140" s="87"/>
    </row>
    <row r="141" spans="23:40" x14ac:dyDescent="0.25">
      <c r="W141" s="87"/>
      <c r="X141" s="87"/>
      <c r="Y141" s="87"/>
      <c r="Z141" s="87"/>
      <c r="AA141" s="87"/>
      <c r="AB141" s="87"/>
      <c r="AC141" s="87"/>
      <c r="AD141" s="87"/>
      <c r="AE141" s="87"/>
      <c r="AF141" s="87"/>
      <c r="AG141" s="87"/>
      <c r="AH141" s="87"/>
      <c r="AI141" s="87"/>
      <c r="AJ141" s="87"/>
      <c r="AK141" s="87"/>
      <c r="AL141" s="87"/>
      <c r="AM141" s="87"/>
      <c r="AN141" s="87"/>
    </row>
    <row r="142" spans="23:40" x14ac:dyDescent="0.25">
      <c r="W142" s="87"/>
      <c r="X142" s="87"/>
      <c r="Y142" s="87"/>
      <c r="Z142" s="87"/>
      <c r="AA142" s="87"/>
      <c r="AB142" s="87"/>
      <c r="AC142" s="87"/>
      <c r="AD142" s="87"/>
      <c r="AE142" s="87"/>
      <c r="AF142" s="87"/>
      <c r="AG142" s="87"/>
      <c r="AH142" s="87"/>
      <c r="AI142" s="87"/>
      <c r="AJ142" s="87"/>
      <c r="AK142" s="87"/>
      <c r="AL142" s="87"/>
      <c r="AM142" s="87"/>
      <c r="AN142" s="87"/>
    </row>
    <row r="143" spans="23:40" x14ac:dyDescent="0.25">
      <c r="W143" s="87"/>
      <c r="X143" s="87"/>
      <c r="Y143" s="87"/>
      <c r="Z143" s="87"/>
      <c r="AA143" s="87"/>
      <c r="AB143" s="87"/>
      <c r="AC143" s="87"/>
      <c r="AD143" s="87"/>
      <c r="AE143" s="87"/>
      <c r="AF143" s="87"/>
      <c r="AG143" s="87"/>
      <c r="AH143" s="87"/>
      <c r="AI143" s="87"/>
      <c r="AJ143" s="87"/>
      <c r="AK143" s="87"/>
      <c r="AL143" s="87"/>
      <c r="AM143" s="87"/>
      <c r="AN143" s="87"/>
    </row>
    <row r="144" spans="23:40" x14ac:dyDescent="0.25">
      <c r="W144" s="87"/>
      <c r="X144" s="87"/>
      <c r="Y144" s="87"/>
      <c r="Z144" s="87"/>
      <c r="AA144" s="87"/>
      <c r="AB144" s="87"/>
      <c r="AC144" s="87"/>
      <c r="AD144" s="87"/>
      <c r="AE144" s="87"/>
      <c r="AF144" s="87"/>
      <c r="AG144" s="87"/>
      <c r="AH144" s="87"/>
      <c r="AI144" s="87"/>
      <c r="AJ144" s="87"/>
    </row>
    <row r="145" spans="23:36" x14ac:dyDescent="0.25">
      <c r="W145" s="87"/>
      <c r="X145" s="87"/>
      <c r="Y145" s="87"/>
      <c r="Z145" s="87"/>
      <c r="AA145" s="87"/>
      <c r="AB145" s="87"/>
      <c r="AC145" s="87"/>
      <c r="AD145" s="87"/>
      <c r="AE145" s="87"/>
      <c r="AF145" s="87"/>
      <c r="AG145" s="87"/>
      <c r="AH145" s="87"/>
      <c r="AI145" s="87"/>
      <c r="AJ145" s="87"/>
    </row>
    <row r="146" spans="23:36" x14ac:dyDescent="0.25">
      <c r="W146" s="87"/>
      <c r="X146" s="87"/>
      <c r="Y146" s="87"/>
      <c r="Z146" s="87"/>
      <c r="AA146" s="87"/>
      <c r="AB146" s="87"/>
      <c r="AC146" s="87"/>
      <c r="AD146" s="87"/>
      <c r="AE146" s="87"/>
      <c r="AF146" s="87"/>
      <c r="AG146" s="87"/>
      <c r="AH146" s="87"/>
      <c r="AI146" s="87"/>
      <c r="AJ146" s="87"/>
    </row>
    <row r="147" spans="23:36" x14ac:dyDescent="0.25">
      <c r="W147" s="87"/>
      <c r="X147" s="87"/>
      <c r="Y147" s="87"/>
      <c r="Z147" s="87"/>
      <c r="AA147" s="87"/>
      <c r="AB147" s="87"/>
      <c r="AC147" s="87"/>
      <c r="AD147" s="87"/>
      <c r="AE147" s="87"/>
      <c r="AF147" s="87"/>
      <c r="AG147" s="87"/>
      <c r="AH147" s="87"/>
      <c r="AI147" s="87"/>
      <c r="AJ147" s="87"/>
    </row>
    <row r="148" spans="23:36" x14ac:dyDescent="0.25">
      <c r="W148" s="87"/>
      <c r="X148" s="87"/>
      <c r="Y148" s="87"/>
      <c r="Z148" s="87"/>
      <c r="AA148" s="87"/>
      <c r="AB148" s="87"/>
      <c r="AC148" s="87"/>
      <c r="AD148" s="87"/>
      <c r="AE148" s="87"/>
      <c r="AF148" s="87"/>
      <c r="AG148" s="87"/>
      <c r="AH148" s="87"/>
      <c r="AI148" s="87"/>
      <c r="AJ148" s="87"/>
    </row>
    <row r="149" spans="23:36" x14ac:dyDescent="0.25">
      <c r="W149" s="87"/>
      <c r="X149" s="87"/>
      <c r="Y149" s="87"/>
      <c r="Z149" s="87"/>
      <c r="AA149" s="87"/>
      <c r="AB149" s="87"/>
      <c r="AC149" s="87"/>
      <c r="AD149" s="87"/>
      <c r="AE149" s="87"/>
      <c r="AF149" s="87"/>
      <c r="AG149" s="87"/>
      <c r="AH149" s="87"/>
      <c r="AI149" s="87"/>
      <c r="AJ149" s="87"/>
    </row>
    <row r="150" spans="23:36" x14ac:dyDescent="0.25">
      <c r="W150" s="87"/>
      <c r="X150" s="87"/>
      <c r="Y150" s="87"/>
      <c r="Z150" s="87"/>
      <c r="AA150" s="87"/>
      <c r="AB150" s="87"/>
      <c r="AC150" s="87"/>
      <c r="AD150" s="87"/>
      <c r="AE150" s="87"/>
      <c r="AF150" s="87"/>
      <c r="AG150" s="87"/>
      <c r="AH150" s="87"/>
      <c r="AI150" s="87"/>
      <c r="AJ150" s="87"/>
    </row>
    <row r="151" spans="23:36" x14ac:dyDescent="0.25">
      <c r="W151" s="87"/>
      <c r="X151" s="87"/>
      <c r="Y151" s="87"/>
      <c r="Z151" s="87"/>
      <c r="AA151" s="87"/>
      <c r="AB151" s="87"/>
      <c r="AC151" s="87"/>
      <c r="AD151" s="87"/>
      <c r="AE151" s="87"/>
      <c r="AF151" s="87"/>
      <c r="AG151" s="87"/>
      <c r="AH151" s="87"/>
      <c r="AI151" s="87"/>
      <c r="AJ151" s="87"/>
    </row>
    <row r="152" spans="23:36" x14ac:dyDescent="0.25">
      <c r="W152" s="87"/>
      <c r="X152" s="87"/>
      <c r="Y152" s="87"/>
      <c r="Z152" s="87"/>
      <c r="AA152" s="87"/>
      <c r="AB152" s="87"/>
      <c r="AC152" s="87"/>
      <c r="AD152" s="87"/>
      <c r="AE152" s="87"/>
      <c r="AF152" s="87"/>
      <c r="AG152" s="87"/>
      <c r="AH152" s="87"/>
      <c r="AI152" s="87"/>
      <c r="AJ152" s="87"/>
    </row>
    <row r="153" spans="23:36" x14ac:dyDescent="0.25">
      <c r="W153" s="87"/>
      <c r="X153" s="87"/>
      <c r="Y153" s="87"/>
      <c r="Z153" s="87"/>
      <c r="AA153" s="87"/>
      <c r="AB153" s="87"/>
      <c r="AC153" s="87"/>
      <c r="AD153" s="87"/>
      <c r="AE153" s="87"/>
      <c r="AF153" s="87"/>
      <c r="AG153" s="87"/>
      <c r="AH153" s="87"/>
      <c r="AI153" s="87"/>
      <c r="AJ153" s="87"/>
    </row>
    <row r="154" spans="23:36" x14ac:dyDescent="0.25">
      <c r="W154" s="87"/>
      <c r="X154" s="87"/>
      <c r="Y154" s="87"/>
      <c r="Z154" s="87"/>
      <c r="AA154" s="87"/>
      <c r="AB154" s="87"/>
      <c r="AC154" s="87"/>
      <c r="AD154" s="87"/>
      <c r="AE154" s="87"/>
      <c r="AF154" s="87"/>
      <c r="AG154" s="87"/>
      <c r="AH154" s="87"/>
      <c r="AI154" s="87"/>
      <c r="AJ154" s="87"/>
    </row>
    <row r="155" spans="23:36" x14ac:dyDescent="0.25">
      <c r="W155" s="87"/>
      <c r="X155" s="87"/>
      <c r="Y155" s="87"/>
      <c r="Z155" s="87"/>
      <c r="AA155" s="87"/>
      <c r="AB155" s="87"/>
      <c r="AC155" s="87"/>
      <c r="AD155" s="87"/>
      <c r="AE155" s="87"/>
      <c r="AF155" s="87"/>
      <c r="AG155" s="87"/>
      <c r="AH155" s="87"/>
      <c r="AI155" s="87"/>
      <c r="AJ155" s="87"/>
    </row>
    <row r="156" spans="23:36" x14ac:dyDescent="0.25">
      <c r="W156" s="87"/>
      <c r="X156" s="87"/>
      <c r="Y156" s="87"/>
      <c r="Z156" s="87"/>
      <c r="AA156" s="87"/>
      <c r="AB156" s="87"/>
      <c r="AC156" s="87"/>
      <c r="AD156" s="87"/>
      <c r="AE156" s="87"/>
      <c r="AF156" s="87"/>
      <c r="AG156" s="87"/>
      <c r="AH156" s="87"/>
      <c r="AI156" s="87"/>
      <c r="AJ156" s="87"/>
    </row>
    <row r="157" spans="23:36" x14ac:dyDescent="0.25">
      <c r="W157" s="87"/>
      <c r="X157" s="87"/>
      <c r="Y157" s="87"/>
      <c r="Z157" s="87"/>
      <c r="AA157" s="87"/>
      <c r="AB157" s="87"/>
      <c r="AC157" s="87"/>
      <c r="AD157" s="87"/>
      <c r="AE157" s="87"/>
      <c r="AF157" s="87"/>
      <c r="AG157" s="87"/>
      <c r="AH157" s="87"/>
      <c r="AI157" s="87"/>
      <c r="AJ157" s="87"/>
    </row>
    <row r="158" spans="23:36" x14ac:dyDescent="0.25">
      <c r="W158" s="87"/>
      <c r="X158" s="87"/>
      <c r="Y158" s="87"/>
      <c r="Z158" s="87"/>
      <c r="AA158" s="87"/>
      <c r="AB158" s="87"/>
      <c r="AC158" s="87"/>
      <c r="AD158" s="87"/>
      <c r="AE158" s="87"/>
      <c r="AF158" s="87"/>
      <c r="AG158" s="87"/>
      <c r="AH158" s="87"/>
      <c r="AI158" s="87"/>
      <c r="AJ158" s="87"/>
    </row>
    <row r="159" spans="23:36" x14ac:dyDescent="0.25">
      <c r="W159" s="87"/>
      <c r="X159" s="87"/>
      <c r="Y159" s="87"/>
      <c r="Z159" s="87"/>
      <c r="AA159" s="87"/>
      <c r="AB159" s="87"/>
      <c r="AC159" s="87"/>
      <c r="AD159" s="87"/>
      <c r="AE159" s="87"/>
      <c r="AF159" s="87"/>
      <c r="AG159" s="87"/>
      <c r="AH159" s="87"/>
      <c r="AI159" s="87"/>
      <c r="AJ159" s="87"/>
    </row>
    <row r="160" spans="23:36" x14ac:dyDescent="0.25">
      <c r="W160" s="87"/>
      <c r="X160" s="87"/>
      <c r="Y160" s="87"/>
      <c r="Z160" s="87"/>
      <c r="AA160" s="87"/>
      <c r="AB160" s="87"/>
      <c r="AC160" s="87"/>
      <c r="AD160" s="87"/>
      <c r="AE160" s="87"/>
      <c r="AF160" s="87"/>
      <c r="AG160" s="87"/>
      <c r="AH160" s="87"/>
      <c r="AI160" s="87"/>
      <c r="AJ160" s="87"/>
    </row>
    <row r="161" spans="23:36" x14ac:dyDescent="0.25">
      <c r="W161" s="87"/>
      <c r="X161" s="87"/>
      <c r="Y161" s="87"/>
      <c r="Z161" s="87"/>
      <c r="AA161" s="87"/>
      <c r="AB161" s="87"/>
      <c r="AC161" s="87"/>
      <c r="AD161" s="87"/>
      <c r="AE161" s="87"/>
      <c r="AF161" s="87"/>
      <c r="AG161" s="87"/>
      <c r="AH161" s="87"/>
      <c r="AI161" s="87"/>
      <c r="AJ161" s="87"/>
    </row>
    <row r="162" spans="23:36" x14ac:dyDescent="0.25">
      <c r="W162" s="87"/>
      <c r="X162" s="87"/>
      <c r="Y162" s="87"/>
      <c r="Z162" s="87"/>
      <c r="AA162" s="87"/>
      <c r="AB162" s="87"/>
      <c r="AC162" s="87"/>
      <c r="AD162" s="87"/>
      <c r="AE162" s="87"/>
      <c r="AF162" s="87"/>
      <c r="AG162" s="87"/>
      <c r="AH162" s="87"/>
      <c r="AI162" s="87"/>
      <c r="AJ162" s="87"/>
    </row>
    <row r="163" spans="23:36" x14ac:dyDescent="0.25">
      <c r="W163" s="87"/>
      <c r="X163" s="87"/>
      <c r="Y163" s="87"/>
      <c r="Z163" s="87"/>
      <c r="AA163" s="87"/>
      <c r="AB163" s="87"/>
      <c r="AC163" s="87"/>
      <c r="AD163" s="87"/>
      <c r="AE163" s="87"/>
      <c r="AF163" s="87"/>
      <c r="AG163" s="87"/>
      <c r="AH163" s="87"/>
      <c r="AI163" s="87"/>
      <c r="AJ163" s="87"/>
    </row>
    <row r="164" spans="23:36" x14ac:dyDescent="0.25">
      <c r="W164" s="87"/>
      <c r="X164" s="87"/>
      <c r="Y164" s="87"/>
      <c r="Z164" s="87"/>
      <c r="AA164" s="87"/>
      <c r="AB164" s="87"/>
      <c r="AC164" s="87"/>
      <c r="AD164" s="87"/>
      <c r="AE164" s="87"/>
      <c r="AF164" s="87"/>
      <c r="AG164" s="87"/>
      <c r="AH164" s="87"/>
      <c r="AI164" s="87"/>
      <c r="AJ164" s="87"/>
    </row>
    <row r="165" spans="23:36" x14ac:dyDescent="0.25">
      <c r="W165" s="87"/>
      <c r="X165" s="87"/>
      <c r="Y165" s="87"/>
      <c r="Z165" s="87"/>
      <c r="AA165" s="87"/>
      <c r="AB165" s="87"/>
      <c r="AC165" s="87"/>
      <c r="AD165" s="87"/>
      <c r="AE165" s="87"/>
      <c r="AF165" s="87"/>
      <c r="AG165" s="87"/>
      <c r="AH165" s="87"/>
      <c r="AI165" s="87"/>
      <c r="AJ165" s="87"/>
    </row>
    <row r="166" spans="23:36" x14ac:dyDescent="0.25">
      <c r="W166" s="87"/>
      <c r="X166" s="87"/>
      <c r="Y166" s="87"/>
      <c r="Z166" s="87"/>
      <c r="AA166" s="87"/>
      <c r="AB166" s="87"/>
      <c r="AC166" s="87"/>
      <c r="AD166" s="87"/>
      <c r="AE166" s="87"/>
      <c r="AF166" s="87"/>
      <c r="AG166" s="87"/>
      <c r="AH166" s="87"/>
      <c r="AI166" s="87"/>
      <c r="AJ166" s="87"/>
    </row>
    <row r="167" spans="23:36" x14ac:dyDescent="0.25">
      <c r="W167" s="87"/>
      <c r="X167" s="87"/>
      <c r="Y167" s="87"/>
      <c r="Z167" s="87"/>
      <c r="AA167" s="87"/>
      <c r="AB167" s="87"/>
      <c r="AC167" s="87"/>
      <c r="AD167" s="87"/>
      <c r="AE167" s="87"/>
      <c r="AF167" s="87"/>
      <c r="AG167" s="87"/>
      <c r="AH167" s="87"/>
      <c r="AI167" s="87"/>
      <c r="AJ167" s="87"/>
    </row>
    <row r="168" spans="23:36" x14ac:dyDescent="0.25">
      <c r="W168" s="87"/>
      <c r="X168" s="87"/>
      <c r="Y168" s="87"/>
      <c r="Z168" s="87"/>
      <c r="AA168" s="87"/>
      <c r="AB168" s="87"/>
      <c r="AC168" s="87"/>
      <c r="AD168" s="87"/>
      <c r="AE168" s="87"/>
      <c r="AF168" s="87"/>
      <c r="AG168" s="87"/>
      <c r="AH168" s="87"/>
      <c r="AI168" s="87"/>
      <c r="AJ168" s="87"/>
    </row>
    <row r="169" spans="23:36" x14ac:dyDescent="0.25">
      <c r="W169" s="87"/>
      <c r="X169" s="87"/>
      <c r="Y169" s="87"/>
      <c r="Z169" s="87"/>
      <c r="AA169" s="87"/>
      <c r="AB169" s="87"/>
      <c r="AC169" s="87"/>
      <c r="AD169" s="87"/>
      <c r="AE169" s="87"/>
      <c r="AF169" s="87"/>
      <c r="AG169" s="87"/>
      <c r="AH169" s="87"/>
      <c r="AI169" s="87"/>
      <c r="AJ169" s="87"/>
    </row>
    <row r="170" spans="23:36" x14ac:dyDescent="0.25">
      <c r="W170" s="87"/>
      <c r="X170" s="87"/>
      <c r="Y170" s="87"/>
      <c r="Z170" s="87"/>
      <c r="AA170" s="87"/>
      <c r="AB170" s="87"/>
      <c r="AC170" s="87"/>
      <c r="AD170" s="87"/>
      <c r="AE170" s="87"/>
      <c r="AF170" s="87"/>
      <c r="AG170" s="87"/>
      <c r="AH170" s="87"/>
      <c r="AI170" s="87"/>
      <c r="AJ170" s="87"/>
    </row>
    <row r="171" spans="23:36" x14ac:dyDescent="0.25">
      <c r="W171" s="87"/>
      <c r="X171" s="87"/>
      <c r="Y171" s="87"/>
      <c r="Z171" s="87"/>
      <c r="AA171" s="87"/>
      <c r="AB171" s="87"/>
      <c r="AC171" s="87"/>
      <c r="AD171" s="87"/>
      <c r="AE171" s="87"/>
      <c r="AF171" s="87"/>
      <c r="AG171" s="87"/>
      <c r="AH171" s="87"/>
      <c r="AI171" s="87"/>
      <c r="AJ171" s="87"/>
    </row>
    <row r="172" spans="23:36" x14ac:dyDescent="0.25">
      <c r="W172" s="87"/>
      <c r="X172" s="87"/>
      <c r="Y172" s="87"/>
      <c r="Z172" s="87"/>
      <c r="AA172" s="87"/>
      <c r="AB172" s="87"/>
      <c r="AC172" s="87"/>
      <c r="AD172" s="87"/>
      <c r="AE172" s="87"/>
      <c r="AF172" s="87"/>
      <c r="AG172" s="87"/>
      <c r="AH172" s="87"/>
      <c r="AI172" s="87"/>
      <c r="AJ172" s="87"/>
    </row>
    <row r="173" spans="23:36" x14ac:dyDescent="0.25">
      <c r="W173" s="87"/>
      <c r="X173" s="87"/>
      <c r="Y173" s="87"/>
      <c r="Z173" s="87"/>
      <c r="AA173" s="87"/>
      <c r="AB173" s="87"/>
      <c r="AC173" s="87"/>
      <c r="AD173" s="87"/>
      <c r="AE173" s="87"/>
      <c r="AF173" s="87"/>
      <c r="AG173" s="87"/>
      <c r="AH173" s="87"/>
      <c r="AI173" s="87"/>
      <c r="AJ173" s="87"/>
    </row>
    <row r="174" spans="23:36" x14ac:dyDescent="0.25">
      <c r="W174" s="87"/>
      <c r="X174" s="87"/>
      <c r="Y174" s="87"/>
      <c r="Z174" s="87"/>
      <c r="AA174" s="87"/>
      <c r="AB174" s="87"/>
      <c r="AC174" s="87"/>
      <c r="AD174" s="87"/>
      <c r="AE174" s="87"/>
      <c r="AF174" s="87"/>
      <c r="AG174" s="87"/>
      <c r="AH174" s="87"/>
      <c r="AI174" s="87"/>
      <c r="AJ174" s="87"/>
    </row>
    <row r="175" spans="23:36" x14ac:dyDescent="0.25">
      <c r="W175" s="87"/>
      <c r="X175" s="87"/>
      <c r="Y175" s="87"/>
      <c r="Z175" s="87"/>
      <c r="AA175" s="87"/>
      <c r="AB175" s="87"/>
      <c r="AC175" s="87"/>
      <c r="AD175" s="87"/>
      <c r="AE175" s="87"/>
      <c r="AF175" s="87"/>
      <c r="AG175" s="87"/>
      <c r="AH175" s="87"/>
      <c r="AI175" s="87"/>
      <c r="AJ175" s="87"/>
    </row>
    <row r="176" spans="23:36" x14ac:dyDescent="0.25">
      <c r="W176" s="87"/>
      <c r="X176" s="87"/>
      <c r="Y176" s="87"/>
      <c r="Z176" s="87"/>
      <c r="AA176" s="87"/>
      <c r="AB176" s="87"/>
      <c r="AC176" s="87"/>
      <c r="AD176" s="87"/>
      <c r="AE176" s="87"/>
      <c r="AF176" s="87"/>
      <c r="AG176" s="87"/>
      <c r="AH176" s="87"/>
      <c r="AI176" s="87"/>
      <c r="AJ176" s="87"/>
    </row>
    <row r="177" spans="23:36" x14ac:dyDescent="0.25">
      <c r="W177" s="87"/>
      <c r="X177" s="87"/>
      <c r="Y177" s="87"/>
      <c r="Z177" s="87"/>
      <c r="AA177" s="87"/>
      <c r="AB177" s="87"/>
      <c r="AC177" s="87"/>
      <c r="AD177" s="87"/>
      <c r="AE177" s="87"/>
      <c r="AF177" s="87"/>
      <c r="AG177" s="87"/>
      <c r="AH177" s="87"/>
      <c r="AI177" s="87"/>
      <c r="AJ177" s="87"/>
    </row>
    <row r="178" spans="23:36" x14ac:dyDescent="0.25">
      <c r="W178" s="87"/>
      <c r="X178" s="87"/>
      <c r="Y178" s="87"/>
      <c r="Z178" s="87"/>
      <c r="AA178" s="87"/>
      <c r="AB178" s="87"/>
      <c r="AC178" s="87"/>
      <c r="AD178" s="87"/>
      <c r="AE178" s="87"/>
      <c r="AF178" s="87"/>
      <c r="AG178" s="87"/>
      <c r="AH178" s="87"/>
      <c r="AI178" s="87"/>
      <c r="AJ178" s="87"/>
    </row>
    <row r="179" spans="23:36" x14ac:dyDescent="0.25">
      <c r="W179" s="87"/>
      <c r="X179" s="87"/>
      <c r="Y179" s="87"/>
      <c r="Z179" s="87"/>
      <c r="AA179" s="87"/>
      <c r="AB179" s="87"/>
      <c r="AC179" s="87"/>
      <c r="AD179" s="87"/>
      <c r="AE179" s="87"/>
      <c r="AF179" s="87"/>
      <c r="AG179" s="87"/>
      <c r="AH179" s="87"/>
      <c r="AI179" s="87"/>
      <c r="AJ179" s="87"/>
    </row>
    <row r="180" spans="23:36" x14ac:dyDescent="0.25">
      <c r="W180" s="87"/>
      <c r="X180" s="87"/>
      <c r="Y180" s="87"/>
      <c r="Z180" s="87"/>
      <c r="AA180" s="87"/>
      <c r="AB180" s="87"/>
      <c r="AC180" s="87"/>
      <c r="AD180" s="87"/>
      <c r="AE180" s="87"/>
      <c r="AF180" s="87"/>
      <c r="AG180" s="87"/>
      <c r="AH180" s="87"/>
      <c r="AI180" s="87"/>
      <c r="AJ180" s="87"/>
    </row>
    <row r="181" spans="23:36" x14ac:dyDescent="0.25">
      <c r="W181" s="87"/>
      <c r="X181" s="87"/>
      <c r="Y181" s="87"/>
      <c r="Z181" s="87"/>
      <c r="AA181" s="87"/>
      <c r="AB181" s="87"/>
      <c r="AC181" s="87"/>
      <c r="AD181" s="87"/>
      <c r="AE181" s="87"/>
      <c r="AF181" s="87"/>
      <c r="AG181" s="87"/>
      <c r="AH181" s="87"/>
      <c r="AI181" s="87"/>
      <c r="AJ181" s="87"/>
    </row>
    <row r="182" spans="23:36" x14ac:dyDescent="0.25">
      <c r="W182" s="87"/>
      <c r="X182" s="87"/>
      <c r="Y182" s="87"/>
      <c r="Z182" s="87"/>
      <c r="AA182" s="87"/>
      <c r="AB182" s="87"/>
      <c r="AC182" s="87"/>
      <c r="AD182" s="87"/>
      <c r="AE182" s="87"/>
      <c r="AF182" s="87"/>
      <c r="AG182" s="87"/>
      <c r="AH182" s="87"/>
      <c r="AI182" s="87"/>
      <c r="AJ182" s="87"/>
    </row>
    <row r="183" spans="23:36" x14ac:dyDescent="0.25">
      <c r="W183" s="87"/>
      <c r="X183" s="87"/>
      <c r="Y183" s="87"/>
      <c r="Z183" s="87"/>
      <c r="AA183" s="87"/>
      <c r="AB183" s="87"/>
      <c r="AC183" s="87"/>
      <c r="AD183" s="87"/>
      <c r="AE183" s="87"/>
      <c r="AF183" s="87"/>
      <c r="AG183" s="87"/>
      <c r="AH183" s="87"/>
      <c r="AI183" s="87"/>
      <c r="AJ183" s="87"/>
    </row>
    <row r="184" spans="23:36" x14ac:dyDescent="0.25">
      <c r="W184" s="87"/>
      <c r="X184" s="87"/>
      <c r="Y184" s="87"/>
      <c r="Z184" s="87"/>
      <c r="AA184" s="87"/>
      <c r="AB184" s="87"/>
      <c r="AC184" s="87"/>
      <c r="AD184" s="87"/>
      <c r="AE184" s="87"/>
      <c r="AF184" s="87"/>
      <c r="AG184" s="87"/>
      <c r="AH184" s="87"/>
      <c r="AI184" s="87"/>
      <c r="AJ184" s="87"/>
    </row>
    <row r="185" spans="23:36" x14ac:dyDescent="0.25">
      <c r="W185" s="87"/>
      <c r="X185" s="87"/>
      <c r="Y185" s="87"/>
      <c r="Z185" s="87"/>
      <c r="AA185" s="87"/>
      <c r="AB185" s="87"/>
      <c r="AC185" s="87"/>
      <c r="AD185" s="87"/>
      <c r="AE185" s="87"/>
      <c r="AF185" s="87"/>
      <c r="AG185" s="87"/>
      <c r="AH185" s="87"/>
      <c r="AI185" s="87"/>
      <c r="AJ185" s="87"/>
    </row>
    <row r="186" spans="23:36" x14ac:dyDescent="0.25">
      <c r="W186" s="87"/>
      <c r="X186" s="87"/>
      <c r="Y186" s="87"/>
      <c r="Z186" s="87"/>
      <c r="AA186" s="87"/>
      <c r="AB186" s="87"/>
      <c r="AC186" s="87"/>
      <c r="AD186" s="87"/>
      <c r="AE186" s="87"/>
      <c r="AF186" s="87"/>
      <c r="AG186" s="87"/>
      <c r="AH186" s="87"/>
      <c r="AI186" s="87"/>
      <c r="AJ186" s="87"/>
    </row>
    <row r="187" spans="23:36" x14ac:dyDescent="0.25">
      <c r="W187" s="87"/>
      <c r="X187" s="87"/>
      <c r="Y187" s="87"/>
      <c r="Z187" s="87"/>
      <c r="AA187" s="87"/>
      <c r="AB187" s="87"/>
      <c r="AC187" s="87"/>
      <c r="AD187" s="87"/>
      <c r="AE187" s="87"/>
      <c r="AF187" s="87"/>
      <c r="AG187" s="87"/>
      <c r="AH187" s="87"/>
      <c r="AI187" s="87"/>
      <c r="AJ187" s="87"/>
    </row>
    <row r="188" spans="23:36" x14ac:dyDescent="0.25">
      <c r="W188" s="87"/>
      <c r="X188" s="87"/>
      <c r="Y188" s="87"/>
      <c r="Z188" s="87"/>
      <c r="AA188" s="87"/>
      <c r="AB188" s="87"/>
      <c r="AC188" s="87"/>
      <c r="AD188" s="87"/>
      <c r="AE188" s="87"/>
      <c r="AF188" s="87"/>
      <c r="AG188" s="87"/>
      <c r="AH188" s="87"/>
      <c r="AI188" s="87"/>
      <c r="AJ188" s="87"/>
    </row>
    <row r="189" spans="23:36" x14ac:dyDescent="0.25">
      <c r="W189" s="87"/>
      <c r="X189" s="87"/>
      <c r="Y189" s="87"/>
      <c r="Z189" s="87"/>
      <c r="AA189" s="87"/>
      <c r="AB189" s="87"/>
      <c r="AC189" s="87"/>
      <c r="AD189" s="87"/>
      <c r="AE189" s="87"/>
      <c r="AF189" s="87"/>
      <c r="AG189" s="87"/>
      <c r="AH189" s="87"/>
      <c r="AI189" s="87"/>
      <c r="AJ189" s="87"/>
    </row>
    <row r="190" spans="23:36" x14ac:dyDescent="0.25">
      <c r="W190" s="87"/>
      <c r="X190" s="87"/>
      <c r="Y190" s="87"/>
      <c r="Z190" s="87"/>
      <c r="AA190" s="87"/>
      <c r="AB190" s="87"/>
      <c r="AC190" s="87"/>
      <c r="AD190" s="87"/>
      <c r="AE190" s="87"/>
      <c r="AF190" s="87"/>
      <c r="AG190" s="87"/>
      <c r="AH190" s="87"/>
      <c r="AI190" s="87"/>
      <c r="AJ190" s="87"/>
    </row>
    <row r="191" spans="23:36" x14ac:dyDescent="0.25">
      <c r="W191" s="87"/>
      <c r="X191" s="87"/>
      <c r="Y191" s="87"/>
      <c r="Z191" s="87"/>
      <c r="AA191" s="87"/>
      <c r="AB191" s="87"/>
      <c r="AC191" s="87"/>
      <c r="AD191" s="87"/>
      <c r="AE191" s="87"/>
      <c r="AF191" s="87"/>
      <c r="AG191" s="87"/>
      <c r="AH191" s="87"/>
      <c r="AI191" s="87"/>
      <c r="AJ191" s="87"/>
    </row>
    <row r="192" spans="23:36" x14ac:dyDescent="0.25">
      <c r="W192" s="87"/>
      <c r="X192" s="87"/>
      <c r="Y192" s="87"/>
      <c r="Z192" s="87"/>
      <c r="AA192" s="87"/>
      <c r="AB192" s="87"/>
      <c r="AC192" s="87"/>
      <c r="AD192" s="87"/>
      <c r="AE192" s="87"/>
      <c r="AF192" s="87"/>
      <c r="AG192" s="87"/>
      <c r="AH192" s="87"/>
      <c r="AI192" s="87"/>
      <c r="AJ192" s="87"/>
    </row>
    <row r="193" spans="23:36" x14ac:dyDescent="0.25">
      <c r="W193" s="87"/>
      <c r="X193" s="87"/>
      <c r="Y193" s="87"/>
      <c r="Z193" s="87"/>
      <c r="AA193" s="87"/>
      <c r="AB193" s="87"/>
      <c r="AC193" s="87"/>
      <c r="AD193" s="87"/>
      <c r="AE193" s="87"/>
      <c r="AF193" s="87"/>
      <c r="AG193" s="87"/>
      <c r="AH193" s="87"/>
      <c r="AI193" s="87"/>
      <c r="AJ193" s="87"/>
    </row>
    <row r="194" spans="23:36" x14ac:dyDescent="0.25">
      <c r="W194" s="87"/>
      <c r="X194" s="87"/>
      <c r="Y194" s="87"/>
      <c r="Z194" s="87"/>
      <c r="AA194" s="87"/>
      <c r="AB194" s="87"/>
      <c r="AC194" s="87"/>
      <c r="AD194" s="87"/>
      <c r="AE194" s="87"/>
      <c r="AF194" s="87"/>
      <c r="AG194" s="87"/>
      <c r="AH194" s="87"/>
      <c r="AI194" s="87"/>
      <c r="AJ194" s="87"/>
    </row>
    <row r="195" spans="23:36" x14ac:dyDescent="0.25">
      <c r="W195" s="87"/>
      <c r="X195" s="87"/>
      <c r="Y195" s="87"/>
      <c r="Z195" s="87"/>
      <c r="AA195" s="87"/>
      <c r="AB195" s="87"/>
      <c r="AC195" s="87"/>
      <c r="AD195" s="87"/>
      <c r="AE195" s="87"/>
      <c r="AF195" s="87"/>
      <c r="AG195" s="87"/>
      <c r="AH195" s="87"/>
      <c r="AI195" s="87"/>
      <c r="AJ195" s="87"/>
    </row>
    <row r="196" spans="23:36" x14ac:dyDescent="0.25">
      <c r="W196" s="87"/>
      <c r="X196" s="87"/>
      <c r="Y196" s="87"/>
      <c r="Z196" s="87"/>
      <c r="AA196" s="87"/>
      <c r="AB196" s="87"/>
      <c r="AC196" s="87"/>
      <c r="AD196" s="87"/>
      <c r="AE196" s="87"/>
      <c r="AF196" s="87"/>
      <c r="AG196" s="87"/>
      <c r="AH196" s="87"/>
      <c r="AI196" s="87"/>
      <c r="AJ196" s="87"/>
    </row>
    <row r="197" spans="23:36" x14ac:dyDescent="0.25">
      <c r="W197" s="87"/>
      <c r="X197" s="87"/>
      <c r="Y197" s="87"/>
      <c r="Z197" s="87"/>
      <c r="AA197" s="87"/>
      <c r="AB197" s="87"/>
      <c r="AC197" s="87"/>
      <c r="AD197" s="87"/>
      <c r="AE197" s="87"/>
      <c r="AF197" s="87"/>
      <c r="AG197" s="87"/>
      <c r="AH197" s="87"/>
      <c r="AI197" s="87"/>
      <c r="AJ197" s="87"/>
    </row>
    <row r="198" spans="23:36" x14ac:dyDescent="0.25">
      <c r="W198" s="87"/>
      <c r="X198" s="87"/>
      <c r="Y198" s="87"/>
      <c r="Z198" s="87"/>
      <c r="AA198" s="87"/>
      <c r="AB198" s="87"/>
      <c r="AC198" s="87"/>
      <c r="AD198" s="87"/>
      <c r="AE198" s="87"/>
      <c r="AF198" s="87"/>
      <c r="AG198" s="87"/>
      <c r="AH198" s="87"/>
      <c r="AI198" s="87"/>
      <c r="AJ198" s="87"/>
    </row>
    <row r="199" spans="23:36" x14ac:dyDescent="0.25">
      <c r="W199" s="87"/>
      <c r="X199" s="87"/>
      <c r="Y199" s="87"/>
      <c r="Z199" s="87"/>
      <c r="AA199" s="87"/>
      <c r="AB199" s="87"/>
      <c r="AC199" s="87"/>
      <c r="AD199" s="87"/>
      <c r="AE199" s="87"/>
      <c r="AF199" s="87"/>
      <c r="AG199" s="87"/>
      <c r="AH199" s="87"/>
      <c r="AI199" s="87"/>
      <c r="AJ199" s="87"/>
    </row>
    <row r="200" spans="23:36" x14ac:dyDescent="0.25">
      <c r="W200" s="87"/>
      <c r="X200" s="87"/>
      <c r="Y200" s="87"/>
      <c r="Z200" s="87"/>
      <c r="AA200" s="87"/>
      <c r="AB200" s="87"/>
      <c r="AC200" s="87"/>
      <c r="AD200" s="87"/>
      <c r="AE200" s="87"/>
      <c r="AF200" s="87"/>
      <c r="AG200" s="87"/>
      <c r="AH200" s="87"/>
      <c r="AI200" s="87"/>
      <c r="AJ200" s="87"/>
    </row>
    <row r="201" spans="23:36" x14ac:dyDescent="0.25">
      <c r="W201" s="87"/>
      <c r="X201" s="87"/>
      <c r="Y201" s="87"/>
      <c r="Z201" s="87"/>
      <c r="AA201" s="87"/>
      <c r="AB201" s="87"/>
      <c r="AC201" s="87"/>
      <c r="AD201" s="87"/>
      <c r="AE201" s="87"/>
      <c r="AF201" s="87"/>
      <c r="AG201" s="87"/>
      <c r="AH201" s="87"/>
      <c r="AI201" s="87"/>
      <c r="AJ201" s="87"/>
    </row>
    <row r="202" spans="23:36" x14ac:dyDescent="0.25">
      <c r="W202" s="87"/>
      <c r="X202" s="87"/>
      <c r="Y202" s="87"/>
      <c r="Z202" s="87"/>
      <c r="AA202" s="87"/>
      <c r="AB202" s="87"/>
      <c r="AC202" s="87"/>
      <c r="AD202" s="87"/>
      <c r="AE202" s="87"/>
      <c r="AF202" s="87"/>
      <c r="AG202" s="87"/>
      <c r="AH202" s="87"/>
      <c r="AI202" s="87"/>
      <c r="AJ202" s="87"/>
    </row>
    <row r="203" spans="23:36" x14ac:dyDescent="0.25">
      <c r="W203" s="87"/>
      <c r="X203" s="87"/>
      <c r="Y203" s="87"/>
      <c r="Z203" s="87"/>
      <c r="AA203" s="87"/>
      <c r="AB203" s="87"/>
      <c r="AC203" s="87"/>
      <c r="AD203" s="87"/>
      <c r="AE203" s="87"/>
      <c r="AF203" s="87"/>
      <c r="AG203" s="87"/>
      <c r="AH203" s="87"/>
      <c r="AI203" s="87"/>
      <c r="AJ203" s="87"/>
    </row>
    <row r="204" spans="23:36" x14ac:dyDescent="0.25">
      <c r="W204" s="87"/>
      <c r="X204" s="87"/>
      <c r="Y204" s="87"/>
      <c r="Z204" s="87"/>
      <c r="AA204" s="87"/>
      <c r="AB204" s="87"/>
      <c r="AC204" s="87"/>
      <c r="AD204" s="87"/>
      <c r="AE204" s="87"/>
      <c r="AF204" s="87"/>
      <c r="AG204" s="87"/>
      <c r="AH204" s="87"/>
      <c r="AI204" s="87"/>
      <c r="AJ204" s="87"/>
    </row>
    <row r="205" spans="23:36" x14ac:dyDescent="0.25">
      <c r="W205" s="87"/>
      <c r="X205" s="87"/>
      <c r="Y205" s="87"/>
      <c r="Z205" s="87"/>
      <c r="AA205" s="87"/>
      <c r="AB205" s="87"/>
      <c r="AC205" s="87"/>
      <c r="AD205" s="87"/>
      <c r="AE205" s="87"/>
      <c r="AF205" s="87"/>
      <c r="AG205" s="87"/>
      <c r="AH205" s="87"/>
      <c r="AI205" s="87"/>
      <c r="AJ205" s="87"/>
    </row>
    <row r="206" spans="23:36" x14ac:dyDescent="0.25">
      <c r="W206" s="87"/>
      <c r="X206" s="87"/>
      <c r="Y206" s="87"/>
      <c r="Z206" s="87"/>
      <c r="AA206" s="87"/>
      <c r="AB206" s="87"/>
      <c r="AC206" s="87"/>
      <c r="AD206" s="87"/>
      <c r="AE206" s="87"/>
      <c r="AF206" s="87"/>
      <c r="AG206" s="87"/>
      <c r="AH206" s="87"/>
      <c r="AI206" s="87"/>
      <c r="AJ206" s="87"/>
    </row>
    <row r="207" spans="23:36" x14ac:dyDescent="0.25">
      <c r="W207" s="87"/>
      <c r="X207" s="87"/>
      <c r="Y207" s="87"/>
      <c r="Z207" s="87"/>
      <c r="AA207" s="87"/>
      <c r="AB207" s="87"/>
      <c r="AC207" s="87"/>
      <c r="AD207" s="87"/>
      <c r="AE207" s="87"/>
      <c r="AF207" s="87"/>
      <c r="AG207" s="87"/>
      <c r="AH207" s="87"/>
      <c r="AI207" s="87"/>
      <c r="AJ207" s="87"/>
    </row>
    <row r="208" spans="23:36" x14ac:dyDescent="0.25">
      <c r="W208" s="87"/>
      <c r="X208" s="87"/>
      <c r="Y208" s="87"/>
      <c r="Z208" s="87"/>
      <c r="AA208" s="87"/>
      <c r="AB208" s="87"/>
      <c r="AC208" s="87"/>
      <c r="AD208" s="87"/>
      <c r="AE208" s="87"/>
      <c r="AF208" s="87"/>
      <c r="AG208" s="87"/>
      <c r="AH208" s="87"/>
      <c r="AI208" s="87"/>
      <c r="AJ208" s="87"/>
    </row>
    <row r="209" spans="23:36" x14ac:dyDescent="0.25">
      <c r="W209" s="87"/>
      <c r="X209" s="87"/>
      <c r="Y209" s="87"/>
      <c r="Z209" s="87"/>
      <c r="AA209" s="87"/>
      <c r="AB209" s="87"/>
      <c r="AC209" s="87"/>
      <c r="AD209" s="87"/>
      <c r="AE209" s="87"/>
      <c r="AF209" s="87"/>
      <c r="AG209" s="87"/>
      <c r="AH209" s="87"/>
      <c r="AI209" s="87"/>
      <c r="AJ209" s="87"/>
    </row>
    <row r="210" spans="23:36" x14ac:dyDescent="0.25">
      <c r="W210" s="87"/>
      <c r="X210" s="87"/>
      <c r="Y210" s="87"/>
      <c r="Z210" s="87"/>
      <c r="AA210" s="87"/>
      <c r="AB210" s="87"/>
      <c r="AC210" s="87"/>
      <c r="AD210" s="87"/>
      <c r="AE210" s="87"/>
      <c r="AF210" s="87"/>
      <c r="AG210" s="87"/>
      <c r="AH210" s="87"/>
      <c r="AI210" s="87"/>
      <c r="AJ210" s="87"/>
    </row>
    <row r="211" spans="23:36" x14ac:dyDescent="0.25">
      <c r="W211" s="87"/>
      <c r="X211" s="87"/>
      <c r="Y211" s="87"/>
      <c r="Z211" s="87"/>
      <c r="AA211" s="87"/>
      <c r="AB211" s="87"/>
      <c r="AC211" s="87"/>
      <c r="AD211" s="87"/>
      <c r="AE211" s="87"/>
      <c r="AF211" s="87"/>
      <c r="AG211" s="87"/>
      <c r="AH211" s="87"/>
      <c r="AI211" s="87"/>
      <c r="AJ211" s="87"/>
    </row>
    <row r="212" spans="23:36" x14ac:dyDescent="0.25">
      <c r="W212" s="87"/>
      <c r="X212" s="87"/>
      <c r="Y212" s="87"/>
      <c r="Z212" s="87"/>
      <c r="AA212" s="87"/>
      <c r="AB212" s="87"/>
      <c r="AC212" s="87"/>
      <c r="AD212" s="87"/>
      <c r="AE212" s="87"/>
      <c r="AF212" s="87"/>
      <c r="AG212" s="87"/>
      <c r="AH212" s="87"/>
      <c r="AI212" s="87"/>
      <c r="AJ212" s="87"/>
    </row>
    <row r="213" spans="23:36" x14ac:dyDescent="0.25">
      <c r="W213" s="87"/>
      <c r="X213" s="87"/>
      <c r="Y213" s="87"/>
      <c r="Z213" s="87"/>
      <c r="AA213" s="87"/>
      <c r="AB213" s="87"/>
      <c r="AC213" s="87"/>
      <c r="AD213" s="87"/>
      <c r="AE213" s="87"/>
      <c r="AF213" s="87"/>
      <c r="AG213" s="87"/>
      <c r="AH213" s="87"/>
      <c r="AI213" s="87"/>
      <c r="AJ213" s="87"/>
    </row>
    <row r="214" spans="23:36" x14ac:dyDescent="0.25">
      <c r="W214" s="87"/>
      <c r="X214" s="87"/>
      <c r="Y214" s="87"/>
      <c r="Z214" s="87"/>
      <c r="AA214" s="87"/>
      <c r="AB214" s="87"/>
      <c r="AC214" s="87"/>
      <c r="AD214" s="87"/>
      <c r="AE214" s="87"/>
      <c r="AF214" s="87"/>
      <c r="AG214" s="87"/>
      <c r="AH214" s="87"/>
      <c r="AI214" s="87"/>
      <c r="AJ214" s="87"/>
    </row>
    <row r="215" spans="23:36" x14ac:dyDescent="0.25">
      <c r="W215" s="87"/>
      <c r="X215" s="87"/>
      <c r="Y215" s="87"/>
      <c r="Z215" s="87"/>
      <c r="AA215" s="87"/>
      <c r="AB215" s="87"/>
      <c r="AC215" s="87"/>
      <c r="AD215" s="87"/>
      <c r="AE215" s="87"/>
      <c r="AF215" s="87"/>
      <c r="AG215" s="87"/>
      <c r="AH215" s="87"/>
      <c r="AI215" s="87"/>
      <c r="AJ215" s="87"/>
    </row>
    <row r="216" spans="23:36" x14ac:dyDescent="0.25">
      <c r="W216" s="87"/>
      <c r="X216" s="87"/>
      <c r="Y216" s="87"/>
      <c r="Z216" s="87"/>
      <c r="AA216" s="87"/>
      <c r="AB216" s="87"/>
      <c r="AC216" s="87"/>
      <c r="AD216" s="87"/>
      <c r="AE216" s="87"/>
      <c r="AF216" s="87"/>
      <c r="AG216" s="87"/>
      <c r="AH216" s="87"/>
      <c r="AI216" s="87"/>
      <c r="AJ216" s="87"/>
    </row>
    <row r="217" spans="23:36" x14ac:dyDescent="0.25">
      <c r="W217" s="87"/>
      <c r="X217" s="87"/>
      <c r="Y217" s="87"/>
      <c r="Z217" s="87"/>
      <c r="AA217" s="87"/>
      <c r="AB217" s="87"/>
      <c r="AC217" s="87"/>
      <c r="AD217" s="87"/>
      <c r="AE217" s="87"/>
      <c r="AF217" s="87"/>
      <c r="AG217" s="87"/>
      <c r="AH217" s="87"/>
      <c r="AI217" s="87"/>
      <c r="AJ217" s="87"/>
    </row>
    <row r="218" spans="23:36" x14ac:dyDescent="0.25">
      <c r="W218" s="87"/>
      <c r="X218" s="87"/>
      <c r="Y218" s="87"/>
      <c r="Z218" s="87"/>
      <c r="AA218" s="87"/>
      <c r="AB218" s="87"/>
      <c r="AC218" s="87"/>
      <c r="AD218" s="87"/>
      <c r="AE218" s="87"/>
      <c r="AF218" s="87"/>
      <c r="AG218" s="87"/>
      <c r="AH218" s="87"/>
      <c r="AI218" s="87"/>
      <c r="AJ218" s="87"/>
    </row>
    <row r="219" spans="23:36" x14ac:dyDescent="0.25">
      <c r="W219" s="87"/>
      <c r="X219" s="87"/>
      <c r="Y219" s="87"/>
      <c r="Z219" s="87"/>
      <c r="AA219" s="87"/>
      <c r="AB219" s="87"/>
      <c r="AC219" s="87"/>
      <c r="AD219" s="87"/>
      <c r="AE219" s="87"/>
      <c r="AF219" s="87"/>
      <c r="AG219" s="87"/>
      <c r="AH219" s="87"/>
      <c r="AI219" s="87"/>
      <c r="AJ219" s="87"/>
    </row>
    <row r="220" spans="23:36" x14ac:dyDescent="0.25">
      <c r="W220" s="87"/>
      <c r="X220" s="87"/>
      <c r="Y220" s="87"/>
      <c r="Z220" s="87"/>
      <c r="AA220" s="87"/>
      <c r="AB220" s="87"/>
      <c r="AC220" s="87"/>
      <c r="AD220" s="87"/>
      <c r="AE220" s="87"/>
      <c r="AF220" s="87"/>
      <c r="AG220" s="87"/>
      <c r="AH220" s="87"/>
      <c r="AI220" s="87"/>
      <c r="AJ220" s="87"/>
    </row>
    <row r="221" spans="23:36" x14ac:dyDescent="0.25">
      <c r="W221" s="87"/>
      <c r="X221" s="87"/>
      <c r="Y221" s="87"/>
      <c r="Z221" s="87"/>
      <c r="AA221" s="87"/>
      <c r="AB221" s="87"/>
      <c r="AC221" s="87"/>
      <c r="AD221" s="87"/>
      <c r="AE221" s="87"/>
      <c r="AF221" s="87"/>
      <c r="AG221" s="87"/>
      <c r="AH221" s="87"/>
      <c r="AI221" s="87"/>
      <c r="AJ221" s="87"/>
    </row>
    <row r="222" spans="23:36" x14ac:dyDescent="0.25">
      <c r="W222" s="87"/>
      <c r="X222" s="87"/>
      <c r="Y222" s="87"/>
      <c r="Z222" s="87"/>
      <c r="AA222" s="87"/>
      <c r="AB222" s="87"/>
      <c r="AC222" s="87"/>
      <c r="AD222" s="87"/>
      <c r="AE222" s="87"/>
      <c r="AF222" s="87"/>
      <c r="AG222" s="87"/>
      <c r="AH222" s="87"/>
      <c r="AI222" s="87"/>
      <c r="AJ222" s="87"/>
    </row>
    <row r="223" spans="23:36" x14ac:dyDescent="0.25">
      <c r="W223" s="87"/>
      <c r="X223" s="87"/>
      <c r="Y223" s="87"/>
      <c r="Z223" s="87"/>
      <c r="AA223" s="87"/>
      <c r="AB223" s="87"/>
      <c r="AC223" s="87"/>
      <c r="AD223" s="87"/>
      <c r="AE223" s="87"/>
      <c r="AF223" s="87"/>
      <c r="AG223" s="87"/>
      <c r="AH223" s="87"/>
      <c r="AI223" s="87"/>
      <c r="AJ223" s="87"/>
    </row>
    <row r="224" spans="23:36" x14ac:dyDescent="0.25">
      <c r="W224" s="87"/>
      <c r="X224" s="87"/>
      <c r="Y224" s="87"/>
      <c r="Z224" s="87"/>
      <c r="AA224" s="87"/>
      <c r="AB224" s="87"/>
      <c r="AC224" s="87"/>
      <c r="AD224" s="87"/>
      <c r="AE224" s="87"/>
      <c r="AF224" s="87"/>
      <c r="AG224" s="87"/>
      <c r="AH224" s="87"/>
      <c r="AI224" s="87"/>
      <c r="AJ224" s="87"/>
    </row>
    <row r="225" spans="23:36" x14ac:dyDescent="0.25">
      <c r="W225" s="87"/>
      <c r="X225" s="87"/>
      <c r="Y225" s="87"/>
      <c r="Z225" s="87"/>
      <c r="AA225" s="87"/>
      <c r="AB225" s="87"/>
      <c r="AC225" s="87"/>
      <c r="AD225" s="87"/>
      <c r="AE225" s="87"/>
      <c r="AF225" s="87"/>
      <c r="AG225" s="87"/>
      <c r="AH225" s="87"/>
      <c r="AI225" s="87"/>
      <c r="AJ225" s="87"/>
    </row>
    <row r="226" spans="23:36" x14ac:dyDescent="0.25">
      <c r="W226" s="87"/>
      <c r="X226" s="87"/>
      <c r="Y226" s="87"/>
      <c r="Z226" s="87"/>
      <c r="AA226" s="87"/>
      <c r="AB226" s="87"/>
      <c r="AC226" s="87"/>
      <c r="AD226" s="87"/>
      <c r="AE226" s="87"/>
      <c r="AF226" s="87"/>
      <c r="AG226" s="87"/>
      <c r="AH226" s="87"/>
      <c r="AI226" s="87"/>
      <c r="AJ226" s="87"/>
    </row>
    <row r="227" spans="23:36" x14ac:dyDescent="0.25">
      <c r="W227" s="87"/>
      <c r="X227" s="87"/>
      <c r="Y227" s="87"/>
      <c r="Z227" s="87"/>
      <c r="AA227" s="87"/>
      <c r="AB227" s="87"/>
      <c r="AC227" s="87"/>
      <c r="AD227" s="87"/>
      <c r="AE227" s="87"/>
      <c r="AF227" s="87"/>
      <c r="AG227" s="87"/>
      <c r="AH227" s="87"/>
      <c r="AI227" s="87"/>
      <c r="AJ227" s="87"/>
    </row>
    <row r="228" spans="23:36" x14ac:dyDescent="0.25">
      <c r="W228" s="87"/>
      <c r="X228" s="87"/>
      <c r="Y228" s="87"/>
      <c r="Z228" s="87"/>
      <c r="AA228" s="87"/>
      <c r="AB228" s="87"/>
      <c r="AC228" s="87"/>
      <c r="AD228" s="87"/>
      <c r="AE228" s="87"/>
      <c r="AF228" s="87"/>
      <c r="AG228" s="87"/>
      <c r="AH228" s="87"/>
      <c r="AI228" s="87"/>
      <c r="AJ228" s="87"/>
    </row>
    <row r="229" spans="23:36" x14ac:dyDescent="0.25">
      <c r="W229" s="87"/>
      <c r="X229" s="87"/>
      <c r="Y229" s="87"/>
      <c r="Z229" s="87"/>
      <c r="AA229" s="87"/>
      <c r="AB229" s="87"/>
      <c r="AC229" s="87"/>
      <c r="AD229" s="87"/>
      <c r="AE229" s="87"/>
      <c r="AF229" s="87"/>
      <c r="AG229" s="87"/>
      <c r="AH229" s="87"/>
      <c r="AI229" s="87"/>
      <c r="AJ229" s="87"/>
    </row>
    <row r="230" spans="23:36" x14ac:dyDescent="0.25">
      <c r="W230" s="87"/>
      <c r="X230" s="87"/>
      <c r="Y230" s="87"/>
      <c r="Z230" s="87"/>
      <c r="AA230" s="87"/>
      <c r="AB230" s="87"/>
      <c r="AC230" s="87"/>
      <c r="AD230" s="87"/>
      <c r="AE230" s="87"/>
      <c r="AF230" s="87"/>
      <c r="AG230" s="87"/>
      <c r="AH230" s="87"/>
      <c r="AI230" s="87"/>
      <c r="AJ230" s="87"/>
    </row>
    <row r="231" spans="23:36" x14ac:dyDescent="0.25">
      <c r="W231" s="87"/>
      <c r="X231" s="87"/>
      <c r="Y231" s="87"/>
      <c r="Z231" s="87"/>
      <c r="AA231" s="87"/>
      <c r="AB231" s="87"/>
      <c r="AC231" s="87"/>
      <c r="AD231" s="87"/>
      <c r="AE231" s="87"/>
      <c r="AF231" s="87"/>
      <c r="AG231" s="87"/>
      <c r="AH231" s="87"/>
      <c r="AI231" s="87"/>
      <c r="AJ231" s="87"/>
    </row>
    <row r="232" spans="23:36" x14ac:dyDescent="0.25">
      <c r="W232" s="87"/>
      <c r="X232" s="87"/>
      <c r="Y232" s="87"/>
      <c r="Z232" s="87"/>
      <c r="AA232" s="87"/>
      <c r="AB232" s="87"/>
      <c r="AC232" s="87"/>
      <c r="AD232" s="87"/>
      <c r="AE232" s="87"/>
      <c r="AF232" s="87"/>
      <c r="AG232" s="87"/>
      <c r="AH232" s="87"/>
      <c r="AI232" s="87"/>
      <c r="AJ232" s="87"/>
    </row>
    <row r="233" spans="23:36" x14ac:dyDescent="0.25">
      <c r="W233" s="87"/>
      <c r="X233" s="87"/>
      <c r="Y233" s="87"/>
      <c r="Z233" s="87"/>
      <c r="AA233" s="87"/>
      <c r="AB233" s="87"/>
      <c r="AC233" s="87"/>
      <c r="AD233" s="87"/>
      <c r="AE233" s="87"/>
      <c r="AF233" s="87"/>
      <c r="AG233" s="87"/>
      <c r="AH233" s="87"/>
      <c r="AI233" s="87"/>
      <c r="AJ233" s="87"/>
    </row>
    <row r="234" spans="23:36" x14ac:dyDescent="0.25">
      <c r="W234" s="87"/>
      <c r="X234" s="87"/>
      <c r="Y234" s="87"/>
      <c r="Z234" s="87"/>
      <c r="AA234" s="87"/>
      <c r="AB234" s="87"/>
      <c r="AC234" s="87"/>
      <c r="AD234" s="87"/>
      <c r="AE234" s="87"/>
      <c r="AF234" s="87"/>
      <c r="AG234" s="87"/>
      <c r="AH234" s="87"/>
      <c r="AI234" s="87"/>
      <c r="AJ234" s="87"/>
    </row>
    <row r="235" spans="23:36" x14ac:dyDescent="0.25">
      <c r="W235" s="87"/>
      <c r="X235" s="87"/>
      <c r="Y235" s="87"/>
      <c r="Z235" s="87"/>
      <c r="AA235" s="87"/>
      <c r="AB235" s="87"/>
      <c r="AC235" s="87"/>
      <c r="AD235" s="87"/>
      <c r="AE235" s="87"/>
      <c r="AF235" s="87"/>
      <c r="AG235" s="87"/>
      <c r="AH235" s="87"/>
      <c r="AI235" s="87"/>
      <c r="AJ235" s="87"/>
    </row>
    <row r="236" spans="23:36" x14ac:dyDescent="0.25">
      <c r="W236" s="87"/>
      <c r="X236" s="87"/>
      <c r="Y236" s="87"/>
      <c r="Z236" s="87"/>
      <c r="AA236" s="87"/>
      <c r="AB236" s="87"/>
      <c r="AC236" s="87"/>
      <c r="AD236" s="87"/>
      <c r="AE236" s="87"/>
      <c r="AF236" s="87"/>
      <c r="AG236" s="87"/>
      <c r="AH236" s="87"/>
      <c r="AI236" s="87"/>
      <c r="AJ236" s="87"/>
    </row>
    <row r="237" spans="23:36" x14ac:dyDescent="0.25">
      <c r="W237" s="87"/>
      <c r="X237" s="87"/>
      <c r="Y237" s="87"/>
      <c r="Z237" s="87"/>
      <c r="AA237" s="87"/>
      <c r="AB237" s="87"/>
      <c r="AC237" s="87"/>
      <c r="AD237" s="87"/>
      <c r="AE237" s="87"/>
      <c r="AF237" s="87"/>
      <c r="AG237" s="87"/>
      <c r="AH237" s="87"/>
      <c r="AI237" s="87"/>
      <c r="AJ237" s="87"/>
    </row>
    <row r="238" spans="23:36" x14ac:dyDescent="0.25">
      <c r="W238" s="87"/>
      <c r="X238" s="87"/>
      <c r="Y238" s="87"/>
      <c r="Z238" s="87"/>
      <c r="AA238" s="87"/>
      <c r="AB238" s="87"/>
      <c r="AC238" s="87"/>
      <c r="AD238" s="87"/>
      <c r="AE238" s="87"/>
      <c r="AF238" s="87"/>
      <c r="AG238" s="87"/>
      <c r="AH238" s="87"/>
      <c r="AI238" s="87"/>
      <c r="AJ238" s="87"/>
    </row>
    <row r="239" spans="23:36" x14ac:dyDescent="0.25">
      <c r="W239" s="87"/>
      <c r="X239" s="87"/>
      <c r="Y239" s="87"/>
      <c r="Z239" s="87"/>
      <c r="AA239" s="87"/>
      <c r="AB239" s="87"/>
      <c r="AC239" s="87"/>
      <c r="AD239" s="87"/>
      <c r="AE239" s="87"/>
      <c r="AF239" s="87"/>
      <c r="AG239" s="87"/>
      <c r="AH239" s="87"/>
      <c r="AI239" s="87"/>
      <c r="AJ239" s="87"/>
    </row>
    <row r="240" spans="23:36" x14ac:dyDescent="0.25">
      <c r="W240" s="87"/>
      <c r="X240" s="87"/>
      <c r="Y240" s="87"/>
      <c r="Z240" s="87"/>
      <c r="AA240" s="87"/>
      <c r="AB240" s="87"/>
      <c r="AC240" s="87"/>
      <c r="AD240" s="87"/>
      <c r="AE240" s="87"/>
      <c r="AF240" s="87"/>
      <c r="AG240" s="87"/>
      <c r="AH240" s="87"/>
      <c r="AI240" s="87"/>
      <c r="AJ240" s="87"/>
    </row>
    <row r="241" spans="23:36" x14ac:dyDescent="0.25">
      <c r="W241" s="87"/>
      <c r="X241" s="87"/>
      <c r="Y241" s="87"/>
      <c r="Z241" s="87"/>
      <c r="AA241" s="87"/>
      <c r="AB241" s="87"/>
      <c r="AC241" s="87"/>
      <c r="AD241" s="87"/>
      <c r="AE241" s="87"/>
      <c r="AF241" s="87"/>
      <c r="AG241" s="87"/>
      <c r="AH241" s="87"/>
      <c r="AI241" s="87"/>
      <c r="AJ241" s="87"/>
    </row>
    <row r="242" spans="23:36" x14ac:dyDescent="0.25">
      <c r="W242" s="87"/>
      <c r="X242" s="87"/>
      <c r="Y242" s="87"/>
      <c r="Z242" s="87"/>
      <c r="AA242" s="87"/>
      <c r="AB242" s="87"/>
      <c r="AC242" s="87"/>
      <c r="AD242" s="87"/>
      <c r="AE242" s="87"/>
      <c r="AF242" s="87"/>
      <c r="AG242" s="87"/>
      <c r="AH242" s="87"/>
      <c r="AI242" s="87"/>
      <c r="AJ242" s="87"/>
    </row>
    <row r="243" spans="23:36" x14ac:dyDescent="0.25">
      <c r="W243" s="87"/>
      <c r="X243" s="87"/>
      <c r="Y243" s="87"/>
      <c r="Z243" s="87"/>
      <c r="AA243" s="87"/>
      <c r="AB243" s="87"/>
      <c r="AC243" s="87"/>
      <c r="AD243" s="87"/>
      <c r="AE243" s="87"/>
      <c r="AF243" s="87"/>
      <c r="AG243" s="87"/>
      <c r="AH243" s="87"/>
      <c r="AI243" s="87"/>
      <c r="AJ243" s="87"/>
    </row>
    <row r="244" spans="23:36" x14ac:dyDescent="0.25">
      <c r="W244" s="87"/>
      <c r="X244" s="87"/>
      <c r="Y244" s="87"/>
      <c r="Z244" s="87"/>
      <c r="AA244" s="87"/>
      <c r="AB244" s="87"/>
      <c r="AC244" s="87"/>
      <c r="AD244" s="87"/>
      <c r="AE244" s="87"/>
      <c r="AF244" s="87"/>
      <c r="AG244" s="87"/>
      <c r="AH244" s="87"/>
      <c r="AI244" s="87"/>
      <c r="AJ244" s="87"/>
    </row>
    <row r="245" spans="23:36" x14ac:dyDescent="0.25">
      <c r="W245" s="87"/>
      <c r="X245" s="87"/>
      <c r="Y245" s="87"/>
      <c r="Z245" s="87"/>
      <c r="AA245" s="87"/>
      <c r="AB245" s="87"/>
      <c r="AC245" s="87"/>
      <c r="AD245" s="87"/>
      <c r="AE245" s="87"/>
      <c r="AF245" s="87"/>
      <c r="AG245" s="87"/>
      <c r="AH245" s="87"/>
      <c r="AI245" s="87"/>
      <c r="AJ245" s="87"/>
    </row>
    <row r="246" spans="23:36" x14ac:dyDescent="0.25">
      <c r="W246" s="87"/>
      <c r="X246" s="87"/>
      <c r="Y246" s="87"/>
      <c r="Z246" s="87"/>
      <c r="AA246" s="87"/>
      <c r="AB246" s="87"/>
      <c r="AC246" s="87"/>
      <c r="AD246" s="87"/>
      <c r="AE246" s="87"/>
      <c r="AF246" s="87"/>
      <c r="AG246" s="87"/>
      <c r="AH246" s="87"/>
      <c r="AI246" s="87"/>
      <c r="AJ246" s="87"/>
    </row>
    <row r="247" spans="23:36" x14ac:dyDescent="0.25">
      <c r="W247" s="87"/>
      <c r="X247" s="87"/>
      <c r="Y247" s="87"/>
      <c r="Z247" s="87"/>
      <c r="AA247" s="87"/>
      <c r="AB247" s="87"/>
      <c r="AC247" s="87"/>
      <c r="AD247" s="87"/>
      <c r="AE247" s="87"/>
      <c r="AF247" s="87"/>
      <c r="AG247" s="87"/>
      <c r="AH247" s="87"/>
      <c r="AI247" s="87"/>
      <c r="AJ247" s="87"/>
    </row>
    <row r="248" spans="23:36" x14ac:dyDescent="0.25">
      <c r="W248" s="87"/>
      <c r="X248" s="87"/>
      <c r="Y248" s="87"/>
      <c r="Z248" s="87"/>
      <c r="AA248" s="87"/>
      <c r="AB248" s="87"/>
      <c r="AC248" s="87"/>
      <c r="AD248" s="87"/>
      <c r="AE248" s="87"/>
      <c r="AF248" s="87"/>
      <c r="AG248" s="87"/>
      <c r="AH248" s="87"/>
      <c r="AI248" s="87"/>
      <c r="AJ248" s="87"/>
    </row>
    <row r="249" spans="23:36" x14ac:dyDescent="0.25">
      <c r="W249" s="87"/>
      <c r="X249" s="87"/>
      <c r="Y249" s="87"/>
      <c r="Z249" s="87"/>
      <c r="AA249" s="87"/>
      <c r="AB249" s="87"/>
      <c r="AC249" s="87"/>
      <c r="AD249" s="87"/>
      <c r="AE249" s="87"/>
      <c r="AF249" s="87"/>
      <c r="AG249" s="87"/>
      <c r="AH249" s="87"/>
      <c r="AI249" s="87"/>
      <c r="AJ249" s="87"/>
    </row>
    <row r="250" spans="23:36" x14ac:dyDescent="0.25">
      <c r="W250" s="87"/>
      <c r="X250" s="87"/>
      <c r="Y250" s="87"/>
      <c r="Z250" s="87"/>
      <c r="AA250" s="87"/>
      <c r="AB250" s="87"/>
      <c r="AC250" s="87"/>
      <c r="AD250" s="87"/>
      <c r="AE250" s="87"/>
      <c r="AF250" s="87"/>
      <c r="AG250" s="87"/>
      <c r="AH250" s="87"/>
      <c r="AI250" s="87"/>
      <c r="AJ250" s="87"/>
    </row>
    <row r="251" spans="23:36" x14ac:dyDescent="0.25">
      <c r="W251" s="87"/>
      <c r="X251" s="87"/>
      <c r="Y251" s="87"/>
      <c r="Z251" s="87"/>
      <c r="AA251" s="87"/>
      <c r="AB251" s="87"/>
      <c r="AC251" s="87"/>
      <c r="AD251" s="87"/>
      <c r="AE251" s="87"/>
      <c r="AF251" s="87"/>
      <c r="AG251" s="87"/>
      <c r="AH251" s="87"/>
      <c r="AI251" s="87"/>
      <c r="AJ251" s="87"/>
    </row>
    <row r="252" spans="23:36" x14ac:dyDescent="0.25">
      <c r="W252" s="87"/>
      <c r="X252" s="87"/>
      <c r="Y252" s="87"/>
      <c r="Z252" s="87"/>
      <c r="AA252" s="87"/>
      <c r="AB252" s="87"/>
      <c r="AC252" s="87"/>
      <c r="AD252" s="87"/>
      <c r="AE252" s="87"/>
      <c r="AF252" s="87"/>
      <c r="AG252" s="87"/>
      <c r="AH252" s="87"/>
      <c r="AI252" s="87"/>
      <c r="AJ252" s="87"/>
    </row>
    <row r="253" spans="23:36" x14ac:dyDescent="0.25">
      <c r="W253" s="87"/>
      <c r="X253" s="87"/>
      <c r="Y253" s="87"/>
      <c r="Z253" s="87"/>
      <c r="AA253" s="87"/>
      <c r="AB253" s="87"/>
      <c r="AC253" s="87"/>
      <c r="AD253" s="87"/>
      <c r="AE253" s="87"/>
      <c r="AF253" s="87"/>
      <c r="AG253" s="87"/>
      <c r="AH253" s="87"/>
      <c r="AI253" s="87"/>
      <c r="AJ253" s="87"/>
    </row>
    <row r="254" spans="23:36" x14ac:dyDescent="0.25">
      <c r="W254" s="87"/>
      <c r="X254" s="87"/>
      <c r="Y254" s="87"/>
      <c r="Z254" s="87"/>
      <c r="AA254" s="87"/>
      <c r="AB254" s="87"/>
      <c r="AC254" s="87"/>
      <c r="AD254" s="87"/>
      <c r="AE254" s="87"/>
      <c r="AF254" s="87"/>
      <c r="AG254" s="87"/>
      <c r="AH254" s="87"/>
      <c r="AI254" s="87"/>
      <c r="AJ254" s="87"/>
    </row>
    <row r="255" spans="23:36" x14ac:dyDescent="0.25">
      <c r="W255" s="87"/>
      <c r="X255" s="87"/>
      <c r="Y255" s="87"/>
      <c r="Z255" s="87"/>
      <c r="AA255" s="87"/>
      <c r="AB255" s="87"/>
      <c r="AC255" s="87"/>
      <c r="AD255" s="87"/>
      <c r="AE255" s="87"/>
      <c r="AF255" s="87"/>
      <c r="AG255" s="87"/>
      <c r="AH255" s="87"/>
      <c r="AI255" s="87"/>
      <c r="AJ255" s="87"/>
    </row>
    <row r="256" spans="23:36" x14ac:dyDescent="0.25">
      <c r="W256" s="87"/>
      <c r="X256" s="87"/>
      <c r="Y256" s="87"/>
      <c r="Z256" s="87"/>
      <c r="AA256" s="87"/>
      <c r="AB256" s="87"/>
      <c r="AC256" s="87"/>
      <c r="AD256" s="87"/>
      <c r="AE256" s="87"/>
      <c r="AF256" s="87"/>
      <c r="AG256" s="87"/>
      <c r="AH256" s="87"/>
      <c r="AI256" s="87"/>
      <c r="AJ256" s="87"/>
    </row>
    <row r="257" spans="23:36" x14ac:dyDescent="0.25">
      <c r="W257" s="87"/>
      <c r="X257" s="87"/>
      <c r="Y257" s="87"/>
      <c r="Z257" s="87"/>
      <c r="AA257" s="87"/>
      <c r="AB257" s="87"/>
      <c r="AC257" s="87"/>
      <c r="AD257" s="87"/>
      <c r="AE257" s="87"/>
      <c r="AF257" s="87"/>
      <c r="AG257" s="87"/>
      <c r="AH257" s="87"/>
      <c r="AI257" s="87"/>
      <c r="AJ257" s="87"/>
    </row>
    <row r="258" spans="23:36" x14ac:dyDescent="0.25">
      <c r="W258" s="87"/>
      <c r="X258" s="87"/>
      <c r="Y258" s="87"/>
      <c r="Z258" s="87"/>
      <c r="AA258" s="87"/>
      <c r="AB258" s="87"/>
      <c r="AC258" s="87"/>
      <c r="AD258" s="87"/>
      <c r="AE258" s="87"/>
      <c r="AF258" s="87"/>
      <c r="AG258" s="87"/>
      <c r="AH258" s="87"/>
      <c r="AI258" s="87"/>
      <c r="AJ258" s="87"/>
    </row>
    <row r="259" spans="23:36" x14ac:dyDescent="0.25">
      <c r="W259" s="87"/>
      <c r="X259" s="87"/>
      <c r="Y259" s="87"/>
      <c r="Z259" s="87"/>
      <c r="AA259" s="87"/>
      <c r="AB259" s="87"/>
      <c r="AC259" s="87"/>
      <c r="AD259" s="87"/>
      <c r="AE259" s="87"/>
      <c r="AF259" s="87"/>
      <c r="AG259" s="87"/>
      <c r="AH259" s="87"/>
      <c r="AI259" s="87"/>
      <c r="AJ259" s="87"/>
    </row>
    <row r="260" spans="23:36" x14ac:dyDescent="0.25">
      <c r="W260" s="87"/>
      <c r="X260" s="87"/>
      <c r="Y260" s="87"/>
      <c r="Z260" s="87"/>
      <c r="AA260" s="87"/>
      <c r="AB260" s="87"/>
      <c r="AC260" s="87"/>
      <c r="AD260" s="87"/>
      <c r="AE260" s="87"/>
      <c r="AF260" s="87"/>
      <c r="AG260" s="87"/>
      <c r="AH260" s="87"/>
      <c r="AI260" s="87"/>
      <c r="AJ260" s="87"/>
    </row>
    <row r="261" spans="23:36" x14ac:dyDescent="0.25">
      <c r="W261" s="87"/>
      <c r="X261" s="87"/>
      <c r="Y261" s="87"/>
      <c r="Z261" s="87"/>
      <c r="AA261" s="87"/>
      <c r="AB261" s="87"/>
      <c r="AC261" s="87"/>
      <c r="AD261" s="87"/>
      <c r="AE261" s="87"/>
      <c r="AF261" s="87"/>
      <c r="AG261" s="87"/>
      <c r="AH261" s="87"/>
      <c r="AI261" s="87"/>
      <c r="AJ261" s="87"/>
    </row>
    <row r="262" spans="23:36" x14ac:dyDescent="0.25">
      <c r="W262" s="87"/>
      <c r="X262" s="87"/>
      <c r="Y262" s="87"/>
      <c r="Z262" s="87"/>
      <c r="AA262" s="87"/>
      <c r="AB262" s="87"/>
      <c r="AC262" s="87"/>
      <c r="AD262" s="87"/>
      <c r="AE262" s="87"/>
      <c r="AF262" s="87"/>
      <c r="AG262" s="87"/>
      <c r="AH262" s="87"/>
      <c r="AI262" s="87"/>
      <c r="AJ262" s="87"/>
    </row>
    <row r="263" spans="23:36" x14ac:dyDescent="0.25">
      <c r="W263" s="87"/>
      <c r="X263" s="87"/>
      <c r="Y263" s="87"/>
      <c r="Z263" s="87"/>
      <c r="AA263" s="87"/>
      <c r="AB263" s="87"/>
      <c r="AC263" s="87"/>
      <c r="AD263" s="87"/>
      <c r="AE263" s="87"/>
      <c r="AF263" s="87"/>
      <c r="AG263" s="87"/>
      <c r="AH263" s="87"/>
      <c r="AI263" s="87"/>
      <c r="AJ263" s="87"/>
    </row>
    <row r="264" spans="23:36" x14ac:dyDescent="0.25">
      <c r="W264" s="87"/>
      <c r="X264" s="87"/>
      <c r="Y264" s="87"/>
      <c r="Z264" s="87"/>
      <c r="AA264" s="87"/>
      <c r="AB264" s="87"/>
      <c r="AC264" s="87"/>
      <c r="AD264" s="87"/>
      <c r="AE264" s="87"/>
      <c r="AF264" s="87"/>
      <c r="AG264" s="87"/>
      <c r="AH264" s="87"/>
      <c r="AI264" s="87"/>
      <c r="AJ264" s="87"/>
    </row>
    <row r="265" spans="23:36" x14ac:dyDescent="0.25">
      <c r="W265" s="87"/>
      <c r="X265" s="87"/>
      <c r="Y265" s="87"/>
      <c r="Z265" s="87"/>
      <c r="AA265" s="87"/>
      <c r="AB265" s="87"/>
      <c r="AC265" s="87"/>
      <c r="AD265" s="87"/>
      <c r="AE265" s="87"/>
      <c r="AF265" s="87"/>
      <c r="AG265" s="87"/>
      <c r="AH265" s="87"/>
      <c r="AI265" s="87"/>
      <c r="AJ265" s="87"/>
    </row>
    <row r="266" spans="23:36" x14ac:dyDescent="0.25">
      <c r="W266" s="87"/>
      <c r="X266" s="87"/>
      <c r="Y266" s="87"/>
      <c r="Z266" s="87"/>
      <c r="AA266" s="87"/>
      <c r="AB266" s="87"/>
      <c r="AC266" s="87"/>
      <c r="AD266" s="87"/>
      <c r="AE266" s="87"/>
      <c r="AF266" s="87"/>
      <c r="AG266" s="87"/>
      <c r="AH266" s="87"/>
      <c r="AI266" s="87"/>
      <c r="AJ266" s="87"/>
    </row>
    <row r="267" spans="23:36" x14ac:dyDescent="0.25">
      <c r="W267" s="87"/>
      <c r="X267" s="87"/>
      <c r="Y267" s="87"/>
      <c r="Z267" s="87"/>
      <c r="AA267" s="87"/>
      <c r="AB267" s="87"/>
      <c r="AC267" s="87"/>
      <c r="AD267" s="87"/>
      <c r="AE267" s="87"/>
      <c r="AF267" s="87"/>
      <c r="AG267" s="87"/>
      <c r="AH267" s="87"/>
      <c r="AI267" s="87"/>
      <c r="AJ267" s="87"/>
    </row>
    <row r="268" spans="23:36" x14ac:dyDescent="0.25">
      <c r="W268" s="87"/>
      <c r="X268" s="87"/>
      <c r="Y268" s="87"/>
      <c r="Z268" s="87"/>
      <c r="AA268" s="87"/>
      <c r="AB268" s="87"/>
      <c r="AC268" s="87"/>
      <c r="AD268" s="87"/>
      <c r="AE268" s="87"/>
      <c r="AF268" s="87"/>
      <c r="AG268" s="87"/>
      <c r="AH268" s="87"/>
      <c r="AI268" s="87"/>
      <c r="AJ268" s="87"/>
    </row>
    <row r="269" spans="23:36" x14ac:dyDescent="0.25">
      <c r="W269" s="87"/>
      <c r="X269" s="87"/>
      <c r="Y269" s="87"/>
      <c r="Z269" s="87"/>
      <c r="AA269" s="87"/>
      <c r="AB269" s="87"/>
      <c r="AC269" s="87"/>
      <c r="AD269" s="87"/>
      <c r="AE269" s="87"/>
      <c r="AF269" s="87"/>
      <c r="AG269" s="87"/>
      <c r="AH269" s="87"/>
      <c r="AI269" s="87"/>
      <c r="AJ269" s="87"/>
    </row>
    <row r="270" spans="23:36" x14ac:dyDescent="0.25">
      <c r="W270" s="87"/>
      <c r="X270" s="87"/>
      <c r="Y270" s="87"/>
      <c r="Z270" s="87"/>
      <c r="AA270" s="87"/>
      <c r="AB270" s="87"/>
      <c r="AC270" s="87"/>
      <c r="AD270" s="87"/>
      <c r="AE270" s="87"/>
      <c r="AF270" s="87"/>
      <c r="AG270" s="87"/>
      <c r="AH270" s="87"/>
      <c r="AI270" s="87"/>
      <c r="AJ270" s="87"/>
    </row>
    <row r="271" spans="23:36" x14ac:dyDescent="0.25">
      <c r="W271" s="87"/>
      <c r="X271" s="87"/>
      <c r="Y271" s="87"/>
      <c r="Z271" s="87"/>
      <c r="AA271" s="87"/>
      <c r="AB271" s="87"/>
      <c r="AC271" s="87"/>
      <c r="AD271" s="87"/>
      <c r="AE271" s="87"/>
      <c r="AF271" s="87"/>
      <c r="AG271" s="87"/>
      <c r="AH271" s="87"/>
      <c r="AI271" s="87"/>
      <c r="AJ271" s="87"/>
    </row>
    <row r="272" spans="23:36" x14ac:dyDescent="0.25">
      <c r="W272" s="87"/>
      <c r="X272" s="87"/>
      <c r="Y272" s="87"/>
      <c r="Z272" s="87"/>
      <c r="AA272" s="87"/>
      <c r="AB272" s="87"/>
      <c r="AC272" s="87"/>
      <c r="AD272" s="87"/>
      <c r="AE272" s="87"/>
      <c r="AF272" s="87"/>
      <c r="AG272" s="87"/>
      <c r="AH272" s="87"/>
      <c r="AI272" s="87"/>
      <c r="AJ272" s="87"/>
    </row>
    <row r="273" spans="23:36" x14ac:dyDescent="0.25">
      <c r="W273" s="87"/>
      <c r="X273" s="87"/>
      <c r="Y273" s="87"/>
      <c r="Z273" s="87"/>
      <c r="AA273" s="87"/>
      <c r="AB273" s="87"/>
      <c r="AC273" s="87"/>
      <c r="AD273" s="87"/>
      <c r="AE273" s="87"/>
      <c r="AF273" s="87"/>
      <c r="AG273" s="87"/>
      <c r="AH273" s="87"/>
      <c r="AI273" s="87"/>
      <c r="AJ273" s="87"/>
    </row>
    <row r="274" spans="23:36" x14ac:dyDescent="0.25">
      <c r="W274" s="87"/>
      <c r="X274" s="87"/>
      <c r="Y274" s="87"/>
      <c r="Z274" s="87"/>
      <c r="AA274" s="87"/>
      <c r="AB274" s="87"/>
      <c r="AC274" s="87"/>
      <c r="AD274" s="87"/>
      <c r="AE274" s="87"/>
      <c r="AF274" s="87"/>
      <c r="AG274" s="87"/>
      <c r="AH274" s="87"/>
      <c r="AI274" s="87"/>
      <c r="AJ274" s="87"/>
    </row>
    <row r="275" spans="23:36" x14ac:dyDescent="0.25">
      <c r="W275" s="87"/>
      <c r="X275" s="87"/>
      <c r="Y275" s="87"/>
      <c r="Z275" s="87"/>
      <c r="AA275" s="87"/>
      <c r="AB275" s="87"/>
      <c r="AC275" s="87"/>
      <c r="AD275" s="87"/>
      <c r="AE275" s="87"/>
      <c r="AF275" s="87"/>
      <c r="AG275" s="87"/>
      <c r="AH275" s="87"/>
      <c r="AI275" s="87"/>
      <c r="AJ275" s="87"/>
    </row>
    <row r="276" spans="23:36" x14ac:dyDescent="0.25">
      <c r="W276" s="87"/>
      <c r="X276" s="87"/>
      <c r="Y276" s="87"/>
      <c r="Z276" s="87"/>
      <c r="AA276" s="87"/>
      <c r="AB276" s="87"/>
      <c r="AC276" s="87"/>
      <c r="AD276" s="87"/>
      <c r="AE276" s="87"/>
      <c r="AF276" s="87"/>
      <c r="AG276" s="87"/>
      <c r="AH276" s="87"/>
      <c r="AI276" s="87"/>
      <c r="AJ276" s="87"/>
    </row>
    <row r="277" spans="23:36" x14ac:dyDescent="0.25">
      <c r="W277" s="87"/>
      <c r="X277" s="87"/>
      <c r="Y277" s="87"/>
      <c r="Z277" s="87"/>
      <c r="AA277" s="87"/>
      <c r="AB277" s="87"/>
      <c r="AC277" s="87"/>
      <c r="AD277" s="87"/>
      <c r="AE277" s="87"/>
      <c r="AF277" s="87"/>
      <c r="AG277" s="87"/>
      <c r="AH277" s="87"/>
      <c r="AI277" s="87"/>
      <c r="AJ277" s="87"/>
    </row>
    <row r="278" spans="23:36" x14ac:dyDescent="0.25">
      <c r="W278" s="87"/>
      <c r="X278" s="87"/>
      <c r="Y278" s="87"/>
      <c r="Z278" s="87"/>
      <c r="AA278" s="87"/>
      <c r="AB278" s="87"/>
      <c r="AC278" s="87"/>
      <c r="AD278" s="87"/>
      <c r="AE278" s="87"/>
      <c r="AF278" s="87"/>
      <c r="AG278" s="87"/>
      <c r="AH278" s="87"/>
      <c r="AI278" s="87"/>
      <c r="AJ278" s="87"/>
    </row>
    <row r="279" spans="23:36" x14ac:dyDescent="0.25">
      <c r="W279" s="87"/>
      <c r="X279" s="87"/>
      <c r="Y279" s="87"/>
      <c r="Z279" s="87"/>
      <c r="AA279" s="87"/>
      <c r="AB279" s="87"/>
      <c r="AC279" s="87"/>
      <c r="AD279" s="87"/>
      <c r="AE279" s="87"/>
      <c r="AF279" s="87"/>
      <c r="AG279" s="87"/>
      <c r="AH279" s="87"/>
      <c r="AI279" s="87"/>
      <c r="AJ279" s="87"/>
    </row>
    <row r="280" spans="23:36" x14ac:dyDescent="0.25">
      <c r="W280" s="87"/>
      <c r="X280" s="87"/>
      <c r="Y280" s="87"/>
      <c r="Z280" s="87"/>
      <c r="AA280" s="87"/>
      <c r="AB280" s="87"/>
      <c r="AC280" s="87"/>
      <c r="AD280" s="87"/>
      <c r="AE280" s="87"/>
      <c r="AF280" s="87"/>
      <c r="AG280" s="87"/>
      <c r="AH280" s="87"/>
      <c r="AI280" s="87"/>
      <c r="AJ280" s="87"/>
    </row>
    <row r="281" spans="23:36" x14ac:dyDescent="0.25">
      <c r="W281" s="87"/>
      <c r="X281" s="87"/>
      <c r="Y281" s="87"/>
      <c r="Z281" s="87"/>
      <c r="AA281" s="87"/>
      <c r="AB281" s="87"/>
      <c r="AC281" s="87"/>
      <c r="AD281" s="87"/>
      <c r="AE281" s="87"/>
      <c r="AF281" s="87"/>
      <c r="AG281" s="87"/>
      <c r="AH281" s="87"/>
      <c r="AI281" s="87"/>
      <c r="AJ281" s="87"/>
    </row>
    <row r="282" spans="23:36" x14ac:dyDescent="0.25">
      <c r="W282" s="87"/>
      <c r="X282" s="87"/>
      <c r="Y282" s="87"/>
      <c r="Z282" s="87"/>
      <c r="AA282" s="87"/>
      <c r="AB282" s="87"/>
      <c r="AC282" s="87"/>
      <c r="AD282" s="87"/>
      <c r="AE282" s="87"/>
      <c r="AF282" s="87"/>
      <c r="AG282" s="87"/>
      <c r="AH282" s="87"/>
      <c r="AI282" s="87"/>
      <c r="AJ282" s="87"/>
    </row>
    <row r="283" spans="23:36" x14ac:dyDescent="0.25">
      <c r="W283" s="87"/>
      <c r="X283" s="87"/>
      <c r="Y283" s="87"/>
      <c r="Z283" s="87"/>
      <c r="AA283" s="87"/>
      <c r="AB283" s="87"/>
      <c r="AC283" s="87"/>
      <c r="AD283" s="87"/>
      <c r="AE283" s="87"/>
      <c r="AF283" s="87"/>
      <c r="AG283" s="87"/>
      <c r="AH283" s="87"/>
      <c r="AI283" s="87"/>
      <c r="AJ283" s="87"/>
    </row>
    <row r="284" spans="23:36" x14ac:dyDescent="0.25">
      <c r="W284" s="87"/>
      <c r="X284" s="87"/>
      <c r="Y284" s="87"/>
      <c r="Z284" s="87"/>
      <c r="AA284" s="87"/>
      <c r="AB284" s="87"/>
      <c r="AC284" s="87"/>
      <c r="AD284" s="87"/>
      <c r="AE284" s="87"/>
      <c r="AF284" s="87"/>
      <c r="AG284" s="87"/>
      <c r="AH284" s="87"/>
      <c r="AI284" s="87"/>
      <c r="AJ284" s="87"/>
    </row>
    <row r="285" spans="23:36" x14ac:dyDescent="0.25">
      <c r="W285" s="87"/>
      <c r="X285" s="87"/>
      <c r="Y285" s="87"/>
      <c r="Z285" s="87"/>
      <c r="AA285" s="87"/>
      <c r="AB285" s="87"/>
      <c r="AC285" s="87"/>
      <c r="AD285" s="87"/>
      <c r="AE285" s="87"/>
      <c r="AF285" s="87"/>
      <c r="AG285" s="87"/>
      <c r="AH285" s="87"/>
      <c r="AI285" s="87"/>
      <c r="AJ285" s="87"/>
    </row>
    <row r="286" spans="23:36" x14ac:dyDescent="0.25">
      <c r="W286" s="87"/>
      <c r="X286" s="87"/>
      <c r="Y286" s="87"/>
      <c r="Z286" s="87"/>
      <c r="AA286" s="87"/>
      <c r="AB286" s="87"/>
      <c r="AC286" s="87"/>
      <c r="AD286" s="87"/>
      <c r="AE286" s="87"/>
      <c r="AF286" s="87"/>
      <c r="AG286" s="87"/>
      <c r="AH286" s="87"/>
      <c r="AI286" s="87"/>
      <c r="AJ286" s="87"/>
    </row>
    <row r="287" spans="23:36" x14ac:dyDescent="0.25">
      <c r="W287" s="87"/>
      <c r="X287" s="87"/>
      <c r="Y287" s="87"/>
      <c r="Z287" s="87"/>
      <c r="AA287" s="87"/>
      <c r="AB287" s="87"/>
      <c r="AC287" s="87"/>
      <c r="AD287" s="87"/>
      <c r="AE287" s="87"/>
      <c r="AF287" s="87"/>
      <c r="AG287" s="87"/>
      <c r="AH287" s="87"/>
      <c r="AI287" s="87"/>
      <c r="AJ287" s="87"/>
    </row>
    <row r="288" spans="23:36" x14ac:dyDescent="0.25">
      <c r="W288" s="87"/>
      <c r="X288" s="87"/>
      <c r="Y288" s="87"/>
      <c r="Z288" s="87"/>
      <c r="AA288" s="87"/>
      <c r="AB288" s="87"/>
      <c r="AC288" s="87"/>
      <c r="AD288" s="87"/>
      <c r="AE288" s="87"/>
      <c r="AF288" s="87"/>
      <c r="AG288" s="87"/>
      <c r="AH288" s="87"/>
      <c r="AI288" s="87"/>
      <c r="AJ288" s="87"/>
    </row>
    <row r="289" spans="23:36" x14ac:dyDescent="0.25">
      <c r="W289" s="87"/>
      <c r="X289" s="87"/>
      <c r="Y289" s="87"/>
      <c r="Z289" s="87"/>
      <c r="AA289" s="87"/>
      <c r="AB289" s="87"/>
      <c r="AC289" s="87"/>
      <c r="AD289" s="87"/>
      <c r="AE289" s="87"/>
      <c r="AF289" s="87"/>
      <c r="AG289" s="87"/>
      <c r="AH289" s="87"/>
      <c r="AI289" s="87"/>
      <c r="AJ289" s="87"/>
    </row>
    <row r="290" spans="23:36" x14ac:dyDescent="0.25">
      <c r="W290" s="87"/>
      <c r="X290" s="87"/>
      <c r="Y290" s="87"/>
      <c r="Z290" s="87"/>
      <c r="AA290" s="87"/>
      <c r="AB290" s="87"/>
      <c r="AC290" s="87"/>
      <c r="AD290" s="87"/>
      <c r="AE290" s="87"/>
      <c r="AF290" s="87"/>
      <c r="AG290" s="87"/>
      <c r="AH290" s="87"/>
      <c r="AI290" s="87"/>
      <c r="AJ290" s="87"/>
    </row>
    <row r="291" spans="23:36" x14ac:dyDescent="0.25">
      <c r="W291" s="87"/>
      <c r="X291" s="87"/>
      <c r="Y291" s="87"/>
      <c r="Z291" s="87"/>
      <c r="AA291" s="87"/>
      <c r="AB291" s="87"/>
      <c r="AC291" s="87"/>
      <c r="AD291" s="87"/>
      <c r="AE291" s="87"/>
      <c r="AF291" s="87"/>
      <c r="AG291" s="87"/>
      <c r="AH291" s="87"/>
      <c r="AI291" s="87"/>
      <c r="AJ291" s="87"/>
    </row>
    <row r="292" spans="23:36" x14ac:dyDescent="0.25">
      <c r="W292" s="87"/>
      <c r="X292" s="87"/>
      <c r="Y292" s="87"/>
      <c r="Z292" s="87"/>
      <c r="AA292" s="87"/>
      <c r="AB292" s="87"/>
      <c r="AC292" s="87"/>
      <c r="AD292" s="87"/>
      <c r="AE292" s="87"/>
      <c r="AF292" s="87"/>
      <c r="AG292" s="87"/>
      <c r="AH292" s="87"/>
      <c r="AI292" s="87"/>
      <c r="AJ292" s="87"/>
    </row>
    <row r="293" spans="23:36" x14ac:dyDescent="0.25">
      <c r="W293" s="87"/>
      <c r="X293" s="87"/>
      <c r="Y293" s="87"/>
      <c r="Z293" s="87"/>
      <c r="AA293" s="87"/>
      <c r="AB293" s="87"/>
      <c r="AC293" s="87"/>
      <c r="AD293" s="87"/>
      <c r="AE293" s="87"/>
      <c r="AF293" s="87"/>
      <c r="AG293" s="87"/>
      <c r="AH293" s="87"/>
      <c r="AI293" s="87"/>
      <c r="AJ293" s="87"/>
    </row>
  </sheetData>
  <mergeCells count="9">
    <mergeCell ref="B76:F76"/>
    <mergeCell ref="B77:C77"/>
    <mergeCell ref="C79:F79"/>
    <mergeCell ref="B113:F113"/>
    <mergeCell ref="B1:F1"/>
    <mergeCell ref="B6:C6"/>
    <mergeCell ref="B13:F13"/>
    <mergeCell ref="B14:C14"/>
    <mergeCell ref="C16:F16"/>
  </mergeCells>
  <conditionalFormatting sqref="D6">
    <cfRule type="cellIs" dxfId="20" priority="48" stopIfTrue="1" operator="between">
      <formula>0</formula>
      <formula>G6 * 0.7</formula>
    </cfRule>
    <cfRule type="cellIs" dxfId="19" priority="49" stopIfTrue="1" operator="between">
      <formula>G6 * 0.7</formula>
      <formula>G6 * 0.9</formula>
    </cfRule>
    <cfRule type="cellIs" dxfId="18" priority="50" stopIfTrue="1" operator="between">
      <formula>G6 * 0.9</formula>
      <formula>G6</formula>
    </cfRule>
  </conditionalFormatting>
  <conditionalFormatting sqref="D77">
    <cfRule type="cellIs" dxfId="17" priority="42" stopIfTrue="1" operator="between">
      <formula>0</formula>
      <formula>G77 * 0.7</formula>
    </cfRule>
    <cfRule type="cellIs" dxfId="16" priority="43" stopIfTrue="1" operator="between">
      <formula>G77 * 0.7</formula>
      <formula>G77 * 0.9</formula>
    </cfRule>
    <cfRule type="cellIs" dxfId="15" priority="44" stopIfTrue="1" operator="between">
      <formula>G77 * 0.9</formula>
      <formula>G77</formula>
    </cfRule>
  </conditionalFormatting>
  <conditionalFormatting sqref="D14">
    <cfRule type="cellIs" dxfId="14" priority="39" stopIfTrue="1" operator="between">
      <formula>0</formula>
      <formula>G14 * 0.7</formula>
    </cfRule>
    <cfRule type="cellIs" dxfId="13" priority="40" stopIfTrue="1" operator="between">
      <formula>G14 * 0.7</formula>
      <formula>G14 * 0.9</formula>
    </cfRule>
    <cfRule type="cellIs" dxfId="12" priority="41" stopIfTrue="1" operator="between">
      <formula>G14 * 0.9</formula>
      <formula>G14</formula>
    </cfRule>
  </conditionalFormatting>
  <conditionalFormatting sqref="H81:H106">
    <cfRule type="cellIs" dxfId="11" priority="29" stopIfTrue="1" operator="lessThanOrEqual">
      <formula>G81-2</formula>
    </cfRule>
    <cfRule type="cellIs" dxfId="10" priority="30" stopIfTrue="1" operator="equal">
      <formula>G81-1</formula>
    </cfRule>
    <cfRule type="cellIs" dxfId="9" priority="31" stopIfTrue="1" operator="greaterThanOrEqual">
      <formula>G81</formula>
    </cfRule>
  </conditionalFormatting>
  <conditionalFormatting sqref="H17:H71">
    <cfRule type="cellIs" dxfId="8" priority="5" stopIfTrue="1" operator="equal">
      <formula>"na"</formula>
    </cfRule>
    <cfRule type="cellIs" dxfId="7" priority="6" stopIfTrue="1" operator="lessThanOrEqual">
      <formula>G17-2</formula>
    </cfRule>
    <cfRule type="cellIs" dxfId="6" priority="7" stopIfTrue="1" operator="equal">
      <formula>G17-1</formula>
    </cfRule>
    <cfRule type="cellIs" dxfId="5" priority="8" stopIfTrue="1" operator="greaterThanOrEqual">
      <formula>G17</formula>
    </cfRule>
  </conditionalFormatting>
  <conditionalFormatting sqref="H81:J106">
    <cfRule type="uniqueValues" dxfId="4" priority="51"/>
  </conditionalFormatting>
  <conditionalFormatting sqref="H81:H106">
    <cfRule type="cellIs" dxfId="3" priority="1" stopIfTrue="1" operator="equal">
      <formula>"na"</formula>
    </cfRule>
    <cfRule type="cellIs" dxfId="2" priority="2" stopIfTrue="1" operator="lessThanOrEqual">
      <formula>G81-2</formula>
    </cfRule>
    <cfRule type="cellIs" dxfId="1" priority="3" stopIfTrue="1" operator="equal">
      <formula>G81-1</formula>
    </cfRule>
    <cfRule type="cellIs" dxfId="0" priority="4" stopIfTrue="1" operator="greaterThanOrEqual">
      <formula>G81</formula>
    </cfRule>
  </conditionalFormatting>
  <pageMargins left="0.25" right="0.25" top="0.75" bottom="0.75" header="0.3" footer="0.3"/>
  <pageSetup paperSize="9" scale="75" orientation="portrait" r:id="rId1"/>
  <headerFooter>
    <oddHeader>&amp;L&amp;"Arial"&amp;8&amp;K000000INTERNAL&amp;1#</oddHeader>
  </headerFooter>
  <rowBreaks count="1" manualBreakCount="1">
    <brk id="12"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nXeGKudETKPeaCNGFh5iTSI5UodjD94nh7U7VklxY>stJc0PGOknD+MvkiSulN9IrXWUWZQsJX/+S/bE9pWH0huWUnwtyctvftMTIYERA16MKID95BO0xeh4tqD8jLcQ==</nXeGKudETKPeaCNGFh5iTSI5UodjD94nh7U7VklxY>
</file>

<file path=customXml/item10.xml><?xml version="1.0" encoding="utf-8"?>
<?mso-contentType ?>
<FormTemplates xmlns="http://schemas.microsoft.com/sharepoint/v3/contenttype/forms">
  <Display>DocumentLibraryForm</Display>
  <Edit>DocumentLibraryForm</Edit>
  <New>DocumentLibraryForm</New>
</FormTemplates>
</file>

<file path=customXml/item11.xml><?xml version="1.0" encoding="utf-8"?>
<nXeGKudETKPeaCNGFh5ix5fP7fSWtl37NIroXmZN38TajkfZeW3Vf6bvmNn8>EHZkKmMObx4/NzVJgmIoDfjpznLcPT5gwzIuQhUKNyz3yWnPxzm25MFdL4tzwHFB</nXeGKudETKPeaCNGFh5ix5fP7fSWtl37NIroXmZN38TajkfZeW3Vf6bvmNn8>
</file>

<file path=customXml/item12.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5.0</_Version>
    <_Status xmlns="http://schemas.microsoft.com/sharepoint/v3/fields">Draft</_Status>
    <_Revision xmlns="http://schemas.microsoft.com/sharepoint/v3/fields" xsi:nil="true"/>
    <_dlc_DocId xmlns="6ea2932a-8f79-4890-bec8-610a421fbf54">5WJMDFPJ5KJM-329406713-82</_dlc_DocId>
    <_dlc_DocIdUrl xmlns="6ea2932a-8f79-4890-bec8-610a421fbf54">
      <Url>https://share.enx.com/wg-isa/_layouts/15/DocIdRedir.aspx?ID=5WJMDFPJ5KJM-329406713-82</Url>
      <Description>5WJMDFPJ5KJM-329406713-82</Description>
    </_dlc_DocIdUrl>
  </documentManagement>
</p:properties>
</file>

<file path=customXml/item13.xml><?xml version="1.0" encoding="utf-8"?>
<nXeGKudETKPeaCNGFh5iy53cs4YTjZQd4Re9Stbph13fJwq3N1dxRUwfkxNCzGbktJIbKf2q8mQyY814Q>otRpIIeRwLhaEEzuCOJU4w==</nXeGKudETKPeaCNGFh5iy53cs4YTjZQd4Re9Stbph13fJwq3N1dxRUwfkxNCzGbktJIbKf2q8mQyY814Q>
</file>

<file path=customXml/item14.xml><?xml version="1.0" encoding="utf-8"?>
<nXeGKudETKPeaCNGFh5i5JKJLOqxkMZWB6LsYfMaI9RtbpE1WkCpXazESWus5B>ApU8tk3K67bP8Uc8J4Y8w4Qbp3vFAFrMprIqldOs9Mtzd3SyZl5pK6IhK0/ZGvAmQU3BksIQ9SPBUT6gw5nXLw==</nXeGKudETKPeaCNGFh5i5JKJLOqxkMZWB6LsYfMaI9RtbpE1WkCpXazESWus5B>
</file>

<file path=customXml/item1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16.xml><?xml version="1.0" encoding="utf-8"?>
<NovaPath_docName>https://share.enx.com/wg-isa/Shared Documents/ISA-5.0.xlsx</NovaPath_docName>
</file>

<file path=customXml/item17.xml><?xml version="1.0" encoding="utf-8"?>
<NovaPath_docClassDate>06/27/2018 12:15:55</NovaPath_docClassDate>
</file>

<file path=customXml/item18.xml><?xml version="1.0" encoding="utf-8"?>
<NovaPath_DocInfoFromAfterSave>True</NovaPath_DocInfoFromAfterSave>
</file>

<file path=customXml/item19.xml><?xml version="1.0" encoding="utf-8"?>
<NovaPath_baseApplication>Microsoft Excel</NovaPath_baseApplication>
</file>

<file path=customXml/item2.xml><?xml version="1.0" encoding="utf-8"?>
<NovaPath_docClass>Internal</NovaPath_docClass>
</file>

<file path=customXml/item20.xml><?xml version="1.0" encoding="utf-8"?>
<nXeGKudETKPeaCNGFh5iyLk1gcWWJqTgFQk8wGFUmjFC0m6hdwbr2zDsrBNVqK>78XRTXVZeZoJLloI1tSn8MWNITa7Qar8TmvlerzV7BFpDo+Mnv3Vu4CiCp5hjhQU</nXeGKudETKPeaCNGFh5iyLk1gcWWJqTgFQk8wGFUmjFC0m6hdwbr2zDsrBNVqK>
</file>

<file path=customXml/item21.xml><?xml version="1.0" encoding="utf-8"?>
<NovaPath_docPath>https:\share.enx.com\wg-isa\Shared Documents</NovaPath_docPath>
</file>

<file path=customXml/item22.xml><?xml version="1.0" encoding="utf-8"?>
<nXeGKudETKPeaCNGFh5i0BGlH9ci87cLWvMx3DlPzuAPh2gY9s703zKUS7uW>VPBK9NgwDNe5bsnMjGNIi5FXHDSuQ7AtVtsuwgdo7W4EpBi7fXHmTKHTRw2l7rE/ssxGf99ezRQTarQCIcwEc20R4Y+qtfJAOCrUFBktp8FxHmaBGbXZc6Vu9U7GwMjc</nXeGKudETKPeaCNGFh5i0BGlH9ci87cLWvMx3DlPzuAPh2gY9s703zKUS7uW>
</file>

<file path=customXml/item23.xml><?xml version="1.0" encoding="utf-8"?>
<NovaPath_docIDOld>HSYWRXYA13NCU1SSITAVEFP5EY</NovaPath_docIDOld>
</file>

<file path=customXml/item24.xml><?xml version="1.0" encoding="utf-8"?>
<ct:contentTypeSchema xmlns:ct="http://schemas.microsoft.com/office/2006/metadata/contentType" xmlns:ma="http://schemas.microsoft.com/office/2006/metadata/properties/metaAttributes" ct:_="" ma:_="" ma:contentTypeName="Document" ma:contentTypeID="0x010100DED90ECB15D3574FA043D70EFB4E7BE8" ma:contentTypeVersion="5" ma:contentTypeDescription="Create a new document." ma:contentTypeScope="" ma:versionID="7c95d89b961c162e18a89bb932736d0b">
  <xsd:schema xmlns:xsd="http://www.w3.org/2001/XMLSchema" xmlns:xs="http://www.w3.org/2001/XMLSchema" xmlns:p="http://schemas.microsoft.com/office/2006/metadata/properties" xmlns:ns2="http://schemas.microsoft.com/sharepoint/v3/fields" xmlns:ns3="6ea2932a-8f79-4890-bec8-610a421fbf54" targetNamespace="http://schemas.microsoft.com/office/2006/metadata/properties" ma:root="true" ma:fieldsID="530cee128b504e1752a0979394548245" ns2:_="" ns3:_="">
    <xsd:import namespace="http://schemas.microsoft.com/sharepoint/v3/fields"/>
    <xsd:import namespace="6ea2932a-8f79-4890-bec8-610a421fbf54"/>
    <xsd:element name="properties">
      <xsd:complexType>
        <xsd:sequence>
          <xsd:element name="documentManagement">
            <xsd:complexType>
              <xsd:all>
                <xsd:element ref="ns2:_Revision" minOccurs="0"/>
                <xsd:element ref="ns2:_Status" minOccurs="0"/>
                <xsd:element ref="ns2:_Version"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Revision" ma:index="8" nillable="true" ma:displayName="Revision" ma:internalName="_Revision">
      <xsd:simpleType>
        <xsd:restriction base="dms:Text"/>
      </xsd:simpleType>
    </xsd:element>
    <xsd:element name="_Status" ma:index="10" nillable="true" ma:displayName="Status" ma:default="Not Started" ma:internalName="_Status">
      <xsd:simpleType>
        <xsd:union memberTypes="dms:Text">
          <xsd:simpleType>
            <xsd:restriction base="dms:Choice">
              <xsd:enumeration value="Not Started"/>
              <xsd:enumeration value="Draft"/>
              <xsd:enumeration value="Reviewed"/>
              <xsd:enumeration value="Scheduled"/>
              <xsd:enumeration value="Published"/>
              <xsd:enumeration value="Final"/>
              <xsd:enumeration value="Expired"/>
            </xsd:restriction>
          </xsd:simpleType>
        </xsd:union>
      </xsd:simpleType>
    </xsd:element>
    <xsd:element name="_Version" ma:index="11" nillable="true" ma:displayName="Version"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a2932a-8f79-4890-bec8-610a421fbf54" elementFormDefault="qualified">
    <xsd:import namespace="http://schemas.microsoft.com/office/2006/documentManagement/types"/>
    <xsd:import namespace="http://schemas.microsoft.com/office/infopath/2007/PartnerControls"/>
    <xsd:element name="_dlc_DocId" ma:index="13" nillable="true" ma:displayName="Document ID Value" ma:description="The value of the document ID assigned to this item." ma:internalName="_dlc_DocId" ma:readOnly="true">
      <xsd:simpleType>
        <xsd:restriction base="dms:Text"/>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9" ma:displayName="Subject"/>
        <xsd:element ref="dc:description" minOccurs="0" maxOccurs="1"/>
        <xsd:element name="keywords" minOccurs="0" maxOccurs="1" type="xsd:string" ma:index="12"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5.xml><?xml version="1.0" encoding="utf-8"?>
<nXeGKudETKPeaCNGFh5ix5fP7fSWtl37NIroXmZyHIynb9qBde2n67FOJFV2>hvo8jIGPriLPjiu1rqJXzKhI6gLOZ8+dIHsepsQ0SPQ=</nXeGKudETKPeaCNGFh5ix5fP7fSWtl37NIroXmZyHIynb9qBde2n67FOJFV2>
</file>

<file path=customXml/item26.xml><?xml version="1.0" encoding="utf-8"?>
<nXeGKudETKPeaCNGFh5i7KB6PCgefevITs3IW5zvHkDTq2cPPZVDzitehfVaR>xXOERgJrn4wgiPpGYa05bg==</nXeGKudETKPeaCNGFh5i7KB6PCgefevITs3IW5zvHkDTq2cPPZVDzitehfVaR>
</file>

<file path=customXml/item27.xml><?xml version="1.0" encoding="utf-8"?>
<nXeGKudETKPeaCNGFh5i2aVdoOsLYjULCdH7T707tDyRRmguot4fEcJ2iD6f9>ua//ROd/YLeEeCaWiPYDBA==</nXeGKudETKPeaCNGFh5i2aVdoOsLYjULCdH7T707tDyRRmguot4fEcJ2iD6f9>
</file>

<file path=customXml/item28.xml><?xml version="1.0" encoding="utf-8"?>
<NovaPath_DocumentType>0</NovaPath_DocumentType>
</file>

<file path=customXml/item29.xml><?xml version="1.0" encoding="utf-8"?>
<NovaPath_versionInfo>4.6.8.12343</NovaPath_versionInfo>
</file>

<file path=customXml/item3.xml><?xml version="1.0" encoding="utf-8"?>
<NovaPath_tenantID>8BC9BD9B-31E2-4E97-ABE0-B03814292429</NovaPath_tenantID>
</file>

<file path=customXml/item30.xml><?xml version="1.0" encoding="utf-8"?>
<nXeGKudETKPeaCNGFh5ix5fP7fSWtl37NIroXmYBQsS1cecqKZfGozr8W9iy>bj//4UdkFO89WgSYlzSCHA==</nXeGKudETKPeaCNGFh5ix5fP7fSWtl37NIroXmYBQsS1cecqKZfGozr8W9iy>
</file>

<file path=customXml/item31.xml><?xml version="1.0" encoding="utf-8"?>
<nXeGKudETKPeaCNGFh5i7cKyawAjgyQn9gyiebCxx1jD9eHXSWW9Lib2F1j9>rLNWkyak7bsX4Auap91eqiCV5OxdulPJx/8n47rO9lfJo5s4rr6DFKZnzOjhlP9ahvGTFygI4z9Ve2ucWr4A+vdT5RWtVWuJKEJ1r7FwfOeS3D1bcGQuyA4OXEojwYR8e25oO2S28VZRESvU8Audb+OljcKV1yQ9qiHU3giQJ8Q=</nXeGKudETKPeaCNGFh5i7cKyawAjgyQn9gyiebCxx1jD9eHXSWW9Lib2F1j9>
</file>

<file path=customXml/item32.xml><?xml version="1.0" encoding="utf-8"?>
<nXeGKudETKPeaCNGFh5i8sltj09I1nJ8AlBUytNZ1Ehih9jnZMZtoeNI9UMZ5>DLypFCKquMi/teLBbvv3qpcV0N7cfyNFSRWKMBAlKhI=</nXeGKudETKPeaCNGFh5i8sltj09I1nJ8AlBUytNZ1Ehih9jnZMZtoeNI9UMZ5>
</file>

<file path=customXml/item4.xml><?xml version="1.0" encoding="utf-8"?>
<NovaPath_docClassID>1030</NovaPath_docClassID>
</file>

<file path=customXml/item5.xml><?xml version="1.0" encoding="utf-8"?>
<nXeGKudETKPeaCNGFh5iKXsadLDxTRe0xbrxgS3asWaSdlBY0sLX5pYu7jLmo>SiTVZYrZoP6lgSCTj6v0lYUXo7rptB3vsxE98fSlaTok74hHqUQ//z+IzG3f3dKdNUyW4Kjm/X9VSbJA4Gr5MW0KPH+B642pxXdDNArGooo=</nXeGKudETKPeaCNGFh5iKXsadLDxTRe0xbrxgS3asWaSdlBY0sLX5pYu7jLmo>
</file>

<file path=customXml/item6.xml><?xml version="1.0" encoding="utf-8"?>
<NovaPath_docOwner>Z218033</NovaPath_docOwner>
</file>

<file path=customXml/item7.xml><?xml version="1.0" encoding="utf-8"?>
<NovaPath_docAuthor>Burkhard Kesting, GSA</NovaPath_docAuthor>
</file>

<file path=customXml/item8.xml><?xml version="1.0" encoding="utf-8"?>
<nXeGKudETKPeaCNGFh5i5IeuWeXv6XDtePDOrtUSOqWwmvYa7PTRiLQvIZkriN4zFxEJfkpx7yiWurrFRQTw>wET7z3APVwWLb5suGR4vTptv1m9DkTWWxkk+1+Ek1QM=</nXeGKudETKPeaCNGFh5i5IeuWeXv6XDtePDOrtUSOqWwmvYa7PTRiLQvIZkriN4zFxEJfkpx7yiWurrFRQTw>
</file>

<file path=customXml/item9.xml><?xml version="1.0" encoding="utf-8"?>
<NovaPath_docID>GXG28P7KHK0P1M0LU45V9R1XVO</NovaPath_docID>
</file>

<file path=customXml/itemProps1.xml><?xml version="1.0" encoding="utf-8"?>
<ds:datastoreItem xmlns:ds="http://schemas.openxmlformats.org/officeDocument/2006/customXml" ds:itemID="{A7F0D8DE-12F3-4C1C-90E6-38FBF2609324}">
  <ds:schemaRefs/>
</ds:datastoreItem>
</file>

<file path=customXml/itemProps10.xml><?xml version="1.0" encoding="utf-8"?>
<ds:datastoreItem xmlns:ds="http://schemas.openxmlformats.org/officeDocument/2006/customXml" ds:itemID="{A6549076-2559-447F-BD36-62085F3D075E}">
  <ds:schemaRefs>
    <ds:schemaRef ds:uri="http://schemas.microsoft.com/sharepoint/v3/contenttype/forms"/>
  </ds:schemaRefs>
</ds:datastoreItem>
</file>

<file path=customXml/itemProps11.xml><?xml version="1.0" encoding="utf-8"?>
<ds:datastoreItem xmlns:ds="http://schemas.openxmlformats.org/officeDocument/2006/customXml" ds:itemID="{255FCB1E-1098-47A7-B6DA-7861FEC5B54B}">
  <ds:schemaRefs/>
</ds:datastoreItem>
</file>

<file path=customXml/itemProps12.xml><?xml version="1.0" encoding="utf-8"?>
<ds:datastoreItem xmlns:ds="http://schemas.openxmlformats.org/officeDocument/2006/customXml" ds:itemID="{B46826F4-DB21-4F2C-84E5-FAFD455BF5F3}">
  <ds:schemaRefs>
    <ds:schemaRef ds:uri="http://www.w3.org/XML/1998/namespace"/>
    <ds:schemaRef ds:uri="http://schemas.microsoft.com/office/2006/documentManagement/types"/>
    <ds:schemaRef ds:uri="http://purl.org/dc/dcmitype/"/>
    <ds:schemaRef ds:uri="http://purl.org/dc/elements/1.1/"/>
    <ds:schemaRef ds:uri="6ea2932a-8f79-4890-bec8-610a421fbf54"/>
    <ds:schemaRef ds:uri="http://schemas.microsoft.com/office/2006/metadata/properties"/>
    <ds:schemaRef ds:uri="http://purl.org/dc/terms/"/>
    <ds:schemaRef ds:uri="http://schemas.microsoft.com/office/infopath/2007/PartnerControls"/>
    <ds:schemaRef ds:uri="http://schemas.openxmlformats.org/package/2006/metadata/core-properties"/>
    <ds:schemaRef ds:uri="http://schemas.microsoft.com/sharepoint/v3/fields"/>
  </ds:schemaRefs>
</ds:datastoreItem>
</file>

<file path=customXml/itemProps13.xml><?xml version="1.0" encoding="utf-8"?>
<ds:datastoreItem xmlns:ds="http://schemas.openxmlformats.org/officeDocument/2006/customXml" ds:itemID="{1F2D198F-F63B-41B8-BD97-D09EE589CB07}">
  <ds:schemaRefs/>
</ds:datastoreItem>
</file>

<file path=customXml/itemProps14.xml><?xml version="1.0" encoding="utf-8"?>
<ds:datastoreItem xmlns:ds="http://schemas.openxmlformats.org/officeDocument/2006/customXml" ds:itemID="{57EFD2B7-6233-4383-9B14-D3E9F720BB78}">
  <ds:schemaRefs/>
</ds:datastoreItem>
</file>

<file path=customXml/itemProps15.xml><?xml version="1.0" encoding="utf-8"?>
<ds:datastoreItem xmlns:ds="http://schemas.openxmlformats.org/officeDocument/2006/customXml" ds:itemID="{8313940A-3CAD-447A-A641-B47345ABC446}">
  <ds:schemaRefs>
    <ds:schemaRef ds:uri="http://schemas.microsoft.com/sharepoint/events"/>
  </ds:schemaRefs>
</ds:datastoreItem>
</file>

<file path=customXml/itemProps16.xml><?xml version="1.0" encoding="utf-8"?>
<ds:datastoreItem xmlns:ds="http://schemas.openxmlformats.org/officeDocument/2006/customXml" ds:itemID="{A5B56126-CE05-4379-A078-C92778E5CA56}">
  <ds:schemaRefs/>
</ds:datastoreItem>
</file>

<file path=customXml/itemProps17.xml><?xml version="1.0" encoding="utf-8"?>
<ds:datastoreItem xmlns:ds="http://schemas.openxmlformats.org/officeDocument/2006/customXml" ds:itemID="{A9B9AB06-D410-41E7-9601-6F0FBE66BF66}">
  <ds:schemaRefs/>
</ds:datastoreItem>
</file>

<file path=customXml/itemProps18.xml><?xml version="1.0" encoding="utf-8"?>
<ds:datastoreItem xmlns:ds="http://schemas.openxmlformats.org/officeDocument/2006/customXml" ds:itemID="{379E7BEB-805B-490F-8EBF-E5DDDBF0B244}">
  <ds:schemaRefs/>
</ds:datastoreItem>
</file>

<file path=customXml/itemProps19.xml><?xml version="1.0" encoding="utf-8"?>
<ds:datastoreItem xmlns:ds="http://schemas.openxmlformats.org/officeDocument/2006/customXml" ds:itemID="{69DC01BB-8F4C-42F7-B209-542DABB87428}">
  <ds:schemaRefs/>
</ds:datastoreItem>
</file>

<file path=customXml/itemProps2.xml><?xml version="1.0" encoding="utf-8"?>
<ds:datastoreItem xmlns:ds="http://schemas.openxmlformats.org/officeDocument/2006/customXml" ds:itemID="{1F2E3624-C406-438B-95E3-39868F4895E5}">
  <ds:schemaRefs/>
</ds:datastoreItem>
</file>

<file path=customXml/itemProps20.xml><?xml version="1.0" encoding="utf-8"?>
<ds:datastoreItem xmlns:ds="http://schemas.openxmlformats.org/officeDocument/2006/customXml" ds:itemID="{848193A6-78EB-4525-B6A0-172802EC4D3B}">
  <ds:schemaRefs/>
</ds:datastoreItem>
</file>

<file path=customXml/itemProps21.xml><?xml version="1.0" encoding="utf-8"?>
<ds:datastoreItem xmlns:ds="http://schemas.openxmlformats.org/officeDocument/2006/customXml" ds:itemID="{B985A8CC-67C5-460D-899C-DB98C01A1BA0}">
  <ds:schemaRefs/>
</ds:datastoreItem>
</file>

<file path=customXml/itemProps22.xml><?xml version="1.0" encoding="utf-8"?>
<ds:datastoreItem xmlns:ds="http://schemas.openxmlformats.org/officeDocument/2006/customXml" ds:itemID="{CE4F59D3-2F31-4DC9-8DDD-944D5F16F1C6}">
  <ds:schemaRefs/>
</ds:datastoreItem>
</file>

<file path=customXml/itemProps23.xml><?xml version="1.0" encoding="utf-8"?>
<ds:datastoreItem xmlns:ds="http://schemas.openxmlformats.org/officeDocument/2006/customXml" ds:itemID="{A96BAD2E-5211-4B61-BC74-D4A137D3A5C5}">
  <ds:schemaRefs/>
</ds:datastoreItem>
</file>

<file path=customXml/itemProps24.xml><?xml version="1.0" encoding="utf-8"?>
<ds:datastoreItem xmlns:ds="http://schemas.openxmlformats.org/officeDocument/2006/customXml" ds:itemID="{46A8FAFE-E93D-4A96-A716-F0B9CE73FC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6ea2932a-8f79-4890-bec8-610a421fbf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5.xml><?xml version="1.0" encoding="utf-8"?>
<ds:datastoreItem xmlns:ds="http://schemas.openxmlformats.org/officeDocument/2006/customXml" ds:itemID="{19EFD41B-6A24-46E0-9FAE-2B6F22198CAE}">
  <ds:schemaRefs/>
</ds:datastoreItem>
</file>

<file path=customXml/itemProps26.xml><?xml version="1.0" encoding="utf-8"?>
<ds:datastoreItem xmlns:ds="http://schemas.openxmlformats.org/officeDocument/2006/customXml" ds:itemID="{513C54B8-65F9-43C1-90EB-7E0DA8AE74F3}">
  <ds:schemaRefs/>
</ds:datastoreItem>
</file>

<file path=customXml/itemProps27.xml><?xml version="1.0" encoding="utf-8"?>
<ds:datastoreItem xmlns:ds="http://schemas.openxmlformats.org/officeDocument/2006/customXml" ds:itemID="{0F047539-17B5-440B-95C8-300A224EB689}">
  <ds:schemaRefs/>
</ds:datastoreItem>
</file>

<file path=customXml/itemProps28.xml><?xml version="1.0" encoding="utf-8"?>
<ds:datastoreItem xmlns:ds="http://schemas.openxmlformats.org/officeDocument/2006/customXml" ds:itemID="{0DF58255-3354-4DF7-96DF-22A1FAAAF7ED}">
  <ds:schemaRefs/>
</ds:datastoreItem>
</file>

<file path=customXml/itemProps29.xml><?xml version="1.0" encoding="utf-8"?>
<ds:datastoreItem xmlns:ds="http://schemas.openxmlformats.org/officeDocument/2006/customXml" ds:itemID="{2A5FD1EA-CCA8-4107-BF34-33BF3038BDB6}">
  <ds:schemaRefs/>
</ds:datastoreItem>
</file>

<file path=customXml/itemProps3.xml><?xml version="1.0" encoding="utf-8"?>
<ds:datastoreItem xmlns:ds="http://schemas.openxmlformats.org/officeDocument/2006/customXml" ds:itemID="{7186119D-8550-4354-9867-0DD06ADE8C0A}">
  <ds:schemaRefs/>
</ds:datastoreItem>
</file>

<file path=customXml/itemProps30.xml><?xml version="1.0" encoding="utf-8"?>
<ds:datastoreItem xmlns:ds="http://schemas.openxmlformats.org/officeDocument/2006/customXml" ds:itemID="{906A654D-861E-40DA-B247-B7014D61BEB3}">
  <ds:schemaRefs/>
</ds:datastoreItem>
</file>

<file path=customXml/itemProps31.xml><?xml version="1.0" encoding="utf-8"?>
<ds:datastoreItem xmlns:ds="http://schemas.openxmlformats.org/officeDocument/2006/customXml" ds:itemID="{DBCC22AC-622A-4B21-B194-D8AF41F88213}">
  <ds:schemaRefs/>
</ds:datastoreItem>
</file>

<file path=customXml/itemProps32.xml><?xml version="1.0" encoding="utf-8"?>
<ds:datastoreItem xmlns:ds="http://schemas.openxmlformats.org/officeDocument/2006/customXml" ds:itemID="{4E13210C-8DD2-42D9-B6B9-266882AA054E}">
  <ds:schemaRefs/>
</ds:datastoreItem>
</file>

<file path=customXml/itemProps4.xml><?xml version="1.0" encoding="utf-8"?>
<ds:datastoreItem xmlns:ds="http://schemas.openxmlformats.org/officeDocument/2006/customXml" ds:itemID="{873A5306-0112-4794-A8A0-79CC49A02C29}">
  <ds:schemaRefs/>
</ds:datastoreItem>
</file>

<file path=customXml/itemProps5.xml><?xml version="1.0" encoding="utf-8"?>
<ds:datastoreItem xmlns:ds="http://schemas.openxmlformats.org/officeDocument/2006/customXml" ds:itemID="{DC0C298D-34BB-4E28-97EF-E413A17C3078}">
  <ds:schemaRefs/>
</ds:datastoreItem>
</file>

<file path=customXml/itemProps6.xml><?xml version="1.0" encoding="utf-8"?>
<ds:datastoreItem xmlns:ds="http://schemas.openxmlformats.org/officeDocument/2006/customXml" ds:itemID="{AEE64D2F-AFFA-4787-B859-3C36DB85FE72}">
  <ds:schemaRefs/>
</ds:datastoreItem>
</file>

<file path=customXml/itemProps7.xml><?xml version="1.0" encoding="utf-8"?>
<ds:datastoreItem xmlns:ds="http://schemas.openxmlformats.org/officeDocument/2006/customXml" ds:itemID="{CBFB1602-3CFF-40E8-AE55-AE27C8E6FA11}">
  <ds:schemaRefs/>
</ds:datastoreItem>
</file>

<file path=customXml/itemProps8.xml><?xml version="1.0" encoding="utf-8"?>
<ds:datastoreItem xmlns:ds="http://schemas.openxmlformats.org/officeDocument/2006/customXml" ds:itemID="{8451C2FC-5F78-4454-8D72-086A8D0BA35B}">
  <ds:schemaRefs/>
</ds:datastoreItem>
</file>

<file path=customXml/itemProps9.xml><?xml version="1.0" encoding="utf-8"?>
<ds:datastoreItem xmlns:ds="http://schemas.openxmlformats.org/officeDocument/2006/customXml" ds:itemID="{4D885EE5-ABF9-49B2-A5F2-D1EAD3A2684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7</vt:i4>
      </vt:variant>
    </vt:vector>
  </HeadingPairs>
  <TitlesOfParts>
    <vt:vector size="19" baseType="lpstr">
      <vt:lpstr>Welcome</vt:lpstr>
      <vt:lpstr>Cover</vt:lpstr>
      <vt:lpstr>Maturity levels</vt:lpstr>
      <vt:lpstr>Definitions</vt:lpstr>
      <vt:lpstr>Information Security</vt:lpstr>
      <vt:lpstr>Prototype Protection</vt:lpstr>
      <vt:lpstr>Data protection</vt:lpstr>
      <vt:lpstr>Results (ISA5)</vt:lpstr>
      <vt:lpstr>Results (ISA4)</vt:lpstr>
      <vt:lpstr>Examples KPI</vt:lpstr>
      <vt:lpstr>License</vt:lpstr>
      <vt:lpstr>Change history</vt:lpstr>
      <vt:lpstr>Cover!Druckbereich</vt:lpstr>
      <vt:lpstr>Definitions!Druckbereich</vt:lpstr>
      <vt:lpstr>'Examples KPI'!Druckbereich</vt:lpstr>
      <vt:lpstr>'Maturity levels'!Druckbereich</vt:lpstr>
      <vt:lpstr>'Results (ISA4)'!Druckbereich</vt:lpstr>
      <vt:lpstr>'Results (ISA5)'!Druckbereich</vt:lpstr>
      <vt:lpstr>Welcome!Druckbereich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Assessment</dc:title>
  <dc:subject>Information Security</dc:subject>
  <dc:creator>ENX WG ISA</dc:creator>
  <cp:keywords>Public</cp:keywords>
  <dc:description>Siehe Tablelenblatt "Lizenz"</dc:description>
  <cp:lastModifiedBy>Froelich, Jens (I/EZ-Z)</cp:lastModifiedBy>
  <cp:revision/>
  <cp:lastPrinted>2020-11-16T11:33:32Z</cp:lastPrinted>
  <dcterms:created xsi:type="dcterms:W3CDTF">2012-07-03T07:09:06Z</dcterms:created>
  <dcterms:modified xsi:type="dcterms:W3CDTF">2022-04-27T12:36:40Z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kumenten-ID">
    <vt:lpwstr>GXG28P7KHK0P1M0LU45V9R1XVO</vt:lpwstr>
  </property>
  <property fmtid="{D5CDD505-2E9C-101B-9397-08002B2CF9AE}" pid="3" name="Klassifizierungs-ID">
    <vt:lpwstr>1030</vt:lpwstr>
  </property>
  <property fmtid="{D5CDD505-2E9C-101B-9397-08002B2CF9AE}" pid="4" name="Klassifizierung">
    <vt:lpwstr>Internal</vt:lpwstr>
  </property>
  <property fmtid="{D5CDD505-2E9C-101B-9397-08002B2CF9AE}" pid="5" name="Klassifizierungs-Datum">
    <vt:lpwstr>06/27/2018 12:15:55</vt:lpwstr>
  </property>
  <property fmtid="{D5CDD505-2E9C-101B-9397-08002B2CF9AE}" pid="6" name="ContentTypeId">
    <vt:lpwstr>0x010100DED90ECB15D3574FA043D70EFB4E7BE8</vt:lpwstr>
  </property>
  <property fmtid="{D5CDD505-2E9C-101B-9397-08002B2CF9AE}" pid="7" name="NovaPath-Version">
    <vt:lpwstr>4.6.8.12343</vt:lpwstr>
  </property>
  <property fmtid="{D5CDD505-2E9C-101B-9397-08002B2CF9AE}" pid="8" name="_dlc_DocIdItemGuid">
    <vt:lpwstr>8ef8eb4b-be82-49e7-8d1d-3bc18b5df457</vt:lpwstr>
  </property>
  <property fmtid="{D5CDD505-2E9C-101B-9397-08002B2CF9AE}" pid="9" name="MSIP_Label_924dbb1d-991d-4bbd-aad5-33bac1d8ffaf_Enabled">
    <vt:lpwstr>True</vt:lpwstr>
  </property>
  <property fmtid="{D5CDD505-2E9C-101B-9397-08002B2CF9AE}" pid="10" name="MSIP_Label_924dbb1d-991d-4bbd-aad5-33bac1d8ffaf_SiteId">
    <vt:lpwstr>9652d7c2-1ccf-4940-8151-4a92bd474ed0</vt:lpwstr>
  </property>
  <property fmtid="{D5CDD505-2E9C-101B-9397-08002B2CF9AE}" pid="11" name="MSIP_Label_924dbb1d-991d-4bbd-aad5-33bac1d8ffaf_Owner">
    <vt:lpwstr>jrillin@emea.corpdir.net</vt:lpwstr>
  </property>
  <property fmtid="{D5CDD505-2E9C-101B-9397-08002B2CF9AE}" pid="12" name="MSIP_Label_924dbb1d-991d-4bbd-aad5-33bac1d8ffaf_SetDate">
    <vt:lpwstr>2020-04-03T05:36:08.7392863Z</vt:lpwstr>
  </property>
  <property fmtid="{D5CDD505-2E9C-101B-9397-08002B2CF9AE}" pid="13" name="MSIP_Label_924dbb1d-991d-4bbd-aad5-33bac1d8ffaf_Name">
    <vt:lpwstr>Internal</vt:lpwstr>
  </property>
  <property fmtid="{D5CDD505-2E9C-101B-9397-08002B2CF9AE}" pid="14" name="MSIP_Label_924dbb1d-991d-4bbd-aad5-33bac1d8ffaf_Application">
    <vt:lpwstr>Microsoft Azure Information Protection</vt:lpwstr>
  </property>
  <property fmtid="{D5CDD505-2E9C-101B-9397-08002B2CF9AE}" pid="15" name="MSIP_Label_924dbb1d-991d-4bbd-aad5-33bac1d8ffaf_Extended_MSFT_Method">
    <vt:lpwstr>Automatic</vt:lpwstr>
  </property>
  <property fmtid="{D5CDD505-2E9C-101B-9397-08002B2CF9AE}" pid="16" name="MSIP_Label_c182816e-6ca7-4b1e-a6b4-ef9d4c1b1385_Enabled">
    <vt:lpwstr>True</vt:lpwstr>
  </property>
  <property fmtid="{D5CDD505-2E9C-101B-9397-08002B2CF9AE}" pid="17" name="MSIP_Label_c182816e-6ca7-4b1e-a6b4-ef9d4c1b1385_SiteId">
    <vt:lpwstr>eb70b763-b6d7-4486-8555-8831709a784e</vt:lpwstr>
  </property>
  <property fmtid="{D5CDD505-2E9C-101B-9397-08002B2CF9AE}" pid="18" name="MSIP_Label_c182816e-6ca7-4b1e-a6b4-ef9d4c1b1385_Owner">
    <vt:lpwstr>Marc.Peter@zf.com</vt:lpwstr>
  </property>
  <property fmtid="{D5CDD505-2E9C-101B-9397-08002B2CF9AE}" pid="19" name="MSIP_Label_c182816e-6ca7-4b1e-a6b4-ef9d4c1b1385_SetDate">
    <vt:lpwstr>2019-12-11T15:09:16.4372933Z</vt:lpwstr>
  </property>
  <property fmtid="{D5CDD505-2E9C-101B-9397-08002B2CF9AE}" pid="20" name="MSIP_Label_c182816e-6ca7-4b1e-a6b4-ef9d4c1b1385_Name">
    <vt:lpwstr>Internal</vt:lpwstr>
  </property>
  <property fmtid="{D5CDD505-2E9C-101B-9397-08002B2CF9AE}" pid="21" name="MSIP_Label_c182816e-6ca7-4b1e-a6b4-ef9d4c1b1385_Application">
    <vt:lpwstr>Microsoft Azure Information Protection</vt:lpwstr>
  </property>
  <property fmtid="{D5CDD505-2E9C-101B-9397-08002B2CF9AE}" pid="22" name="MSIP_Label_c182816e-6ca7-4b1e-a6b4-ef9d4c1b1385_Extended_MSFT_Method">
    <vt:lpwstr>Automatic</vt:lpwstr>
  </property>
  <property fmtid="{D5CDD505-2E9C-101B-9397-08002B2CF9AE}" pid="23" name="MSIP_Label_b1c9b508-7c6e-42bd-bedf-808292653d6c_Enabled">
    <vt:lpwstr>true</vt:lpwstr>
  </property>
  <property fmtid="{D5CDD505-2E9C-101B-9397-08002B2CF9AE}" pid="24" name="MSIP_Label_b1c9b508-7c6e-42bd-bedf-808292653d6c_SetDate">
    <vt:lpwstr>2022-04-27T12:36:40Z</vt:lpwstr>
  </property>
  <property fmtid="{D5CDD505-2E9C-101B-9397-08002B2CF9AE}" pid="25" name="MSIP_Label_b1c9b508-7c6e-42bd-bedf-808292653d6c_Method">
    <vt:lpwstr>Standard</vt:lpwstr>
  </property>
  <property fmtid="{D5CDD505-2E9C-101B-9397-08002B2CF9AE}" pid="26" name="MSIP_Label_b1c9b508-7c6e-42bd-bedf-808292653d6c_Name">
    <vt:lpwstr>b1c9b508-7c6e-42bd-bedf-808292653d6c</vt:lpwstr>
  </property>
  <property fmtid="{D5CDD505-2E9C-101B-9397-08002B2CF9AE}" pid="27" name="MSIP_Label_b1c9b508-7c6e-42bd-bedf-808292653d6c_SiteId">
    <vt:lpwstr>2882be50-2012-4d88-ac86-544124e120c8</vt:lpwstr>
  </property>
  <property fmtid="{D5CDD505-2E9C-101B-9397-08002B2CF9AE}" pid="28" name="MSIP_Label_b1c9b508-7c6e-42bd-bedf-808292653d6c_ActionId">
    <vt:lpwstr>ed7d3ccf-198a-49ea-b121-2bea38f13db3</vt:lpwstr>
  </property>
  <property fmtid="{D5CDD505-2E9C-101B-9397-08002B2CF9AE}" pid="29" name="MSIP_Label_b1c9b508-7c6e-42bd-bedf-808292653d6c_ContentBits">
    <vt:lpwstr>3</vt:lpwstr>
  </property>
</Properties>
</file>