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s" sheetId="1" r:id="rId4"/>
    <sheet state="visible" name="Info" sheetId="2" r:id="rId5"/>
    <sheet state="visible" name="Results" sheetId="3" r:id="rId6"/>
    <sheet state="visible" name="Payment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<sst xmlns="http://schemas.openxmlformats.org/spreadsheetml/2006/main" count="580" uniqueCount="115">
  <si>
    <t>Timestamp</t>
  </si>
  <si>
    <t>I see myself as extraverted, enthusiastic.</t>
  </si>
  <si>
    <t>I see myself as critical, quarrelsome.</t>
  </si>
  <si>
    <t>I see myself as dependable, self-disciplined.</t>
  </si>
  <si>
    <t>I see myself as anxious, easily upset.</t>
  </si>
  <si>
    <t>I see myself as open to new experiences, complex.</t>
  </si>
  <si>
    <t>I see myself as reserved, quiet.</t>
  </si>
  <si>
    <t>I see myself as sympathetic, warm.</t>
  </si>
  <si>
    <t>I see myself as disorganized, careless.</t>
  </si>
  <si>
    <t>I see myself as calm, emotionally stable.</t>
  </si>
  <si>
    <t>I see myself as conventional, uncreative.</t>
  </si>
  <si>
    <t>Was the robot doing any chores when you approached it?</t>
  </si>
  <si>
    <t>Happy</t>
  </si>
  <si>
    <t>Social</t>
  </si>
  <si>
    <t>Emotional</t>
  </si>
  <si>
    <t>Capable</t>
  </si>
  <si>
    <t>Responsive</t>
  </si>
  <si>
    <t>Interactive</t>
  </si>
  <si>
    <t>Reliable</t>
  </si>
  <si>
    <t>Competent</t>
  </si>
  <si>
    <t>Knowledgeable</t>
  </si>
  <si>
    <t>Please rate your impression of the robot on the following scale.</t>
  </si>
  <si>
    <t>Your email address?</t>
  </si>
  <si>
    <t xml:space="preserve">Please retype your email. </t>
  </si>
  <si>
    <t>What is your age?</t>
  </si>
  <si>
    <t>What is the highest degree or level of school you have completed?</t>
  </si>
  <si>
    <t>How many year of experience do you have with robots?</t>
  </si>
  <si>
    <t>Do you wish to learn about future studies we run?</t>
  </si>
  <si>
    <t>Yes</t>
  </si>
  <si>
    <t>No</t>
  </si>
  <si>
    <t>popojoyzhou@gmail.com</t>
  </si>
  <si>
    <t>Master’s degree</t>
  </si>
  <si>
    <t>1-2 years</t>
  </si>
  <si>
    <t>zzhan190@jhu.edu</t>
  </si>
  <si>
    <t>Bachelor's degree</t>
  </si>
  <si>
    <t>3-4 years</t>
  </si>
  <si>
    <t>derrickpeng@gmail.com</t>
  </si>
  <si>
    <t>High school or equivalent</t>
  </si>
  <si>
    <t>Less than 1 year</t>
  </si>
  <si>
    <t>zchen97@jh.edu</t>
  </si>
  <si>
    <t>apowel41@jh.edu</t>
  </si>
  <si>
    <t>No experience at all</t>
  </si>
  <si>
    <t>20jgu20@gmail.com</t>
  </si>
  <si>
    <t>madam5@jh.edu</t>
  </si>
  <si>
    <t>ssuba1@jhu.edu</t>
  </si>
  <si>
    <t>ksong16@jhu.edu</t>
  </si>
  <si>
    <t>ian.goh@jhu.edu</t>
  </si>
  <si>
    <t>rsarkar3@jhu.edu</t>
  </si>
  <si>
    <t>Doctorate degree</t>
  </si>
  <si>
    <t>caltido1@jhu.edu</t>
  </si>
  <si>
    <t>will.quinn@jhu.edu</t>
  </si>
  <si>
    <t>yoz1125@gmail.com</t>
  </si>
  <si>
    <t>qyu24@jh.edu</t>
  </si>
  <si>
    <t>amill206@jh.edu</t>
  </si>
  <si>
    <t>pli36@jh.edu</t>
  </si>
  <si>
    <t>jhsu37@jhu.edu</t>
  </si>
  <si>
    <t>sbayoum1@jhu.edu</t>
  </si>
  <si>
    <t>Kathrynacameron@gmail.com</t>
  </si>
  <si>
    <t>panghat@outlook.com</t>
  </si>
  <si>
    <t>pshah52@jhu.edu</t>
  </si>
  <si>
    <t>sbare1@jhu.edu</t>
  </si>
  <si>
    <t>stasnee2@jh.edu</t>
  </si>
  <si>
    <t>dpaul20@jh.edu</t>
  </si>
  <si>
    <t>nthoma41@jh.edu</t>
  </si>
  <si>
    <t>More than 5 years</t>
  </si>
  <si>
    <t>criggs6@jh.edu</t>
  </si>
  <si>
    <t>rjha3@jhu.edu</t>
  </si>
  <si>
    <t>rjha3@jh.edu</t>
  </si>
  <si>
    <t>id</t>
  </si>
  <si>
    <t>Conditions</t>
  </si>
  <si>
    <t>Extraversion</t>
  </si>
  <si>
    <t>Agreeableness</t>
  </si>
  <si>
    <t>Conscientiousness</t>
  </si>
  <si>
    <t>Emotional Stability</t>
  </si>
  <si>
    <t>Openness</t>
  </si>
  <si>
    <t>Manipulation Check</t>
  </si>
  <si>
    <t>Gender</t>
  </si>
  <si>
    <t>task first</t>
  </si>
  <si>
    <t>Male</t>
  </si>
  <si>
    <t>Functional</t>
  </si>
  <si>
    <t>no task first</t>
  </si>
  <si>
    <t>Female</t>
  </si>
  <si>
    <t>ID</t>
  </si>
  <si>
    <t>Condition(S/F,T/N)</t>
  </si>
  <si>
    <t>S/F</t>
  </si>
  <si>
    <t>T/N</t>
  </si>
  <si>
    <t>Fake-Natural</t>
  </si>
  <si>
    <t>Machinelike-Humanlike</t>
  </si>
  <si>
    <t>Unconsious-Conscious</t>
  </si>
  <si>
    <t>Artificial-Lifelike</t>
  </si>
  <si>
    <t>Rigid-Elegant</t>
  </si>
  <si>
    <t>Dead-Alive</t>
  </si>
  <si>
    <t>Stagnant-Lively</t>
  </si>
  <si>
    <t>Mechanical-Organic</t>
  </si>
  <si>
    <t>Inert-Interactive</t>
  </si>
  <si>
    <t>Apathetic-Responsive</t>
  </si>
  <si>
    <t>Dislike-Like</t>
  </si>
  <si>
    <t>Unfriendly-Friendly</t>
  </si>
  <si>
    <t>Unkind-Kind</t>
  </si>
  <si>
    <t>Unpleasant-Pleasant</t>
  </si>
  <si>
    <t>Awful-Nice</t>
  </si>
  <si>
    <t>Incompetent-Competent</t>
  </si>
  <si>
    <t>Ignorant-Knowledgeable</t>
  </si>
  <si>
    <t>Irresponsible-Responsible</t>
  </si>
  <si>
    <t>Unintelligent-Intelligent</t>
  </si>
  <si>
    <t>Foolish-Sensible</t>
  </si>
  <si>
    <t>trial_1</t>
  </si>
  <si>
    <t>trial_2</t>
  </si>
  <si>
    <t>trial_3</t>
  </si>
  <si>
    <t>trial_4</t>
  </si>
  <si>
    <t>trial_5</t>
  </si>
  <si>
    <t>Task</t>
  </si>
  <si>
    <t>No task</t>
  </si>
  <si>
    <t>Email</t>
  </si>
  <si>
    <t>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</si>
</sst>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000000"/>
    <numFmt numFmtId="166" formatCode="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8" fontId="2" numFmtId="0" xfId="0" applyAlignment="1" applyFill="1" applyFont="1">
      <alignment horizontal="left" readingOrder="0"/>
    </xf>
    <xf borderId="0" fillId="8" fontId="2" numFmtId="0" xfId="0" applyAlignment="1" applyFont="1">
      <alignment horizontal="right"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5" width="18.88"/>
    <col customWidth="1" min="76" max="76" width="11.13"/>
    <col customWidth="1" min="77" max="77" width="19.38"/>
    <col customWidth="1" min="78" max="85" width="18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21</v>
      </c>
      <c r="X1" s="1" t="s">
        <v>21</v>
      </c>
      <c r="Y1" s="1" t="s">
        <v>21</v>
      </c>
      <c r="Z1" s="1" t="s">
        <v>21</v>
      </c>
      <c r="AA1" s="1" t="s">
        <v>21</v>
      </c>
      <c r="AB1" s="1" t="s">
        <v>21</v>
      </c>
      <c r="AC1" s="1" t="s">
        <v>21</v>
      </c>
      <c r="AD1" s="1" t="s">
        <v>21</v>
      </c>
      <c r="AE1" s="1" t="s">
        <v>21</v>
      </c>
      <c r="AF1" s="1" t="s">
        <v>21</v>
      </c>
      <c r="AG1" s="1" t="s">
        <v>21</v>
      </c>
      <c r="AH1" s="1" t="s">
        <v>21</v>
      </c>
      <c r="AI1" s="1" t="s">
        <v>21</v>
      </c>
      <c r="AJ1" s="1" t="s">
        <v>21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6" t="s">
        <v>11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16</v>
      </c>
      <c r="AW1" s="1" t="s">
        <v>17</v>
      </c>
      <c r="AX1" s="1" t="s">
        <v>18</v>
      </c>
      <c r="AY1" s="1" t="s">
        <v>19</v>
      </c>
      <c r="AZ1" s="1" t="s">
        <v>20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21</v>
      </c>
      <c r="BF1" s="1" t="s">
        <v>21</v>
      </c>
      <c r="BG1" s="1" t="s">
        <v>21</v>
      </c>
      <c r="BH1" s="1" t="s">
        <v>21</v>
      </c>
      <c r="BI1" s="1" t="s">
        <v>21</v>
      </c>
      <c r="BJ1" s="1" t="s">
        <v>21</v>
      </c>
      <c r="BK1" s="1" t="s">
        <v>21</v>
      </c>
      <c r="BL1" s="1" t="s">
        <v>21</v>
      </c>
      <c r="BM1" s="1" t="s">
        <v>21</v>
      </c>
      <c r="BN1" s="1" t="s">
        <v>21</v>
      </c>
      <c r="BO1" s="1" t="s">
        <v>21</v>
      </c>
      <c r="BP1" s="1" t="s">
        <v>21</v>
      </c>
      <c r="BQ1" s="1" t="s">
        <v>21</v>
      </c>
      <c r="BR1" s="1" t="s">
        <v>21</v>
      </c>
      <c r="BS1" s="1" t="s">
        <v>21</v>
      </c>
      <c r="BT1" s="1" t="s">
        <v>21</v>
      </c>
      <c r="BU1" s="1" t="s">
        <v>21</v>
      </c>
      <c r="BV1" s="1" t="s">
        <v>22</v>
      </c>
      <c r="BW1" s="1" t="s">
        <v>23</v>
      </c>
      <c r="BX1" s="1" t="s">
        <v>24</v>
      </c>
      <c r="BY1" s="1" t="s">
        <v>25</v>
      </c>
      <c r="BZ1" s="1" t="s">
        <v>26</v>
      </c>
      <c r="CA1" s="6" t="s">
        <v>27</v>
      </c>
    </row>
    <row r="2">
      <c r="A2" s="7">
        <v>44608.48646590278</v>
      </c>
      <c r="B2" s="6">
        <v>6.0</v>
      </c>
      <c r="C2" s="6">
        <v>3.0</v>
      </c>
      <c r="D2" s="6">
        <v>6.0</v>
      </c>
      <c r="E2" s="6">
        <v>5.0</v>
      </c>
      <c r="F2" s="6">
        <v>6.0</v>
      </c>
      <c r="G2" s="6">
        <v>6.0</v>
      </c>
      <c r="H2" s="6">
        <v>7.0</v>
      </c>
      <c r="I2" s="6">
        <v>2.0</v>
      </c>
      <c r="J2" s="6">
        <v>6.0</v>
      </c>
      <c r="K2" s="6">
        <v>6.0</v>
      </c>
      <c r="L2" s="6" t="s">
        <v>28</v>
      </c>
      <c r="M2" s="6">
        <v>2.0</v>
      </c>
      <c r="N2" s="6">
        <v>3.0</v>
      </c>
      <c r="O2" s="6">
        <v>3.0</v>
      </c>
      <c r="P2" s="6">
        <v>5.0</v>
      </c>
      <c r="Q2" s="6">
        <v>5.0</v>
      </c>
      <c r="R2" s="6">
        <v>4.0</v>
      </c>
      <c r="S2" s="6">
        <v>5.0</v>
      </c>
      <c r="T2" s="6">
        <v>4.0</v>
      </c>
      <c r="U2" s="6">
        <v>3.0</v>
      </c>
      <c r="V2" s="6">
        <v>3.0</v>
      </c>
      <c r="W2" s="6">
        <v>2.0</v>
      </c>
      <c r="X2" s="6">
        <v>3.0</v>
      </c>
      <c r="Y2" s="6">
        <v>2.0</v>
      </c>
      <c r="Z2" s="6">
        <v>3.0</v>
      </c>
      <c r="AA2" s="6">
        <v>4.0</v>
      </c>
      <c r="AB2" s="6">
        <v>4.0</v>
      </c>
      <c r="AC2" s="6">
        <v>2.0</v>
      </c>
      <c r="AD2" s="6">
        <v>3.0</v>
      </c>
      <c r="AE2" s="6">
        <v>4.0</v>
      </c>
      <c r="AF2" s="6">
        <v>5.0</v>
      </c>
      <c r="AG2" s="6">
        <v>4.0</v>
      </c>
      <c r="AH2" s="6">
        <v>5.0</v>
      </c>
      <c r="AI2" s="6">
        <v>5.0</v>
      </c>
      <c r="AJ2" s="6">
        <v>5.0</v>
      </c>
      <c r="AK2" s="6">
        <v>4.0</v>
      </c>
      <c r="AL2" s="6">
        <v>4.0</v>
      </c>
      <c r="AM2" s="6">
        <v>3.0</v>
      </c>
      <c r="AN2" s="6">
        <v>5.0</v>
      </c>
      <c r="AO2" s="6">
        <v>4.0</v>
      </c>
      <c r="AP2" s="6">
        <v>4.0</v>
      </c>
      <c r="AQ2" s="6" t="s">
        <v>29</v>
      </c>
      <c r="AR2" s="6">
        <v>2.0</v>
      </c>
      <c r="AS2" s="6">
        <v>4.0</v>
      </c>
      <c r="AT2" s="6">
        <v>3.0</v>
      </c>
      <c r="AU2" s="6">
        <v>5.0</v>
      </c>
      <c r="AV2" s="6">
        <v>5.0</v>
      </c>
      <c r="AW2" s="6">
        <v>5.0</v>
      </c>
      <c r="AX2" s="6">
        <v>5.0</v>
      </c>
      <c r="AY2" s="6">
        <v>4.0</v>
      </c>
      <c r="AZ2" s="6">
        <v>3.0</v>
      </c>
      <c r="BA2" s="6">
        <v>4.0</v>
      </c>
      <c r="BB2" s="6">
        <v>3.0</v>
      </c>
      <c r="BC2" s="6">
        <v>4.0</v>
      </c>
      <c r="BD2" s="6">
        <v>3.0</v>
      </c>
      <c r="BE2" s="6">
        <v>2.0</v>
      </c>
      <c r="BF2" s="6">
        <v>4.0</v>
      </c>
      <c r="BG2" s="6">
        <v>4.0</v>
      </c>
      <c r="BH2" s="6">
        <v>3.0</v>
      </c>
      <c r="BI2" s="6">
        <v>3.0</v>
      </c>
      <c r="BJ2" s="6">
        <v>4.0</v>
      </c>
      <c r="BK2" s="6">
        <v>5.0</v>
      </c>
      <c r="BL2" s="6">
        <v>4.0</v>
      </c>
      <c r="BM2" s="6">
        <v>5.0</v>
      </c>
      <c r="BN2" s="6">
        <v>5.0</v>
      </c>
      <c r="BO2" s="6">
        <v>5.0</v>
      </c>
      <c r="BP2" s="6">
        <v>4.0</v>
      </c>
      <c r="BQ2" s="6">
        <v>4.0</v>
      </c>
      <c r="BR2" s="6">
        <v>3.0</v>
      </c>
      <c r="BS2" s="6">
        <v>5.0</v>
      </c>
      <c r="BT2" s="6">
        <v>4.0</v>
      </c>
      <c r="BU2" s="6">
        <v>4.0</v>
      </c>
      <c r="BV2" s="6" t="s">
        <v>30</v>
      </c>
      <c r="BW2" s="6" t="s">
        <v>30</v>
      </c>
      <c r="BX2" s="6">
        <v>26.0</v>
      </c>
      <c r="BY2" s="6" t="s">
        <v>31</v>
      </c>
      <c r="BZ2" s="6" t="s">
        <v>32</v>
      </c>
      <c r="CA2" s="8"/>
    </row>
    <row r="3">
      <c r="A3" s="7">
        <v>44609.65592800926</v>
      </c>
      <c r="B3" s="6">
        <v>4.0</v>
      </c>
      <c r="C3" s="6">
        <v>3.0</v>
      </c>
      <c r="D3" s="6">
        <v>6.0</v>
      </c>
      <c r="E3" s="6">
        <v>2.0</v>
      </c>
      <c r="F3" s="6">
        <v>6.0</v>
      </c>
      <c r="G3" s="6">
        <v>6.0</v>
      </c>
      <c r="H3" s="6">
        <v>5.0</v>
      </c>
      <c r="I3" s="6">
        <v>1.0</v>
      </c>
      <c r="J3" s="6">
        <v>6.0</v>
      </c>
      <c r="K3" s="6">
        <v>2.0</v>
      </c>
      <c r="L3" s="6" t="s">
        <v>29</v>
      </c>
      <c r="M3" s="6">
        <v>4.0</v>
      </c>
      <c r="N3" s="6">
        <v>1.0</v>
      </c>
      <c r="O3" s="6">
        <v>1.0</v>
      </c>
      <c r="P3" s="6">
        <v>4.0</v>
      </c>
      <c r="Q3" s="6">
        <v>4.0</v>
      </c>
      <c r="R3" s="6">
        <v>1.0</v>
      </c>
      <c r="S3" s="6">
        <v>4.0</v>
      </c>
      <c r="T3" s="6">
        <v>5.0</v>
      </c>
      <c r="U3" s="6">
        <v>3.0</v>
      </c>
      <c r="V3" s="6">
        <v>3.0</v>
      </c>
      <c r="W3" s="6">
        <v>1.0</v>
      </c>
      <c r="X3" s="6">
        <v>3.0</v>
      </c>
      <c r="Y3" s="6">
        <v>2.0</v>
      </c>
      <c r="Z3" s="6">
        <v>3.0</v>
      </c>
      <c r="AA3" s="6">
        <v>2.0</v>
      </c>
      <c r="AB3" s="6">
        <v>2.0</v>
      </c>
      <c r="AC3" s="6">
        <v>1.0</v>
      </c>
      <c r="AD3" s="6">
        <v>2.0</v>
      </c>
      <c r="AE3" s="6">
        <v>1.0</v>
      </c>
      <c r="AF3" s="6">
        <v>1.0</v>
      </c>
      <c r="AG3" s="6">
        <v>3.0</v>
      </c>
      <c r="AH3" s="6">
        <v>2.0</v>
      </c>
      <c r="AI3" s="6">
        <v>3.0</v>
      </c>
      <c r="AJ3" s="6">
        <v>3.0</v>
      </c>
      <c r="AK3" s="6">
        <v>3.0</v>
      </c>
      <c r="AL3" s="6">
        <v>3.0</v>
      </c>
      <c r="AM3" s="6">
        <v>3.0</v>
      </c>
      <c r="AN3" s="6">
        <v>2.0</v>
      </c>
      <c r="AO3" s="6">
        <v>3.0</v>
      </c>
      <c r="AP3" s="6">
        <v>3.0</v>
      </c>
      <c r="AQ3" s="6" t="s">
        <v>28</v>
      </c>
      <c r="AR3" s="6">
        <v>4.0</v>
      </c>
      <c r="AS3" s="6">
        <v>4.0</v>
      </c>
      <c r="AT3" s="6">
        <v>3.0</v>
      </c>
      <c r="AU3" s="6">
        <v>4.0</v>
      </c>
      <c r="AV3" s="6">
        <v>4.0</v>
      </c>
      <c r="AW3" s="6">
        <v>2.0</v>
      </c>
      <c r="AX3" s="6">
        <v>4.0</v>
      </c>
      <c r="AY3" s="6">
        <v>4.0</v>
      </c>
      <c r="AZ3" s="6">
        <v>4.0</v>
      </c>
      <c r="BA3" s="6">
        <v>4.0</v>
      </c>
      <c r="BB3" s="6">
        <v>3.0</v>
      </c>
      <c r="BC3" s="6">
        <v>4.0</v>
      </c>
      <c r="BD3" s="6">
        <v>3.0</v>
      </c>
      <c r="BE3" s="6">
        <v>4.0</v>
      </c>
      <c r="BF3" s="6">
        <v>4.0</v>
      </c>
      <c r="BG3" s="6">
        <v>4.0</v>
      </c>
      <c r="BH3" s="6">
        <v>3.0</v>
      </c>
      <c r="BI3" s="6">
        <v>4.0</v>
      </c>
      <c r="BJ3" s="6">
        <v>4.0</v>
      </c>
      <c r="BK3" s="6">
        <v>4.0</v>
      </c>
      <c r="BL3" s="6">
        <v>4.0</v>
      </c>
      <c r="BM3" s="6">
        <v>3.0</v>
      </c>
      <c r="BN3" s="6">
        <v>3.0</v>
      </c>
      <c r="BO3" s="6">
        <v>3.0</v>
      </c>
      <c r="BP3" s="6">
        <v>4.0</v>
      </c>
      <c r="BQ3" s="6">
        <v>4.0</v>
      </c>
      <c r="BR3" s="6">
        <v>4.0</v>
      </c>
      <c r="BS3" s="6">
        <v>4.0</v>
      </c>
      <c r="BT3" s="6">
        <v>3.0</v>
      </c>
      <c r="BU3" s="6">
        <v>3.0</v>
      </c>
      <c r="BV3" s="6" t="s">
        <v>33</v>
      </c>
      <c r="BW3" s="6" t="s">
        <v>33</v>
      </c>
      <c r="BX3" s="6">
        <v>25.0</v>
      </c>
      <c r="BY3" s="6" t="s">
        <v>34</v>
      </c>
      <c r="BZ3" s="6" t="s">
        <v>35</v>
      </c>
      <c r="CA3" s="8"/>
    </row>
    <row r="4">
      <c r="A4" s="7">
        <v>44616.65507616899</v>
      </c>
      <c r="B4" s="6">
        <v>2.0</v>
      </c>
      <c r="C4" s="6">
        <v>6.0</v>
      </c>
      <c r="D4" s="6">
        <v>6.0</v>
      </c>
      <c r="E4" s="6">
        <v>2.0</v>
      </c>
      <c r="F4" s="6">
        <v>5.0</v>
      </c>
      <c r="G4" s="6">
        <v>3.0</v>
      </c>
      <c r="H4" s="6">
        <v>3.0</v>
      </c>
      <c r="I4" s="6">
        <v>3.0</v>
      </c>
      <c r="J4" s="6">
        <v>6.0</v>
      </c>
      <c r="K4" s="6">
        <v>2.0</v>
      </c>
      <c r="L4" s="6" t="s">
        <v>29</v>
      </c>
      <c r="M4" s="6">
        <v>2.0</v>
      </c>
      <c r="N4" s="6">
        <v>2.0</v>
      </c>
      <c r="O4" s="6">
        <v>4.0</v>
      </c>
      <c r="P4" s="6">
        <v>3.0</v>
      </c>
      <c r="Q4" s="6">
        <v>2.0</v>
      </c>
      <c r="R4" s="6">
        <v>3.0</v>
      </c>
      <c r="S4" s="6">
        <v>3.0</v>
      </c>
      <c r="T4" s="6">
        <v>3.0</v>
      </c>
      <c r="U4" s="6">
        <v>3.0</v>
      </c>
      <c r="V4" s="6">
        <v>3.0</v>
      </c>
      <c r="W4" s="6">
        <v>3.0</v>
      </c>
      <c r="X4" s="6">
        <v>3.0</v>
      </c>
      <c r="Y4" s="6">
        <v>2.0</v>
      </c>
      <c r="Z4" s="6">
        <v>2.0</v>
      </c>
      <c r="AA4" s="6">
        <v>3.0</v>
      </c>
      <c r="AB4" s="6">
        <v>2.0</v>
      </c>
      <c r="AC4" s="6">
        <v>2.0</v>
      </c>
      <c r="AD4" s="6">
        <v>2.0</v>
      </c>
      <c r="AE4" s="6">
        <v>3.0</v>
      </c>
      <c r="AF4" s="6">
        <v>2.0</v>
      </c>
      <c r="AG4" s="6">
        <v>3.0</v>
      </c>
      <c r="AH4" s="6">
        <v>2.0</v>
      </c>
      <c r="AI4" s="6">
        <v>3.0</v>
      </c>
      <c r="AJ4" s="6">
        <v>3.0</v>
      </c>
      <c r="AK4" s="6">
        <v>3.0</v>
      </c>
      <c r="AL4" s="6">
        <v>3.0</v>
      </c>
      <c r="AM4" s="6">
        <v>3.0</v>
      </c>
      <c r="AN4" s="6">
        <v>4.0</v>
      </c>
      <c r="AO4" s="6">
        <v>4.0</v>
      </c>
      <c r="AP4" s="6">
        <v>4.0</v>
      </c>
      <c r="AQ4" s="6" t="s">
        <v>28</v>
      </c>
      <c r="AR4" s="6">
        <v>1.0</v>
      </c>
      <c r="AS4" s="6">
        <v>2.0</v>
      </c>
      <c r="AT4" s="6">
        <v>4.0</v>
      </c>
      <c r="AU4" s="6">
        <v>4.0</v>
      </c>
      <c r="AV4" s="6">
        <v>4.0</v>
      </c>
      <c r="AW4" s="6">
        <v>4.0</v>
      </c>
      <c r="AX4" s="6">
        <v>3.0</v>
      </c>
      <c r="AY4" s="6">
        <v>3.0</v>
      </c>
      <c r="AZ4" s="6">
        <v>3.0</v>
      </c>
      <c r="BA4" s="6">
        <v>4.0</v>
      </c>
      <c r="BB4" s="6">
        <v>4.0</v>
      </c>
      <c r="BC4" s="6">
        <v>3.0</v>
      </c>
      <c r="BD4" s="6">
        <v>4.0</v>
      </c>
      <c r="BE4" s="6">
        <v>1.0</v>
      </c>
      <c r="BF4" s="6">
        <v>4.0</v>
      </c>
      <c r="BG4" s="6">
        <v>2.0</v>
      </c>
      <c r="BH4" s="6">
        <v>2.0</v>
      </c>
      <c r="BI4" s="6">
        <v>3.0</v>
      </c>
      <c r="BJ4" s="6">
        <v>4.0</v>
      </c>
      <c r="BK4" s="6">
        <v>2.0</v>
      </c>
      <c r="BL4" s="6">
        <v>4.0</v>
      </c>
      <c r="BM4" s="6">
        <v>2.0</v>
      </c>
      <c r="BN4" s="6">
        <v>2.0</v>
      </c>
      <c r="BO4" s="6">
        <v>2.0</v>
      </c>
      <c r="BP4" s="6">
        <v>3.0</v>
      </c>
      <c r="BQ4" s="6">
        <v>4.0</v>
      </c>
      <c r="BR4" s="6">
        <v>3.0</v>
      </c>
      <c r="BS4" s="6">
        <v>4.0</v>
      </c>
      <c r="BT4" s="6">
        <v>4.0</v>
      </c>
      <c r="BU4" s="6">
        <v>3.0</v>
      </c>
      <c r="BV4" s="6" t="s">
        <v>36</v>
      </c>
      <c r="BW4" s="6" t="s">
        <v>36</v>
      </c>
      <c r="BX4" s="6">
        <v>20.0</v>
      </c>
      <c r="BY4" s="6" t="s">
        <v>37</v>
      </c>
      <c r="BZ4" s="6" t="s">
        <v>38</v>
      </c>
      <c r="CA4" s="8"/>
    </row>
    <row r="5">
      <c r="A5" s="7">
        <v>44616.741822592594</v>
      </c>
      <c r="B5" s="6">
        <v>4.0</v>
      </c>
      <c r="C5" s="6">
        <v>7.0</v>
      </c>
      <c r="D5" s="6">
        <v>6.0</v>
      </c>
      <c r="E5" s="6">
        <v>3.0</v>
      </c>
      <c r="F5" s="6">
        <v>7.0</v>
      </c>
      <c r="G5" s="6">
        <v>7.0</v>
      </c>
      <c r="H5" s="6">
        <v>2.0</v>
      </c>
      <c r="I5" s="6">
        <v>2.0</v>
      </c>
      <c r="J5" s="6">
        <v>6.0</v>
      </c>
      <c r="K5" s="6">
        <v>2.0</v>
      </c>
      <c r="L5" s="6" t="s">
        <v>28</v>
      </c>
      <c r="M5" s="6">
        <v>2.0</v>
      </c>
      <c r="N5" s="6">
        <v>4.0</v>
      </c>
      <c r="O5" s="6">
        <v>4.0</v>
      </c>
      <c r="P5" s="6">
        <v>5.0</v>
      </c>
      <c r="Q5" s="6">
        <v>4.0</v>
      </c>
      <c r="R5" s="6">
        <v>4.0</v>
      </c>
      <c r="S5" s="6">
        <v>5.0</v>
      </c>
      <c r="T5" s="6">
        <v>3.0</v>
      </c>
      <c r="U5" s="6">
        <v>4.0</v>
      </c>
      <c r="V5" s="6">
        <v>2.0</v>
      </c>
      <c r="W5" s="6">
        <v>2.0</v>
      </c>
      <c r="X5" s="6">
        <v>4.0</v>
      </c>
      <c r="Y5" s="6">
        <v>2.0</v>
      </c>
      <c r="Z5" s="6">
        <v>2.0</v>
      </c>
      <c r="AA5" s="6">
        <v>4.0</v>
      </c>
      <c r="AB5" s="6">
        <v>3.0</v>
      </c>
      <c r="AC5" s="6">
        <v>2.0</v>
      </c>
      <c r="AD5" s="6">
        <v>2.0</v>
      </c>
      <c r="AE5" s="6">
        <v>4.0</v>
      </c>
      <c r="AF5" s="6">
        <v>4.0</v>
      </c>
      <c r="AG5" s="6">
        <v>4.0</v>
      </c>
      <c r="AH5" s="6">
        <v>4.0</v>
      </c>
      <c r="AI5" s="6">
        <v>3.0</v>
      </c>
      <c r="AJ5" s="6">
        <v>4.0</v>
      </c>
      <c r="AK5" s="6">
        <v>4.0</v>
      </c>
      <c r="AL5" s="6">
        <v>3.0</v>
      </c>
      <c r="AM5" s="6">
        <v>4.0</v>
      </c>
      <c r="AN5" s="6">
        <v>4.0</v>
      </c>
      <c r="AO5" s="6">
        <v>4.0</v>
      </c>
      <c r="AP5" s="6">
        <v>3.0</v>
      </c>
      <c r="AQ5" s="9" t="s">
        <v>28</v>
      </c>
      <c r="AR5" s="6">
        <v>3.0</v>
      </c>
      <c r="AS5" s="6">
        <v>4.0</v>
      </c>
      <c r="AT5" s="6">
        <v>3.0</v>
      </c>
      <c r="AU5" s="6">
        <v>4.0</v>
      </c>
      <c r="AV5" s="6">
        <v>4.0</v>
      </c>
      <c r="AW5" s="6">
        <v>4.0</v>
      </c>
      <c r="AX5" s="6">
        <v>4.0</v>
      </c>
      <c r="AY5" s="6">
        <v>4.0</v>
      </c>
      <c r="AZ5" s="6">
        <v>4.0</v>
      </c>
      <c r="BA5" s="6">
        <v>4.0</v>
      </c>
      <c r="BB5" s="6">
        <v>2.0</v>
      </c>
      <c r="BC5" s="6">
        <v>4.0</v>
      </c>
      <c r="BD5" s="6">
        <v>2.0</v>
      </c>
      <c r="BE5" s="6">
        <v>2.0</v>
      </c>
      <c r="BF5" s="6">
        <v>3.0</v>
      </c>
      <c r="BG5" s="6">
        <v>3.0</v>
      </c>
      <c r="BH5" s="6">
        <v>2.0</v>
      </c>
      <c r="BI5" s="6">
        <v>2.0</v>
      </c>
      <c r="BJ5" s="6">
        <v>4.0</v>
      </c>
      <c r="BK5" s="6">
        <v>4.0</v>
      </c>
      <c r="BL5" s="6">
        <v>3.0</v>
      </c>
      <c r="BM5" s="6">
        <v>3.0</v>
      </c>
      <c r="BN5" s="6">
        <v>4.0</v>
      </c>
      <c r="BO5" s="6">
        <v>4.0</v>
      </c>
      <c r="BP5" s="6">
        <v>4.0</v>
      </c>
      <c r="BQ5" s="6">
        <v>4.0</v>
      </c>
      <c r="BR5" s="6">
        <v>4.0</v>
      </c>
      <c r="BS5" s="6">
        <v>4.0</v>
      </c>
      <c r="BT5" s="6">
        <v>4.0</v>
      </c>
      <c r="BU5" s="6">
        <v>4.0</v>
      </c>
      <c r="BV5" s="6" t="s">
        <v>39</v>
      </c>
      <c r="BW5" s="6" t="s">
        <v>39</v>
      </c>
      <c r="BX5" s="6">
        <v>25.0</v>
      </c>
      <c r="BY5" s="6" t="s">
        <v>31</v>
      </c>
      <c r="BZ5" s="6" t="s">
        <v>35</v>
      </c>
      <c r="CA5" s="8"/>
    </row>
    <row r="6">
      <c r="A6" s="7">
        <v>44620.70041534722</v>
      </c>
      <c r="B6" s="6">
        <v>5.0</v>
      </c>
      <c r="C6" s="6">
        <v>4.0</v>
      </c>
      <c r="D6" s="6">
        <v>6.0</v>
      </c>
      <c r="E6" s="6">
        <v>5.0</v>
      </c>
      <c r="F6" s="6">
        <v>4.0</v>
      </c>
      <c r="G6" s="6">
        <v>5.0</v>
      </c>
      <c r="H6" s="6">
        <v>5.0</v>
      </c>
      <c r="I6" s="6">
        <v>1.0</v>
      </c>
      <c r="J6" s="6">
        <v>4.0</v>
      </c>
      <c r="K6" s="6">
        <v>1.0</v>
      </c>
      <c r="L6" s="6" t="s">
        <v>29</v>
      </c>
      <c r="M6" s="6">
        <v>3.0</v>
      </c>
      <c r="N6" s="6">
        <v>1.0</v>
      </c>
      <c r="O6" s="6">
        <v>1.0</v>
      </c>
      <c r="P6" s="6">
        <v>2.0</v>
      </c>
      <c r="Q6" s="6">
        <v>2.0</v>
      </c>
      <c r="R6" s="6">
        <v>2.0</v>
      </c>
      <c r="S6" s="6">
        <v>4.0</v>
      </c>
      <c r="T6" s="6">
        <v>3.0</v>
      </c>
      <c r="U6" s="6">
        <v>4.0</v>
      </c>
      <c r="V6" s="6">
        <v>1.0</v>
      </c>
      <c r="W6" s="6">
        <v>1.0</v>
      </c>
      <c r="X6" s="6">
        <v>2.0</v>
      </c>
      <c r="Y6" s="6">
        <v>2.0</v>
      </c>
      <c r="Z6" s="6">
        <v>1.0</v>
      </c>
      <c r="AA6" s="6">
        <v>3.0</v>
      </c>
      <c r="AB6" s="6">
        <v>1.0</v>
      </c>
      <c r="AC6" s="6">
        <v>1.0</v>
      </c>
      <c r="AD6" s="6">
        <v>1.0</v>
      </c>
      <c r="AE6" s="6">
        <v>2.0</v>
      </c>
      <c r="AF6" s="6">
        <v>2.0</v>
      </c>
      <c r="AG6" s="6">
        <v>2.0</v>
      </c>
      <c r="AH6" s="6">
        <v>1.0</v>
      </c>
      <c r="AI6" s="6">
        <v>2.0</v>
      </c>
      <c r="AJ6" s="6">
        <v>1.0</v>
      </c>
      <c r="AK6" s="6">
        <v>3.0</v>
      </c>
      <c r="AL6" s="6">
        <v>2.0</v>
      </c>
      <c r="AM6" s="6">
        <v>4.0</v>
      </c>
      <c r="AN6" s="6">
        <v>3.0</v>
      </c>
      <c r="AO6" s="6">
        <v>3.0</v>
      </c>
      <c r="AP6" s="6">
        <v>3.0</v>
      </c>
      <c r="AQ6" s="6" t="s">
        <v>28</v>
      </c>
      <c r="AR6" s="6">
        <v>1.0</v>
      </c>
      <c r="AS6" s="6">
        <v>1.0</v>
      </c>
      <c r="AT6" s="6">
        <v>1.0</v>
      </c>
      <c r="AU6" s="6">
        <v>3.0</v>
      </c>
      <c r="AV6" s="6">
        <v>3.0</v>
      </c>
      <c r="AW6" s="6">
        <v>2.0</v>
      </c>
      <c r="AX6" s="6">
        <v>4.0</v>
      </c>
      <c r="AY6" s="6">
        <v>4.0</v>
      </c>
      <c r="AZ6" s="6">
        <v>4.0</v>
      </c>
      <c r="BA6" s="6">
        <v>1.0</v>
      </c>
      <c r="BB6" s="6">
        <v>1.0</v>
      </c>
      <c r="BC6" s="6">
        <v>4.0</v>
      </c>
      <c r="BD6" s="6">
        <v>1.0</v>
      </c>
      <c r="BE6" s="6">
        <v>1.0</v>
      </c>
      <c r="BF6" s="6">
        <v>3.0</v>
      </c>
      <c r="BG6" s="6">
        <v>4.0</v>
      </c>
      <c r="BH6" s="6">
        <v>1.0</v>
      </c>
      <c r="BI6" s="6">
        <v>1.0</v>
      </c>
      <c r="BJ6" s="6">
        <v>3.0</v>
      </c>
      <c r="BK6" s="6">
        <v>3.0</v>
      </c>
      <c r="BL6" s="6">
        <v>1.0</v>
      </c>
      <c r="BM6" s="6">
        <v>1.0</v>
      </c>
      <c r="BN6" s="6">
        <v>1.0</v>
      </c>
      <c r="BO6" s="6">
        <v>1.0</v>
      </c>
      <c r="BP6" s="6">
        <v>3.0</v>
      </c>
      <c r="BQ6" s="6">
        <v>3.0</v>
      </c>
      <c r="BR6" s="6">
        <v>4.0</v>
      </c>
      <c r="BS6" s="6">
        <v>3.0</v>
      </c>
      <c r="BT6" s="6">
        <v>4.0</v>
      </c>
      <c r="BU6" s="6">
        <v>3.0</v>
      </c>
      <c r="BV6" s="6" t="s">
        <v>40</v>
      </c>
      <c r="BW6" s="6" t="s">
        <v>40</v>
      </c>
      <c r="BX6" s="6">
        <v>20.0</v>
      </c>
      <c r="BY6" s="6" t="s">
        <v>37</v>
      </c>
      <c r="BZ6" s="6" t="s">
        <v>41</v>
      </c>
      <c r="CA6" s="8"/>
    </row>
    <row r="7">
      <c r="A7" s="7">
        <v>44623.63401768518</v>
      </c>
      <c r="B7" s="6">
        <v>6.0</v>
      </c>
      <c r="C7" s="6">
        <v>4.0</v>
      </c>
      <c r="D7" s="6">
        <v>6.0</v>
      </c>
      <c r="E7" s="6">
        <v>2.0</v>
      </c>
      <c r="F7" s="6">
        <v>7.0</v>
      </c>
      <c r="G7" s="6">
        <v>3.0</v>
      </c>
      <c r="H7" s="6">
        <v>6.0</v>
      </c>
      <c r="I7" s="6">
        <v>2.0</v>
      </c>
      <c r="J7" s="6">
        <v>6.0</v>
      </c>
      <c r="K7" s="6">
        <v>3.0</v>
      </c>
      <c r="L7" s="10" t="s">
        <v>28</v>
      </c>
      <c r="M7" s="6">
        <v>3.0</v>
      </c>
      <c r="N7" s="6">
        <v>3.0</v>
      </c>
      <c r="O7" s="6">
        <v>3.0</v>
      </c>
      <c r="P7" s="6">
        <v>3.0</v>
      </c>
      <c r="Q7" s="6">
        <v>2.0</v>
      </c>
      <c r="R7" s="6">
        <v>3.0</v>
      </c>
      <c r="S7" s="6">
        <v>5.0</v>
      </c>
      <c r="T7" s="6">
        <v>4.0</v>
      </c>
      <c r="U7" s="6">
        <v>5.0</v>
      </c>
      <c r="V7" s="6">
        <v>4.0</v>
      </c>
      <c r="W7" s="6">
        <v>1.0</v>
      </c>
      <c r="X7" s="6">
        <v>1.0</v>
      </c>
      <c r="Y7" s="6">
        <v>1.0</v>
      </c>
      <c r="Z7" s="6">
        <v>1.0</v>
      </c>
      <c r="AA7" s="6">
        <v>1.0</v>
      </c>
      <c r="AB7" s="6">
        <v>1.0</v>
      </c>
      <c r="AC7" s="6">
        <v>1.0</v>
      </c>
      <c r="AD7" s="6">
        <v>1.0</v>
      </c>
      <c r="AE7" s="6">
        <v>1.0</v>
      </c>
      <c r="AF7" s="6">
        <v>1.0</v>
      </c>
      <c r="AG7" s="6">
        <v>2.0</v>
      </c>
      <c r="AH7" s="6">
        <v>3.0</v>
      </c>
      <c r="AI7" s="6">
        <v>3.0</v>
      </c>
      <c r="AJ7" s="6">
        <v>3.0</v>
      </c>
      <c r="AK7" s="6">
        <v>3.0</v>
      </c>
      <c r="AL7" s="6">
        <v>5.0</v>
      </c>
      <c r="AM7" s="6">
        <v>5.0</v>
      </c>
      <c r="AN7" s="6">
        <v>4.0</v>
      </c>
      <c r="AO7" s="6">
        <v>3.0</v>
      </c>
      <c r="AP7" s="6">
        <v>3.0</v>
      </c>
      <c r="AQ7" s="10" t="s">
        <v>29</v>
      </c>
      <c r="AR7" s="6">
        <v>3.0</v>
      </c>
      <c r="AS7" s="6">
        <v>3.0</v>
      </c>
      <c r="AT7" s="6">
        <v>3.0</v>
      </c>
      <c r="AU7" s="6">
        <v>3.0</v>
      </c>
      <c r="AV7" s="6">
        <v>3.0</v>
      </c>
      <c r="AW7" s="6">
        <v>3.0</v>
      </c>
      <c r="AX7" s="6">
        <v>3.0</v>
      </c>
      <c r="AY7" s="6">
        <v>3.0</v>
      </c>
      <c r="AZ7" s="6">
        <v>3.0</v>
      </c>
      <c r="BA7" s="6">
        <v>3.0</v>
      </c>
      <c r="BB7" s="6">
        <v>2.0</v>
      </c>
      <c r="BC7" s="6">
        <v>1.0</v>
      </c>
      <c r="BD7" s="6">
        <v>1.0</v>
      </c>
      <c r="BE7" s="6">
        <v>3.0</v>
      </c>
      <c r="BF7" s="6">
        <v>1.0</v>
      </c>
      <c r="BG7" s="6">
        <v>1.0</v>
      </c>
      <c r="BH7" s="6">
        <v>1.0</v>
      </c>
      <c r="BI7" s="6">
        <v>1.0</v>
      </c>
      <c r="BJ7" s="6">
        <v>1.0</v>
      </c>
      <c r="BK7" s="6">
        <v>1.0</v>
      </c>
      <c r="BL7" s="6">
        <v>2.0</v>
      </c>
      <c r="BM7" s="6">
        <v>2.0</v>
      </c>
      <c r="BN7" s="6">
        <v>3.0</v>
      </c>
      <c r="BO7" s="6">
        <v>3.0</v>
      </c>
      <c r="BP7" s="6">
        <v>3.0</v>
      </c>
      <c r="BQ7" s="6">
        <v>2.0</v>
      </c>
      <c r="BR7" s="6">
        <v>3.0</v>
      </c>
      <c r="BS7" s="6">
        <v>3.0</v>
      </c>
      <c r="BT7" s="6">
        <v>3.0</v>
      </c>
      <c r="BU7" s="6">
        <v>3.0</v>
      </c>
      <c r="BV7" s="6" t="s">
        <v>42</v>
      </c>
      <c r="BW7" s="6" t="s">
        <v>42</v>
      </c>
      <c r="BX7" s="6">
        <v>20.0</v>
      </c>
      <c r="BY7" s="6" t="s">
        <v>37</v>
      </c>
      <c r="BZ7" s="6" t="s">
        <v>38</v>
      </c>
      <c r="CA7" s="6" t="s">
        <v>28</v>
      </c>
    </row>
    <row r="8">
      <c r="A8" s="7">
        <v>44624.590798969904</v>
      </c>
      <c r="B8" s="6">
        <v>6.0</v>
      </c>
      <c r="C8" s="6">
        <v>2.0</v>
      </c>
      <c r="D8" s="6">
        <v>4.0</v>
      </c>
      <c r="E8" s="6">
        <v>2.0</v>
      </c>
      <c r="F8" s="6">
        <v>6.0</v>
      </c>
      <c r="G8" s="6">
        <v>3.0</v>
      </c>
      <c r="H8" s="6">
        <v>5.0</v>
      </c>
      <c r="I8" s="6">
        <v>3.0</v>
      </c>
      <c r="J8" s="6">
        <v>6.0</v>
      </c>
      <c r="K8" s="6">
        <v>3.0</v>
      </c>
      <c r="L8" s="6" t="s">
        <v>29</v>
      </c>
      <c r="M8" s="6">
        <v>4.0</v>
      </c>
      <c r="N8" s="6">
        <v>3.0</v>
      </c>
      <c r="O8" s="6">
        <v>3.0</v>
      </c>
      <c r="P8" s="6">
        <v>3.0</v>
      </c>
      <c r="Q8" s="6">
        <v>3.0</v>
      </c>
      <c r="R8" s="6">
        <v>3.0</v>
      </c>
      <c r="S8" s="6">
        <v>5.0</v>
      </c>
      <c r="T8" s="6">
        <v>4.0</v>
      </c>
      <c r="U8" s="6">
        <v>4.0</v>
      </c>
      <c r="V8" s="6">
        <v>3.0</v>
      </c>
      <c r="W8" s="6">
        <v>2.0</v>
      </c>
      <c r="X8" s="6">
        <v>3.0</v>
      </c>
      <c r="Y8" s="6">
        <v>2.0</v>
      </c>
      <c r="Z8" s="6">
        <v>3.0</v>
      </c>
      <c r="AA8" s="6">
        <v>4.0</v>
      </c>
      <c r="AB8" s="6">
        <v>3.0</v>
      </c>
      <c r="AC8" s="6">
        <v>2.0</v>
      </c>
      <c r="AD8" s="6">
        <v>2.0</v>
      </c>
      <c r="AE8" s="6">
        <v>4.0</v>
      </c>
      <c r="AF8" s="6">
        <v>2.0</v>
      </c>
      <c r="AG8" s="6">
        <v>4.0</v>
      </c>
      <c r="AH8" s="6">
        <v>4.0</v>
      </c>
      <c r="AI8" s="6">
        <v>3.0</v>
      </c>
      <c r="AJ8" s="6">
        <v>3.0</v>
      </c>
      <c r="AK8" s="6">
        <v>4.0</v>
      </c>
      <c r="AL8" s="6">
        <v>4.0</v>
      </c>
      <c r="AM8" s="6">
        <v>3.0</v>
      </c>
      <c r="AN8" s="6">
        <v>4.0</v>
      </c>
      <c r="AO8" s="6">
        <v>4.0</v>
      </c>
      <c r="AP8" s="6">
        <v>4.0</v>
      </c>
      <c r="AQ8" s="6" t="s">
        <v>28</v>
      </c>
      <c r="AR8" s="6">
        <v>3.0</v>
      </c>
      <c r="AS8" s="6">
        <v>4.0</v>
      </c>
      <c r="AT8" s="6">
        <v>4.0</v>
      </c>
      <c r="AU8" s="6">
        <v>3.0</v>
      </c>
      <c r="AV8" s="6">
        <v>3.0</v>
      </c>
      <c r="AW8" s="6">
        <v>4.0</v>
      </c>
      <c r="AX8" s="6">
        <v>4.0</v>
      </c>
      <c r="AY8" s="6">
        <v>4.0</v>
      </c>
      <c r="AZ8" s="6">
        <v>3.0</v>
      </c>
      <c r="BA8" s="6">
        <v>3.0</v>
      </c>
      <c r="BB8" s="6">
        <v>3.0</v>
      </c>
      <c r="BC8" s="6">
        <v>3.0</v>
      </c>
      <c r="BD8" s="6">
        <v>4.0</v>
      </c>
      <c r="BE8" s="6">
        <v>4.0</v>
      </c>
      <c r="BF8" s="6">
        <v>4.0</v>
      </c>
      <c r="BG8" s="6">
        <v>4.0</v>
      </c>
      <c r="BH8" s="6">
        <v>2.0</v>
      </c>
      <c r="BI8" s="6">
        <v>2.0</v>
      </c>
      <c r="BJ8" s="6">
        <v>4.0</v>
      </c>
      <c r="BK8" s="6">
        <v>4.0</v>
      </c>
      <c r="BL8" s="6">
        <v>4.0</v>
      </c>
      <c r="BM8" s="6">
        <v>4.0</v>
      </c>
      <c r="BN8" s="6">
        <v>4.0</v>
      </c>
      <c r="BO8" s="6">
        <v>3.0</v>
      </c>
      <c r="BP8" s="6">
        <v>4.0</v>
      </c>
      <c r="BQ8" s="6">
        <v>4.0</v>
      </c>
      <c r="BR8" s="6">
        <v>4.0</v>
      </c>
      <c r="BS8" s="6">
        <v>4.0</v>
      </c>
      <c r="BT8" s="6">
        <v>3.0</v>
      </c>
      <c r="BU8" s="6">
        <v>3.0</v>
      </c>
      <c r="BV8" s="6" t="s">
        <v>43</v>
      </c>
      <c r="BW8" s="6" t="s">
        <v>43</v>
      </c>
      <c r="BX8" s="6">
        <v>18.0</v>
      </c>
      <c r="BY8" s="6" t="s">
        <v>37</v>
      </c>
      <c r="BZ8" s="6" t="s">
        <v>41</v>
      </c>
      <c r="CA8" s="6" t="s">
        <v>28</v>
      </c>
    </row>
    <row r="9">
      <c r="A9" s="7">
        <v>44629.7156415625</v>
      </c>
      <c r="B9" s="6">
        <v>3.0</v>
      </c>
      <c r="C9" s="6">
        <v>3.0</v>
      </c>
      <c r="D9" s="6">
        <v>6.0</v>
      </c>
      <c r="E9" s="6">
        <v>2.0</v>
      </c>
      <c r="F9" s="6">
        <v>7.0</v>
      </c>
      <c r="G9" s="6">
        <v>6.0</v>
      </c>
      <c r="H9" s="6">
        <v>6.0</v>
      </c>
      <c r="I9" s="6">
        <v>1.0</v>
      </c>
      <c r="J9" s="6">
        <v>4.0</v>
      </c>
      <c r="K9" s="6">
        <v>4.0</v>
      </c>
      <c r="L9" s="6" t="s">
        <v>28</v>
      </c>
      <c r="M9" s="6">
        <v>2.0</v>
      </c>
      <c r="N9" s="6">
        <v>4.0</v>
      </c>
      <c r="O9" s="6">
        <v>2.0</v>
      </c>
      <c r="P9" s="6">
        <v>4.0</v>
      </c>
      <c r="Q9" s="6">
        <v>5.0</v>
      </c>
      <c r="R9" s="6">
        <v>5.0</v>
      </c>
      <c r="S9" s="6">
        <v>5.0</v>
      </c>
      <c r="T9" s="6">
        <v>5.0</v>
      </c>
      <c r="U9" s="6">
        <v>4.0</v>
      </c>
      <c r="V9" s="6">
        <v>4.0</v>
      </c>
      <c r="W9" s="6">
        <v>2.0</v>
      </c>
      <c r="X9" s="6">
        <v>4.0</v>
      </c>
      <c r="Y9" s="6">
        <v>1.0</v>
      </c>
      <c r="Z9" s="6">
        <v>1.0</v>
      </c>
      <c r="AA9" s="6">
        <v>3.0</v>
      </c>
      <c r="AB9" s="6">
        <v>2.0</v>
      </c>
      <c r="AC9" s="6">
        <v>1.0</v>
      </c>
      <c r="AD9" s="6">
        <v>1.0</v>
      </c>
      <c r="AE9" s="6">
        <v>5.0</v>
      </c>
      <c r="AF9" s="6">
        <v>5.0</v>
      </c>
      <c r="AG9" s="6">
        <v>4.0</v>
      </c>
      <c r="AH9" s="6">
        <v>3.0</v>
      </c>
      <c r="AI9" s="6">
        <v>3.0</v>
      </c>
      <c r="AJ9" s="6">
        <v>4.0</v>
      </c>
      <c r="AK9" s="6">
        <v>4.0</v>
      </c>
      <c r="AL9" s="6">
        <v>4.0</v>
      </c>
      <c r="AM9" s="6">
        <v>4.0</v>
      </c>
      <c r="AN9" s="6">
        <v>3.0</v>
      </c>
      <c r="AO9" s="6">
        <v>5.0</v>
      </c>
      <c r="AP9" s="6">
        <v>4.0</v>
      </c>
      <c r="AQ9" s="6" t="s">
        <v>29</v>
      </c>
      <c r="AR9" s="6">
        <v>2.0</v>
      </c>
      <c r="AS9" s="6">
        <v>2.0</v>
      </c>
      <c r="AT9" s="6">
        <v>2.0</v>
      </c>
      <c r="AU9" s="6">
        <v>5.0</v>
      </c>
      <c r="AV9" s="6">
        <v>5.0</v>
      </c>
      <c r="AW9" s="6">
        <v>5.0</v>
      </c>
      <c r="AX9" s="6">
        <v>5.0</v>
      </c>
      <c r="AY9" s="6">
        <v>5.0</v>
      </c>
      <c r="AZ9" s="6">
        <v>3.0</v>
      </c>
      <c r="BA9" s="6">
        <v>3.0</v>
      </c>
      <c r="BB9" s="6">
        <v>2.0</v>
      </c>
      <c r="BC9" s="6">
        <v>3.0</v>
      </c>
      <c r="BD9" s="6">
        <v>1.0</v>
      </c>
      <c r="BE9" s="6">
        <v>2.0</v>
      </c>
      <c r="BF9" s="6">
        <v>3.0</v>
      </c>
      <c r="BG9" s="6">
        <v>2.0</v>
      </c>
      <c r="BH9" s="6">
        <v>2.0</v>
      </c>
      <c r="BI9" s="6">
        <v>2.0</v>
      </c>
      <c r="BJ9" s="6">
        <v>4.0</v>
      </c>
      <c r="BK9" s="6">
        <v>4.0</v>
      </c>
      <c r="BL9" s="6">
        <v>4.0</v>
      </c>
      <c r="BM9" s="6">
        <v>2.0</v>
      </c>
      <c r="BN9" s="6">
        <v>3.0</v>
      </c>
      <c r="BO9" s="6">
        <v>4.0</v>
      </c>
      <c r="BP9" s="6">
        <v>3.0</v>
      </c>
      <c r="BQ9" s="6">
        <v>4.0</v>
      </c>
      <c r="BR9" s="6">
        <v>4.0</v>
      </c>
      <c r="BS9" s="6">
        <v>4.0</v>
      </c>
      <c r="BT9" s="6">
        <v>4.0</v>
      </c>
      <c r="BU9" s="6">
        <v>3.0</v>
      </c>
      <c r="BV9" s="6" t="s">
        <v>44</v>
      </c>
      <c r="BW9" s="6" t="s">
        <v>44</v>
      </c>
      <c r="BX9" s="6">
        <v>20.0</v>
      </c>
      <c r="BY9" s="6" t="s">
        <v>34</v>
      </c>
      <c r="BZ9" s="6" t="s">
        <v>41</v>
      </c>
      <c r="CA9" s="6" t="s">
        <v>28</v>
      </c>
    </row>
    <row r="10">
      <c r="A10" s="7">
        <v>44630.59897986111</v>
      </c>
      <c r="B10" s="6">
        <v>6.0</v>
      </c>
      <c r="C10" s="6">
        <v>2.0</v>
      </c>
      <c r="D10" s="6">
        <v>6.0</v>
      </c>
      <c r="E10" s="6">
        <v>3.0</v>
      </c>
      <c r="F10" s="6">
        <v>6.0</v>
      </c>
      <c r="G10" s="6">
        <v>2.0</v>
      </c>
      <c r="H10" s="6">
        <v>6.0</v>
      </c>
      <c r="I10" s="6">
        <v>4.0</v>
      </c>
      <c r="J10" s="6">
        <v>6.0</v>
      </c>
      <c r="K10" s="6">
        <v>2.0</v>
      </c>
      <c r="L10" s="6" t="s">
        <v>29</v>
      </c>
      <c r="M10" s="6">
        <v>1.0</v>
      </c>
      <c r="N10" s="6">
        <v>2.0</v>
      </c>
      <c r="O10" s="6">
        <v>1.0</v>
      </c>
      <c r="P10" s="6">
        <v>5.0</v>
      </c>
      <c r="Q10" s="6">
        <v>5.0</v>
      </c>
      <c r="R10" s="6">
        <v>3.0</v>
      </c>
      <c r="S10" s="6">
        <v>5.0</v>
      </c>
      <c r="T10" s="6">
        <v>4.0</v>
      </c>
      <c r="U10" s="6">
        <v>1.0</v>
      </c>
      <c r="V10" s="6">
        <v>3.0</v>
      </c>
      <c r="W10" s="6">
        <v>1.0</v>
      </c>
      <c r="X10" s="6">
        <v>3.0</v>
      </c>
      <c r="Y10" s="6">
        <v>1.0</v>
      </c>
      <c r="Z10" s="6">
        <v>3.0</v>
      </c>
      <c r="AA10" s="6">
        <v>3.0</v>
      </c>
      <c r="AB10" s="6">
        <v>2.0</v>
      </c>
      <c r="AC10" s="6">
        <v>2.0</v>
      </c>
      <c r="AD10" s="6">
        <v>1.0</v>
      </c>
      <c r="AE10" s="6">
        <v>1.0</v>
      </c>
      <c r="AF10" s="6">
        <v>4.0</v>
      </c>
      <c r="AG10" s="6">
        <v>4.0</v>
      </c>
      <c r="AH10" s="6">
        <v>3.0</v>
      </c>
      <c r="AI10" s="6">
        <v>3.0</v>
      </c>
      <c r="AJ10" s="6">
        <v>4.0</v>
      </c>
      <c r="AK10" s="6">
        <v>3.0</v>
      </c>
      <c r="AL10" s="6">
        <v>4.0</v>
      </c>
      <c r="AM10" s="6">
        <v>5.0</v>
      </c>
      <c r="AN10" s="6">
        <v>5.0</v>
      </c>
      <c r="AO10" s="6">
        <v>3.0</v>
      </c>
      <c r="AP10" s="6">
        <v>3.0</v>
      </c>
      <c r="AQ10" s="6" t="s">
        <v>28</v>
      </c>
      <c r="AR10" s="6">
        <v>1.0</v>
      </c>
      <c r="AS10" s="6">
        <v>1.0</v>
      </c>
      <c r="AT10" s="6">
        <v>1.0</v>
      </c>
      <c r="AU10" s="6">
        <v>5.0</v>
      </c>
      <c r="AV10" s="6">
        <v>5.0</v>
      </c>
      <c r="AW10" s="6">
        <v>3.0</v>
      </c>
      <c r="AX10" s="6">
        <v>5.0</v>
      </c>
      <c r="AY10" s="6">
        <v>4.0</v>
      </c>
      <c r="AZ10" s="6">
        <v>5.0</v>
      </c>
      <c r="BA10" s="6">
        <v>3.0</v>
      </c>
      <c r="BB10" s="6">
        <v>4.0</v>
      </c>
      <c r="BC10" s="6">
        <v>3.0</v>
      </c>
      <c r="BD10" s="6">
        <v>3.0</v>
      </c>
      <c r="BE10" s="6">
        <v>3.0</v>
      </c>
      <c r="BF10" s="6">
        <v>4.0</v>
      </c>
      <c r="BG10" s="6">
        <v>3.0</v>
      </c>
      <c r="BH10" s="6">
        <v>4.0</v>
      </c>
      <c r="BI10" s="6">
        <v>3.0</v>
      </c>
      <c r="BJ10" s="6">
        <v>4.0</v>
      </c>
      <c r="BK10" s="6">
        <v>5.0</v>
      </c>
      <c r="BL10" s="6">
        <v>4.0</v>
      </c>
      <c r="BM10" s="6">
        <v>4.0</v>
      </c>
      <c r="BN10" s="6">
        <v>3.0</v>
      </c>
      <c r="BO10" s="6">
        <v>3.0</v>
      </c>
      <c r="BP10" s="6">
        <v>3.0</v>
      </c>
      <c r="BQ10" s="6">
        <v>4.0</v>
      </c>
      <c r="BR10" s="6">
        <v>5.0</v>
      </c>
      <c r="BS10" s="6">
        <v>5.0</v>
      </c>
      <c r="BT10" s="6">
        <v>4.0</v>
      </c>
      <c r="BU10" s="6">
        <v>4.0</v>
      </c>
      <c r="BV10" s="6" t="s">
        <v>45</v>
      </c>
      <c r="BW10" s="6" t="s">
        <v>45</v>
      </c>
      <c r="BX10" s="6">
        <v>24.0</v>
      </c>
      <c r="BY10" s="6" t="s">
        <v>34</v>
      </c>
      <c r="BZ10" s="6" t="s">
        <v>38</v>
      </c>
      <c r="CA10" s="6" t="s">
        <v>28</v>
      </c>
    </row>
    <row r="11">
      <c r="A11" s="7">
        <v>44631.70009637732</v>
      </c>
      <c r="B11" s="6">
        <v>1.0</v>
      </c>
      <c r="C11" s="6">
        <v>2.0</v>
      </c>
      <c r="D11" s="6">
        <v>7.0</v>
      </c>
      <c r="E11" s="6">
        <v>2.0</v>
      </c>
      <c r="F11" s="6">
        <v>7.0</v>
      </c>
      <c r="G11" s="6">
        <v>7.0</v>
      </c>
      <c r="H11" s="6">
        <v>7.0</v>
      </c>
      <c r="I11" s="6">
        <v>1.0</v>
      </c>
      <c r="J11" s="6">
        <v>7.0</v>
      </c>
      <c r="K11" s="6">
        <v>1.0</v>
      </c>
      <c r="L11" s="6" t="s">
        <v>28</v>
      </c>
      <c r="M11" s="6">
        <v>1.0</v>
      </c>
      <c r="N11" s="6">
        <v>1.0</v>
      </c>
      <c r="O11" s="6">
        <v>1.0</v>
      </c>
      <c r="P11" s="6">
        <v>3.0</v>
      </c>
      <c r="Q11" s="6">
        <v>5.0</v>
      </c>
      <c r="R11" s="6">
        <v>3.0</v>
      </c>
      <c r="S11" s="6">
        <v>3.0</v>
      </c>
      <c r="T11" s="6">
        <v>3.0</v>
      </c>
      <c r="U11" s="6">
        <v>3.0</v>
      </c>
      <c r="V11" s="6">
        <v>1.0</v>
      </c>
      <c r="W11" s="6">
        <v>1.0</v>
      </c>
      <c r="X11" s="6">
        <v>1.0</v>
      </c>
      <c r="Y11" s="6">
        <v>1.0</v>
      </c>
      <c r="Z11" s="6">
        <v>1.0</v>
      </c>
      <c r="AA11" s="6">
        <v>1.0</v>
      </c>
      <c r="AB11" s="6">
        <v>1.0</v>
      </c>
      <c r="AC11" s="6">
        <v>1.0</v>
      </c>
      <c r="AD11" s="6">
        <v>1.0</v>
      </c>
      <c r="AE11" s="6">
        <v>1.0</v>
      </c>
      <c r="AF11" s="6">
        <v>3.0</v>
      </c>
      <c r="AG11" s="6">
        <v>3.0</v>
      </c>
      <c r="AH11" s="6">
        <v>1.0</v>
      </c>
      <c r="AI11" s="6">
        <v>3.0</v>
      </c>
      <c r="AJ11" s="6">
        <v>3.0</v>
      </c>
      <c r="AK11" s="6">
        <v>3.0</v>
      </c>
      <c r="AL11" s="6">
        <v>3.0</v>
      </c>
      <c r="AM11" s="6">
        <v>3.0</v>
      </c>
      <c r="AN11" s="6">
        <v>3.0</v>
      </c>
      <c r="AO11" s="6">
        <v>3.0</v>
      </c>
      <c r="AP11" s="6">
        <v>3.0</v>
      </c>
      <c r="AQ11" s="6" t="s">
        <v>29</v>
      </c>
      <c r="AR11" s="6">
        <v>1.0</v>
      </c>
      <c r="AS11" s="6">
        <v>1.0</v>
      </c>
      <c r="AT11" s="6">
        <v>1.0</v>
      </c>
      <c r="AU11" s="6">
        <v>1.0</v>
      </c>
      <c r="AV11" s="6">
        <v>5.0</v>
      </c>
      <c r="AW11" s="6">
        <v>5.0</v>
      </c>
      <c r="AX11" s="6">
        <v>3.0</v>
      </c>
      <c r="AY11" s="6">
        <v>3.0</v>
      </c>
      <c r="AZ11" s="6">
        <v>3.0</v>
      </c>
      <c r="BA11" s="6">
        <v>1.0</v>
      </c>
      <c r="BB11" s="6">
        <v>1.0</v>
      </c>
      <c r="BC11" s="6">
        <v>1.0</v>
      </c>
      <c r="BD11" s="6">
        <v>1.0</v>
      </c>
      <c r="BE11" s="6">
        <v>3.0</v>
      </c>
      <c r="BF11" s="6">
        <v>1.0</v>
      </c>
      <c r="BG11" s="6">
        <v>1.0</v>
      </c>
      <c r="BH11" s="6">
        <v>1.0</v>
      </c>
      <c r="BI11" s="6">
        <v>1.0</v>
      </c>
      <c r="BJ11" s="6">
        <v>1.0</v>
      </c>
      <c r="BK11" s="6">
        <v>1.0</v>
      </c>
      <c r="BL11" s="6">
        <v>3.0</v>
      </c>
      <c r="BM11" s="6">
        <v>3.0</v>
      </c>
      <c r="BN11" s="6">
        <v>3.0</v>
      </c>
      <c r="BO11" s="6">
        <v>3.0</v>
      </c>
      <c r="BP11" s="6">
        <v>3.0</v>
      </c>
      <c r="BQ11" s="6">
        <v>3.0</v>
      </c>
      <c r="BR11" s="6">
        <v>3.0</v>
      </c>
      <c r="BS11" s="6">
        <v>3.0</v>
      </c>
      <c r="BT11" s="6">
        <v>3.0</v>
      </c>
      <c r="BU11" s="6">
        <v>3.0</v>
      </c>
      <c r="BV11" s="6" t="s">
        <v>46</v>
      </c>
      <c r="BW11" s="6" t="s">
        <v>46</v>
      </c>
      <c r="BX11" s="6">
        <v>52.0</v>
      </c>
      <c r="BY11" s="6" t="s">
        <v>31</v>
      </c>
      <c r="BZ11" s="6" t="s">
        <v>41</v>
      </c>
      <c r="CA11" s="6" t="s">
        <v>28</v>
      </c>
    </row>
    <row r="12">
      <c r="A12" s="7">
        <v>44634.602972719906</v>
      </c>
      <c r="B12" s="6">
        <v>5.0</v>
      </c>
      <c r="C12" s="6">
        <v>5.0</v>
      </c>
      <c r="D12" s="6">
        <v>7.0</v>
      </c>
      <c r="E12" s="6">
        <v>5.0</v>
      </c>
      <c r="F12" s="6">
        <v>4.0</v>
      </c>
      <c r="G12" s="6">
        <v>3.0</v>
      </c>
      <c r="H12" s="6">
        <v>6.0</v>
      </c>
      <c r="I12" s="6">
        <v>2.0</v>
      </c>
      <c r="J12" s="6">
        <v>3.0</v>
      </c>
      <c r="K12" s="6">
        <v>3.0</v>
      </c>
      <c r="L12" s="6" t="s">
        <v>28</v>
      </c>
      <c r="M12" s="6">
        <v>3.0</v>
      </c>
      <c r="N12" s="6">
        <v>4.0</v>
      </c>
      <c r="O12" s="6">
        <v>3.0</v>
      </c>
      <c r="P12" s="6">
        <v>5.0</v>
      </c>
      <c r="Q12" s="6">
        <v>5.0</v>
      </c>
      <c r="R12" s="6">
        <v>4.0</v>
      </c>
      <c r="S12" s="6">
        <v>5.0</v>
      </c>
      <c r="T12" s="6">
        <v>5.0</v>
      </c>
      <c r="U12" s="6">
        <v>5.0</v>
      </c>
      <c r="V12" s="6">
        <v>1.0</v>
      </c>
      <c r="W12" s="6">
        <v>1.0</v>
      </c>
      <c r="X12" s="6">
        <v>1.0</v>
      </c>
      <c r="Y12" s="6">
        <v>1.0</v>
      </c>
      <c r="Z12" s="6">
        <v>1.0</v>
      </c>
      <c r="AA12" s="6">
        <v>2.0</v>
      </c>
      <c r="AB12" s="6">
        <v>2.0</v>
      </c>
      <c r="AC12" s="6">
        <v>1.0</v>
      </c>
      <c r="AD12" s="6">
        <v>1.0</v>
      </c>
      <c r="AE12" s="6">
        <v>1.0</v>
      </c>
      <c r="AF12" s="6">
        <v>1.0</v>
      </c>
      <c r="AG12" s="6">
        <v>3.0</v>
      </c>
      <c r="AH12" s="6">
        <v>3.0</v>
      </c>
      <c r="AI12" s="6">
        <v>3.0</v>
      </c>
      <c r="AJ12" s="6">
        <v>3.0</v>
      </c>
      <c r="AK12" s="6">
        <v>3.0</v>
      </c>
      <c r="AL12" s="6">
        <v>4.0</v>
      </c>
      <c r="AM12" s="6">
        <v>3.0</v>
      </c>
      <c r="AN12" s="6">
        <v>3.0</v>
      </c>
      <c r="AO12" s="6">
        <v>3.0</v>
      </c>
      <c r="AP12" s="6">
        <v>3.0</v>
      </c>
      <c r="AQ12" s="6" t="s">
        <v>28</v>
      </c>
      <c r="AR12" s="6">
        <v>4.0</v>
      </c>
      <c r="AS12" s="6">
        <v>4.0</v>
      </c>
      <c r="AT12" s="6">
        <v>3.0</v>
      </c>
      <c r="AU12" s="6">
        <v>4.0</v>
      </c>
      <c r="AV12" s="6">
        <v>4.0</v>
      </c>
      <c r="AW12" s="6">
        <v>3.0</v>
      </c>
      <c r="AX12" s="6">
        <v>4.0</v>
      </c>
      <c r="AY12" s="6">
        <v>4.0</v>
      </c>
      <c r="AZ12" s="6">
        <v>3.0</v>
      </c>
      <c r="BA12" s="6">
        <v>1.0</v>
      </c>
      <c r="BB12" s="6">
        <v>1.0</v>
      </c>
      <c r="BC12" s="6">
        <v>3.0</v>
      </c>
      <c r="BD12" s="6">
        <v>1.0</v>
      </c>
      <c r="BE12" s="6">
        <v>1.0</v>
      </c>
      <c r="BF12" s="6">
        <v>3.0</v>
      </c>
      <c r="BG12" s="6">
        <v>3.0</v>
      </c>
      <c r="BH12" s="6">
        <v>2.0</v>
      </c>
      <c r="BI12" s="6">
        <v>1.0</v>
      </c>
      <c r="BJ12" s="6">
        <v>1.0</v>
      </c>
      <c r="BK12" s="6">
        <v>1.0</v>
      </c>
      <c r="BL12" s="6">
        <v>3.0</v>
      </c>
      <c r="BM12" s="6">
        <v>3.0</v>
      </c>
      <c r="BN12" s="6">
        <v>3.0</v>
      </c>
      <c r="BO12" s="6">
        <v>3.0</v>
      </c>
      <c r="BP12" s="6">
        <v>3.0</v>
      </c>
      <c r="BQ12" s="6">
        <v>3.0</v>
      </c>
      <c r="BR12" s="6">
        <v>3.0</v>
      </c>
      <c r="BS12" s="6">
        <v>3.0</v>
      </c>
      <c r="BT12" s="6">
        <v>3.0</v>
      </c>
      <c r="BU12" s="6">
        <v>3.0</v>
      </c>
      <c r="BV12" s="6" t="s">
        <v>47</v>
      </c>
      <c r="BW12" s="6" t="s">
        <v>47</v>
      </c>
      <c r="BX12" s="6">
        <v>62.0</v>
      </c>
      <c r="BY12" s="6" t="s">
        <v>48</v>
      </c>
      <c r="BZ12" s="6" t="s">
        <v>38</v>
      </c>
      <c r="CA12" s="6" t="s">
        <v>28</v>
      </c>
    </row>
    <row r="13">
      <c r="A13" s="7">
        <v>44635.63589092593</v>
      </c>
      <c r="B13" s="6">
        <v>2.0</v>
      </c>
      <c r="C13" s="6">
        <v>3.0</v>
      </c>
      <c r="D13" s="6">
        <v>7.0</v>
      </c>
      <c r="E13" s="6">
        <v>2.0</v>
      </c>
      <c r="F13" s="6">
        <v>5.0</v>
      </c>
      <c r="G13" s="6">
        <v>6.0</v>
      </c>
      <c r="H13" s="6">
        <v>6.0</v>
      </c>
      <c r="I13" s="6">
        <v>1.0</v>
      </c>
      <c r="J13" s="6">
        <v>6.0</v>
      </c>
      <c r="K13" s="6">
        <v>3.0</v>
      </c>
      <c r="L13" s="6" t="s">
        <v>28</v>
      </c>
      <c r="M13" s="6">
        <v>4.0</v>
      </c>
      <c r="N13" s="6">
        <v>3.0</v>
      </c>
      <c r="O13" s="6">
        <v>4.0</v>
      </c>
      <c r="P13" s="6">
        <v>5.0</v>
      </c>
      <c r="Q13" s="6">
        <v>5.0</v>
      </c>
      <c r="R13" s="6">
        <v>3.0</v>
      </c>
      <c r="S13" s="6">
        <v>5.0</v>
      </c>
      <c r="T13" s="6">
        <v>5.0</v>
      </c>
      <c r="U13" s="6">
        <v>5.0</v>
      </c>
      <c r="V13" s="6">
        <v>3.0</v>
      </c>
      <c r="W13" s="6">
        <v>2.0</v>
      </c>
      <c r="X13" s="6">
        <v>3.0</v>
      </c>
      <c r="Y13" s="6">
        <v>2.0</v>
      </c>
      <c r="Z13" s="6">
        <v>3.0</v>
      </c>
      <c r="AA13" s="6">
        <v>3.0</v>
      </c>
      <c r="AB13" s="6">
        <v>4.0</v>
      </c>
      <c r="AC13" s="6">
        <v>3.0</v>
      </c>
      <c r="AD13" s="6">
        <v>3.0</v>
      </c>
      <c r="AE13" s="6">
        <v>4.0</v>
      </c>
      <c r="AF13" s="6">
        <v>4.0</v>
      </c>
      <c r="AG13" s="6">
        <v>5.0</v>
      </c>
      <c r="AH13" s="6">
        <v>5.0</v>
      </c>
      <c r="AI13" s="6">
        <v>5.0</v>
      </c>
      <c r="AJ13" s="6">
        <v>5.0</v>
      </c>
      <c r="AK13" s="6">
        <v>5.0</v>
      </c>
      <c r="AL13" s="6">
        <v>5.0</v>
      </c>
      <c r="AM13" s="6">
        <v>5.0</v>
      </c>
      <c r="AN13" s="6">
        <v>5.0</v>
      </c>
      <c r="AO13" s="6">
        <v>5.0</v>
      </c>
      <c r="AP13" s="6">
        <v>4.0</v>
      </c>
      <c r="AQ13" s="6" t="s">
        <v>29</v>
      </c>
      <c r="AR13" s="6">
        <v>3.0</v>
      </c>
      <c r="AS13" s="6">
        <v>2.0</v>
      </c>
      <c r="AT13" s="6">
        <v>3.0</v>
      </c>
      <c r="AU13" s="6">
        <v>4.0</v>
      </c>
      <c r="AV13" s="6">
        <v>3.0</v>
      </c>
      <c r="AW13" s="6">
        <v>2.0</v>
      </c>
      <c r="AX13" s="6">
        <v>5.0</v>
      </c>
      <c r="AY13" s="6">
        <v>4.0</v>
      </c>
      <c r="AZ13" s="6">
        <v>4.0</v>
      </c>
      <c r="BA13" s="6">
        <v>1.0</v>
      </c>
      <c r="BB13" s="6">
        <v>1.0</v>
      </c>
      <c r="BC13" s="6">
        <v>1.0</v>
      </c>
      <c r="BD13" s="6">
        <v>1.0</v>
      </c>
      <c r="BE13" s="6">
        <v>2.0</v>
      </c>
      <c r="BF13" s="6">
        <v>1.0</v>
      </c>
      <c r="BG13" s="6">
        <v>1.0</v>
      </c>
      <c r="BH13" s="6">
        <v>1.0</v>
      </c>
      <c r="BI13" s="6">
        <v>1.0</v>
      </c>
      <c r="BJ13" s="6">
        <v>2.0</v>
      </c>
      <c r="BK13" s="6">
        <v>2.0</v>
      </c>
      <c r="BL13" s="6">
        <v>3.0</v>
      </c>
      <c r="BM13" s="6">
        <v>2.0</v>
      </c>
      <c r="BN13" s="6">
        <v>3.0</v>
      </c>
      <c r="BO13" s="6">
        <v>3.0</v>
      </c>
      <c r="BP13" s="6">
        <v>4.0</v>
      </c>
      <c r="BQ13" s="6">
        <v>5.0</v>
      </c>
      <c r="BR13" s="6">
        <v>5.0</v>
      </c>
      <c r="BS13" s="6">
        <v>5.0</v>
      </c>
      <c r="BT13" s="6">
        <v>5.0</v>
      </c>
      <c r="BU13" s="6">
        <v>4.0</v>
      </c>
      <c r="BV13" s="6" t="s">
        <v>49</v>
      </c>
      <c r="BW13" s="6" t="s">
        <v>49</v>
      </c>
      <c r="BX13" s="6">
        <v>21.0</v>
      </c>
      <c r="BY13" s="6" t="s">
        <v>34</v>
      </c>
      <c r="BZ13" s="6" t="s">
        <v>41</v>
      </c>
      <c r="CA13" s="6" t="s">
        <v>28</v>
      </c>
    </row>
    <row r="14">
      <c r="A14" s="7">
        <v>44637.59810188657</v>
      </c>
      <c r="B14" s="6">
        <v>6.0</v>
      </c>
      <c r="C14" s="6">
        <v>5.0</v>
      </c>
      <c r="D14" s="6">
        <v>6.0</v>
      </c>
      <c r="E14" s="6">
        <v>2.0</v>
      </c>
      <c r="F14" s="6">
        <v>7.0</v>
      </c>
      <c r="G14" s="6">
        <v>2.0</v>
      </c>
      <c r="H14" s="6">
        <v>7.0</v>
      </c>
      <c r="I14" s="6">
        <v>3.0</v>
      </c>
      <c r="J14" s="6">
        <v>5.0</v>
      </c>
      <c r="K14" s="6">
        <v>1.0</v>
      </c>
      <c r="L14" s="6" t="s">
        <v>29</v>
      </c>
      <c r="M14" s="6">
        <v>3.0</v>
      </c>
      <c r="N14" s="6">
        <v>3.0</v>
      </c>
      <c r="O14" s="6">
        <v>2.0</v>
      </c>
      <c r="P14" s="6">
        <v>2.0</v>
      </c>
      <c r="Q14" s="6">
        <v>2.0</v>
      </c>
      <c r="R14" s="6">
        <v>2.0</v>
      </c>
      <c r="S14" s="6">
        <v>4.0</v>
      </c>
      <c r="T14" s="6">
        <v>3.0</v>
      </c>
      <c r="U14" s="6">
        <v>3.0</v>
      </c>
      <c r="V14" s="6">
        <v>2.0</v>
      </c>
      <c r="W14" s="6">
        <v>2.0</v>
      </c>
      <c r="X14" s="6">
        <v>3.0</v>
      </c>
      <c r="Y14" s="6">
        <v>2.0</v>
      </c>
      <c r="Z14" s="6">
        <v>1.0</v>
      </c>
      <c r="AA14" s="6">
        <v>4.0</v>
      </c>
      <c r="AB14" s="6">
        <v>2.0</v>
      </c>
      <c r="AC14" s="6">
        <v>2.0</v>
      </c>
      <c r="AD14" s="6">
        <v>2.0</v>
      </c>
      <c r="AE14" s="6">
        <v>4.0</v>
      </c>
      <c r="AF14" s="6">
        <v>4.0</v>
      </c>
      <c r="AG14" s="6">
        <v>4.0</v>
      </c>
      <c r="AH14" s="6">
        <v>4.0</v>
      </c>
      <c r="AI14" s="6">
        <v>4.0</v>
      </c>
      <c r="AJ14" s="6">
        <v>4.0</v>
      </c>
      <c r="AK14" s="6">
        <v>4.0</v>
      </c>
      <c r="AL14" s="6">
        <v>2.0</v>
      </c>
      <c r="AM14" s="6">
        <v>2.0</v>
      </c>
      <c r="AN14" s="6">
        <v>3.0</v>
      </c>
      <c r="AO14" s="6">
        <v>3.0</v>
      </c>
      <c r="AP14" s="6">
        <v>4.0</v>
      </c>
      <c r="AQ14" s="6" t="s">
        <v>28</v>
      </c>
      <c r="AR14" s="6">
        <v>2.0</v>
      </c>
      <c r="AS14" s="6">
        <v>1.0</v>
      </c>
      <c r="AT14" s="6">
        <v>4.0</v>
      </c>
      <c r="AU14" s="6">
        <v>4.0</v>
      </c>
      <c r="AV14" s="6">
        <v>4.0</v>
      </c>
      <c r="AW14" s="6">
        <v>4.0</v>
      </c>
      <c r="AX14" s="6">
        <v>4.0</v>
      </c>
      <c r="AY14" s="6">
        <v>5.0</v>
      </c>
      <c r="AZ14" s="6">
        <v>5.0</v>
      </c>
      <c r="BA14" s="6">
        <v>3.0</v>
      </c>
      <c r="BB14" s="6">
        <v>4.0</v>
      </c>
      <c r="BC14" s="6">
        <v>4.0</v>
      </c>
      <c r="BD14" s="6">
        <v>4.0</v>
      </c>
      <c r="BE14" s="6">
        <v>2.0</v>
      </c>
      <c r="BF14" s="6">
        <v>4.0</v>
      </c>
      <c r="BG14" s="6">
        <v>4.0</v>
      </c>
      <c r="BH14" s="6">
        <v>2.0</v>
      </c>
      <c r="BI14" s="6">
        <v>4.0</v>
      </c>
      <c r="BJ14" s="6">
        <v>4.0</v>
      </c>
      <c r="BK14" s="6">
        <v>4.0</v>
      </c>
      <c r="BL14" s="6">
        <v>3.0</v>
      </c>
      <c r="BM14" s="6">
        <v>2.0</v>
      </c>
      <c r="BN14" s="6">
        <v>3.0</v>
      </c>
      <c r="BO14" s="6">
        <v>3.0</v>
      </c>
      <c r="BP14" s="6">
        <v>3.0</v>
      </c>
      <c r="BQ14" s="6">
        <v>4.0</v>
      </c>
      <c r="BR14" s="6">
        <v>4.0</v>
      </c>
      <c r="BS14" s="6">
        <v>4.0</v>
      </c>
      <c r="BT14" s="6">
        <v>4.0</v>
      </c>
      <c r="BU14" s="6">
        <v>4.0</v>
      </c>
      <c r="BV14" s="6" t="s">
        <v>50</v>
      </c>
      <c r="BW14" s="6" t="s">
        <v>50</v>
      </c>
      <c r="BX14" s="6">
        <v>33.0</v>
      </c>
      <c r="BY14" s="6" t="s">
        <v>31</v>
      </c>
      <c r="BZ14" s="6" t="s">
        <v>38</v>
      </c>
      <c r="CA14" s="6" t="s">
        <v>28</v>
      </c>
    </row>
    <row r="15">
      <c r="A15" s="7">
        <v>44643.66285871528</v>
      </c>
      <c r="B15" s="6">
        <v>6.0</v>
      </c>
      <c r="C15" s="6">
        <v>2.0</v>
      </c>
      <c r="D15" s="6">
        <v>3.0</v>
      </c>
      <c r="E15" s="6">
        <v>1.0</v>
      </c>
      <c r="F15" s="6">
        <v>5.0</v>
      </c>
      <c r="G15" s="6">
        <v>2.0</v>
      </c>
      <c r="H15" s="6">
        <v>6.0</v>
      </c>
      <c r="I15" s="6">
        <v>1.0</v>
      </c>
      <c r="J15" s="6">
        <v>6.0</v>
      </c>
      <c r="K15" s="6">
        <v>2.0</v>
      </c>
      <c r="L15" s="6" t="s">
        <v>28</v>
      </c>
      <c r="M15" s="6">
        <v>3.0</v>
      </c>
      <c r="N15" s="6">
        <v>2.0</v>
      </c>
      <c r="O15" s="6">
        <v>2.0</v>
      </c>
      <c r="P15" s="6">
        <v>5.0</v>
      </c>
      <c r="Q15" s="6">
        <v>4.0</v>
      </c>
      <c r="R15" s="6">
        <v>3.0</v>
      </c>
      <c r="S15" s="6">
        <v>5.0</v>
      </c>
      <c r="T15" s="6">
        <v>3.0</v>
      </c>
      <c r="U15" s="6">
        <v>3.0</v>
      </c>
      <c r="V15" s="6">
        <v>4.0</v>
      </c>
      <c r="W15" s="6">
        <v>2.0</v>
      </c>
      <c r="X15" s="6">
        <v>2.0</v>
      </c>
      <c r="Y15" s="6">
        <v>2.0</v>
      </c>
      <c r="Z15" s="6">
        <v>2.0</v>
      </c>
      <c r="AA15" s="6">
        <v>3.0</v>
      </c>
      <c r="AB15" s="6">
        <v>3.0</v>
      </c>
      <c r="AC15" s="6">
        <v>2.0</v>
      </c>
      <c r="AD15" s="6">
        <v>2.0</v>
      </c>
      <c r="AE15" s="6">
        <v>2.0</v>
      </c>
      <c r="AF15" s="6">
        <v>4.0</v>
      </c>
      <c r="AG15" s="6">
        <v>3.0</v>
      </c>
      <c r="AH15" s="6">
        <v>3.0</v>
      </c>
      <c r="AI15" s="6">
        <v>3.0</v>
      </c>
      <c r="AJ15" s="6">
        <v>4.0</v>
      </c>
      <c r="AK15" s="6">
        <v>4.0</v>
      </c>
      <c r="AL15" s="6">
        <v>4.0</v>
      </c>
      <c r="AM15" s="6">
        <v>4.0</v>
      </c>
      <c r="AN15" s="6">
        <v>5.0</v>
      </c>
      <c r="AO15" s="6">
        <v>4.0</v>
      </c>
      <c r="AP15" s="6">
        <v>4.0</v>
      </c>
      <c r="AQ15" s="6" t="s">
        <v>29</v>
      </c>
      <c r="AR15" s="6">
        <v>3.0</v>
      </c>
      <c r="AS15" s="6">
        <v>3.0</v>
      </c>
      <c r="AT15" s="6">
        <v>2.0</v>
      </c>
      <c r="AU15" s="6">
        <v>4.0</v>
      </c>
      <c r="AV15" s="6">
        <v>4.0</v>
      </c>
      <c r="AW15" s="6">
        <v>2.0</v>
      </c>
      <c r="AX15" s="6">
        <v>4.0</v>
      </c>
      <c r="AY15" s="6">
        <v>4.0</v>
      </c>
      <c r="AZ15" s="6">
        <v>4.0</v>
      </c>
      <c r="BA15" s="6">
        <v>2.0</v>
      </c>
      <c r="BB15" s="6">
        <v>3.0</v>
      </c>
      <c r="BC15" s="6">
        <v>3.0</v>
      </c>
      <c r="BD15" s="6">
        <v>3.0</v>
      </c>
      <c r="BE15" s="6">
        <v>3.0</v>
      </c>
      <c r="BF15" s="6">
        <v>3.0</v>
      </c>
      <c r="BG15" s="6">
        <v>3.0</v>
      </c>
      <c r="BH15" s="6">
        <v>3.0</v>
      </c>
      <c r="BI15" s="6">
        <v>2.0</v>
      </c>
      <c r="BJ15" s="6">
        <v>3.0</v>
      </c>
      <c r="BK15" s="6">
        <v>3.0</v>
      </c>
      <c r="BL15" s="6">
        <v>3.0</v>
      </c>
      <c r="BM15" s="6">
        <v>3.0</v>
      </c>
      <c r="BN15" s="6">
        <v>3.0</v>
      </c>
      <c r="BO15" s="6">
        <v>3.0</v>
      </c>
      <c r="BP15" s="6">
        <v>3.0</v>
      </c>
      <c r="BQ15" s="6">
        <v>4.0</v>
      </c>
      <c r="BR15" s="6">
        <v>4.0</v>
      </c>
      <c r="BS15" s="6">
        <v>4.0</v>
      </c>
      <c r="BT15" s="6">
        <v>3.0</v>
      </c>
      <c r="BU15" s="6">
        <v>4.0</v>
      </c>
      <c r="BV15" s="6" t="s">
        <v>51</v>
      </c>
      <c r="BW15" s="6" t="s">
        <v>51</v>
      </c>
      <c r="BX15" s="6">
        <v>33.0</v>
      </c>
      <c r="BY15" s="6" t="s">
        <v>31</v>
      </c>
      <c r="BZ15" s="6" t="s">
        <v>41</v>
      </c>
      <c r="CA15" s="6" t="s">
        <v>28</v>
      </c>
    </row>
    <row r="16">
      <c r="A16" s="7">
        <v>44648.677909328704</v>
      </c>
      <c r="B16" s="6">
        <v>7.0</v>
      </c>
      <c r="C16" s="6">
        <v>3.0</v>
      </c>
      <c r="D16" s="6">
        <v>7.0</v>
      </c>
      <c r="E16" s="6">
        <v>7.0</v>
      </c>
      <c r="F16" s="6">
        <v>4.0</v>
      </c>
      <c r="G16" s="6">
        <v>4.0</v>
      </c>
      <c r="H16" s="6">
        <v>7.0</v>
      </c>
      <c r="I16" s="6">
        <v>1.0</v>
      </c>
      <c r="J16" s="6">
        <v>4.0</v>
      </c>
      <c r="K16" s="6">
        <v>4.0</v>
      </c>
      <c r="L16" s="6" t="s">
        <v>29</v>
      </c>
      <c r="M16" s="6">
        <v>5.0</v>
      </c>
      <c r="N16" s="6">
        <v>5.0</v>
      </c>
      <c r="O16" s="6">
        <v>5.0</v>
      </c>
      <c r="P16" s="6">
        <v>5.0</v>
      </c>
      <c r="Q16" s="6">
        <v>5.0</v>
      </c>
      <c r="R16" s="6">
        <v>5.0</v>
      </c>
      <c r="S16" s="6">
        <v>3.0</v>
      </c>
      <c r="T16" s="6">
        <v>5.0</v>
      </c>
      <c r="U16" s="6">
        <v>5.0</v>
      </c>
      <c r="V16" s="6">
        <v>3.0</v>
      </c>
      <c r="W16" s="6">
        <v>3.0</v>
      </c>
      <c r="X16" s="6">
        <v>5.0</v>
      </c>
      <c r="Y16" s="6">
        <v>5.0</v>
      </c>
      <c r="Z16" s="6">
        <v>5.0</v>
      </c>
      <c r="AA16" s="6">
        <v>5.0</v>
      </c>
      <c r="AB16" s="6">
        <v>5.0</v>
      </c>
      <c r="AC16" s="6">
        <v>5.0</v>
      </c>
      <c r="AD16" s="6">
        <v>5.0</v>
      </c>
      <c r="AE16" s="6">
        <v>5.0</v>
      </c>
      <c r="AF16" s="6">
        <v>5.0</v>
      </c>
      <c r="AG16" s="6">
        <v>5.0</v>
      </c>
      <c r="AH16" s="6">
        <v>5.0</v>
      </c>
      <c r="AI16" s="6">
        <v>5.0</v>
      </c>
      <c r="AJ16" s="6">
        <v>5.0</v>
      </c>
      <c r="AK16" s="6">
        <v>5.0</v>
      </c>
      <c r="AL16" s="6">
        <v>3.0</v>
      </c>
      <c r="AM16" s="6">
        <v>5.0</v>
      </c>
      <c r="AN16" s="6">
        <v>5.0</v>
      </c>
      <c r="AO16" s="6">
        <v>5.0</v>
      </c>
      <c r="AP16" s="6">
        <v>5.0</v>
      </c>
      <c r="AQ16" s="6" t="s">
        <v>28</v>
      </c>
      <c r="AR16" s="6">
        <v>5.0</v>
      </c>
      <c r="AS16" s="6">
        <v>5.0</v>
      </c>
      <c r="AT16" s="6">
        <v>5.0</v>
      </c>
      <c r="AU16" s="6">
        <v>5.0</v>
      </c>
      <c r="AV16" s="6">
        <v>5.0</v>
      </c>
      <c r="AW16" s="6">
        <v>5.0</v>
      </c>
      <c r="AX16" s="6">
        <v>5.0</v>
      </c>
      <c r="AY16" s="6">
        <v>5.0</v>
      </c>
      <c r="AZ16" s="6">
        <v>5.0</v>
      </c>
      <c r="BA16" s="6">
        <v>5.0</v>
      </c>
      <c r="BB16" s="6">
        <v>5.0</v>
      </c>
      <c r="BC16" s="6">
        <v>5.0</v>
      </c>
      <c r="BD16" s="6">
        <v>5.0</v>
      </c>
      <c r="BE16" s="6">
        <v>5.0</v>
      </c>
      <c r="BF16" s="6">
        <v>5.0</v>
      </c>
      <c r="BG16" s="6">
        <v>5.0</v>
      </c>
      <c r="BH16" s="6">
        <v>5.0</v>
      </c>
      <c r="BI16" s="6">
        <v>5.0</v>
      </c>
      <c r="BJ16" s="6">
        <v>5.0</v>
      </c>
      <c r="BK16" s="6">
        <v>5.0</v>
      </c>
      <c r="BL16" s="6">
        <v>5.0</v>
      </c>
      <c r="BM16" s="6">
        <v>5.0</v>
      </c>
      <c r="BN16" s="6">
        <v>5.0</v>
      </c>
      <c r="BO16" s="6">
        <v>5.0</v>
      </c>
      <c r="BP16" s="6">
        <v>5.0</v>
      </c>
      <c r="BQ16" s="6">
        <v>5.0</v>
      </c>
      <c r="BR16" s="6">
        <v>5.0</v>
      </c>
      <c r="BS16" s="6">
        <v>5.0</v>
      </c>
      <c r="BT16" s="6">
        <v>5.0</v>
      </c>
      <c r="BU16" s="6">
        <v>5.0</v>
      </c>
      <c r="BV16" s="6" t="s">
        <v>52</v>
      </c>
      <c r="BW16" s="6" t="s">
        <v>52</v>
      </c>
      <c r="BX16" s="6">
        <v>23.0</v>
      </c>
      <c r="BY16" s="6" t="s">
        <v>34</v>
      </c>
      <c r="BZ16" s="6" t="s">
        <v>38</v>
      </c>
      <c r="CA16" s="6" t="s">
        <v>28</v>
      </c>
    </row>
    <row r="17">
      <c r="A17" s="7">
        <v>44649.59247221064</v>
      </c>
      <c r="B17" s="6">
        <v>5.0</v>
      </c>
      <c r="C17" s="6">
        <v>1.0</v>
      </c>
      <c r="D17" s="6">
        <v>7.0</v>
      </c>
      <c r="E17" s="6">
        <v>2.0</v>
      </c>
      <c r="F17" s="6">
        <v>6.0</v>
      </c>
      <c r="G17" s="6">
        <v>4.0</v>
      </c>
      <c r="H17" s="6">
        <v>6.0</v>
      </c>
      <c r="I17" s="6">
        <v>2.0</v>
      </c>
      <c r="J17" s="6">
        <v>6.0</v>
      </c>
      <c r="K17" s="6">
        <v>1.0</v>
      </c>
      <c r="L17" s="6" t="s">
        <v>28</v>
      </c>
      <c r="M17" s="6">
        <v>1.0</v>
      </c>
      <c r="N17" s="6">
        <v>2.0</v>
      </c>
      <c r="O17" s="6">
        <v>1.0</v>
      </c>
      <c r="P17" s="6">
        <v>3.0</v>
      </c>
      <c r="Q17" s="6">
        <v>4.0</v>
      </c>
      <c r="R17" s="6">
        <v>3.0</v>
      </c>
      <c r="S17" s="6">
        <v>3.0</v>
      </c>
      <c r="T17" s="6">
        <v>4.0</v>
      </c>
      <c r="U17" s="6">
        <v>3.0</v>
      </c>
      <c r="V17" s="6">
        <v>2.0</v>
      </c>
      <c r="W17" s="6">
        <v>1.0</v>
      </c>
      <c r="X17" s="6">
        <v>3.0</v>
      </c>
      <c r="Y17" s="6">
        <v>2.0</v>
      </c>
      <c r="Z17" s="6">
        <v>1.0</v>
      </c>
      <c r="AA17" s="6">
        <v>3.0</v>
      </c>
      <c r="AB17" s="6">
        <v>3.0</v>
      </c>
      <c r="AC17" s="6">
        <v>1.0</v>
      </c>
      <c r="AD17" s="6">
        <v>2.0</v>
      </c>
      <c r="AE17" s="6">
        <v>3.0</v>
      </c>
      <c r="AF17" s="6">
        <v>2.0</v>
      </c>
      <c r="AG17" s="6">
        <v>3.0</v>
      </c>
      <c r="AH17" s="6">
        <v>3.0</v>
      </c>
      <c r="AI17" s="6">
        <v>3.0</v>
      </c>
      <c r="AJ17" s="6">
        <v>3.0</v>
      </c>
      <c r="AK17" s="6">
        <v>4.0</v>
      </c>
      <c r="AL17" s="6">
        <v>3.0</v>
      </c>
      <c r="AM17" s="6">
        <v>3.0</v>
      </c>
      <c r="AN17" s="6">
        <v>4.0</v>
      </c>
      <c r="AO17" s="6">
        <v>3.0</v>
      </c>
      <c r="AP17" s="6">
        <v>4.0</v>
      </c>
      <c r="AQ17" s="6" t="s">
        <v>29</v>
      </c>
      <c r="AR17" s="6">
        <v>3.0</v>
      </c>
      <c r="AS17" s="6">
        <v>4.0</v>
      </c>
      <c r="AT17" s="6">
        <v>3.0</v>
      </c>
      <c r="AU17" s="6">
        <v>3.0</v>
      </c>
      <c r="AV17" s="6">
        <v>4.0</v>
      </c>
      <c r="AW17" s="6">
        <v>4.0</v>
      </c>
      <c r="AX17" s="6">
        <v>4.0</v>
      </c>
      <c r="AY17" s="6">
        <v>4.0</v>
      </c>
      <c r="AZ17" s="6">
        <v>4.0</v>
      </c>
      <c r="BA17" s="6">
        <v>3.0</v>
      </c>
      <c r="BB17" s="6">
        <v>3.0</v>
      </c>
      <c r="BC17" s="6">
        <v>4.0</v>
      </c>
      <c r="BD17" s="6">
        <v>2.0</v>
      </c>
      <c r="BE17" s="6">
        <v>3.0</v>
      </c>
      <c r="BF17" s="6">
        <v>3.0</v>
      </c>
      <c r="BG17" s="6">
        <v>2.0</v>
      </c>
      <c r="BH17" s="6">
        <v>2.0</v>
      </c>
      <c r="BI17" s="6">
        <v>2.0</v>
      </c>
      <c r="BJ17" s="6">
        <v>4.0</v>
      </c>
      <c r="BK17" s="6">
        <v>3.0</v>
      </c>
      <c r="BL17" s="6">
        <v>3.0</v>
      </c>
      <c r="BM17" s="6">
        <v>3.0</v>
      </c>
      <c r="BN17" s="6">
        <v>3.0</v>
      </c>
      <c r="BO17" s="6">
        <v>3.0</v>
      </c>
      <c r="BP17" s="6">
        <v>4.0</v>
      </c>
      <c r="BQ17" s="6">
        <v>3.0</v>
      </c>
      <c r="BR17" s="6">
        <v>4.0</v>
      </c>
      <c r="BS17" s="6">
        <v>3.0</v>
      </c>
      <c r="BT17" s="6">
        <v>3.0</v>
      </c>
      <c r="BU17" s="6">
        <v>4.0</v>
      </c>
      <c r="BV17" s="6" t="s">
        <v>53</v>
      </c>
      <c r="BW17" s="6" t="s">
        <v>53</v>
      </c>
      <c r="BX17" s="6">
        <v>23.0</v>
      </c>
      <c r="BY17" s="6" t="s">
        <v>34</v>
      </c>
      <c r="BZ17" s="6" t="s">
        <v>35</v>
      </c>
      <c r="CA17" s="6" t="s">
        <v>28</v>
      </c>
    </row>
    <row r="18">
      <c r="A18" s="7">
        <v>44649.61529729167</v>
      </c>
      <c r="B18" s="6">
        <v>5.0</v>
      </c>
      <c r="C18" s="6">
        <v>6.0</v>
      </c>
      <c r="D18" s="6">
        <v>5.0</v>
      </c>
      <c r="E18" s="6">
        <v>7.0</v>
      </c>
      <c r="F18" s="6">
        <v>7.0</v>
      </c>
      <c r="G18" s="6">
        <v>3.0</v>
      </c>
      <c r="H18" s="6">
        <v>6.0</v>
      </c>
      <c r="I18" s="6">
        <v>6.0</v>
      </c>
      <c r="J18" s="6">
        <v>3.0</v>
      </c>
      <c r="K18" s="6">
        <v>2.0</v>
      </c>
      <c r="L18" s="6" t="s">
        <v>29</v>
      </c>
      <c r="M18" s="6">
        <v>4.0</v>
      </c>
      <c r="N18" s="6">
        <v>4.0</v>
      </c>
      <c r="O18" s="6">
        <v>2.0</v>
      </c>
      <c r="P18" s="6">
        <v>5.0</v>
      </c>
      <c r="Q18" s="6">
        <v>5.0</v>
      </c>
      <c r="R18" s="6">
        <v>3.0</v>
      </c>
      <c r="S18" s="6">
        <v>4.0</v>
      </c>
      <c r="T18" s="6">
        <v>5.0</v>
      </c>
      <c r="U18" s="6">
        <v>5.0</v>
      </c>
      <c r="V18" s="6">
        <v>2.0</v>
      </c>
      <c r="W18" s="6">
        <v>1.0</v>
      </c>
      <c r="X18" s="6">
        <v>1.0</v>
      </c>
      <c r="Y18" s="6">
        <v>2.0</v>
      </c>
      <c r="Z18" s="6">
        <v>1.0</v>
      </c>
      <c r="AA18" s="6">
        <v>2.0</v>
      </c>
      <c r="AB18" s="6">
        <v>1.0</v>
      </c>
      <c r="AC18" s="6">
        <v>2.0</v>
      </c>
      <c r="AD18" s="6">
        <v>2.0</v>
      </c>
      <c r="AE18" s="6">
        <v>2.0</v>
      </c>
      <c r="AF18" s="6">
        <v>4.0</v>
      </c>
      <c r="AG18" s="6">
        <v>3.0</v>
      </c>
      <c r="AH18" s="6">
        <v>3.0</v>
      </c>
      <c r="AI18" s="6">
        <v>3.0</v>
      </c>
      <c r="AJ18" s="6">
        <v>3.0</v>
      </c>
      <c r="AK18" s="6">
        <v>3.0</v>
      </c>
      <c r="AL18" s="6">
        <v>4.0</v>
      </c>
      <c r="AM18" s="6">
        <v>4.0</v>
      </c>
      <c r="AN18" s="6">
        <v>4.0</v>
      </c>
      <c r="AO18" s="6">
        <v>4.0</v>
      </c>
      <c r="AP18" s="6">
        <v>4.0</v>
      </c>
      <c r="AQ18" s="6" t="s">
        <v>28</v>
      </c>
      <c r="AR18" s="6">
        <v>2.0</v>
      </c>
      <c r="AS18" s="6">
        <v>2.0</v>
      </c>
      <c r="AT18" s="6">
        <v>4.0</v>
      </c>
      <c r="AU18" s="6">
        <v>2.0</v>
      </c>
      <c r="AV18" s="6">
        <v>3.0</v>
      </c>
      <c r="AW18" s="6">
        <v>3.0</v>
      </c>
      <c r="AX18" s="6">
        <v>4.0</v>
      </c>
      <c r="AY18" s="6">
        <v>3.0</v>
      </c>
      <c r="AZ18" s="6">
        <v>5.0</v>
      </c>
      <c r="BA18" s="6">
        <v>4.0</v>
      </c>
      <c r="BB18" s="6">
        <v>4.0</v>
      </c>
      <c r="BC18" s="6">
        <v>4.0</v>
      </c>
      <c r="BD18" s="6">
        <v>3.0</v>
      </c>
      <c r="BE18" s="6">
        <v>4.0</v>
      </c>
      <c r="BF18" s="6">
        <v>3.0</v>
      </c>
      <c r="BG18" s="6">
        <v>4.0</v>
      </c>
      <c r="BH18" s="6">
        <v>3.0</v>
      </c>
      <c r="BI18" s="6">
        <v>3.0</v>
      </c>
      <c r="BJ18" s="6">
        <v>3.0</v>
      </c>
      <c r="BK18" s="6">
        <v>2.0</v>
      </c>
      <c r="BL18" s="6">
        <v>2.0</v>
      </c>
      <c r="BM18" s="6">
        <v>2.0</v>
      </c>
      <c r="BN18" s="6">
        <v>3.0</v>
      </c>
      <c r="BO18" s="6">
        <v>3.0</v>
      </c>
      <c r="BP18" s="6">
        <v>3.0</v>
      </c>
      <c r="BQ18" s="6">
        <v>4.0</v>
      </c>
      <c r="BR18" s="6">
        <v>5.0</v>
      </c>
      <c r="BS18" s="6">
        <v>5.0</v>
      </c>
      <c r="BT18" s="6">
        <v>5.0</v>
      </c>
      <c r="BU18" s="6">
        <v>4.0</v>
      </c>
      <c r="BV18" s="6" t="s">
        <v>54</v>
      </c>
      <c r="BW18" s="6" t="s">
        <v>54</v>
      </c>
      <c r="BX18" s="6">
        <v>21.0</v>
      </c>
      <c r="BY18" s="6" t="s">
        <v>37</v>
      </c>
      <c r="BZ18" s="6" t="s">
        <v>38</v>
      </c>
      <c r="CA18" s="6" t="s">
        <v>28</v>
      </c>
    </row>
    <row r="19">
      <c r="A19" s="7">
        <v>44649.634594710646</v>
      </c>
      <c r="B19" s="6">
        <v>2.0</v>
      </c>
      <c r="C19" s="6">
        <v>1.0</v>
      </c>
      <c r="D19" s="6">
        <v>6.0</v>
      </c>
      <c r="E19" s="6">
        <v>1.0</v>
      </c>
      <c r="F19" s="6">
        <v>5.0</v>
      </c>
      <c r="G19" s="6">
        <v>6.0</v>
      </c>
      <c r="H19" s="6">
        <v>5.0</v>
      </c>
      <c r="I19" s="6">
        <v>1.0</v>
      </c>
      <c r="J19" s="6">
        <v>6.0</v>
      </c>
      <c r="K19" s="6">
        <v>4.0</v>
      </c>
      <c r="L19" s="6" t="s">
        <v>28</v>
      </c>
      <c r="M19" s="6">
        <v>1.0</v>
      </c>
      <c r="N19" s="6">
        <v>1.0</v>
      </c>
      <c r="O19" s="6">
        <v>1.0</v>
      </c>
      <c r="P19" s="6">
        <v>5.0</v>
      </c>
      <c r="Q19" s="6">
        <v>5.0</v>
      </c>
      <c r="R19" s="6">
        <v>3.0</v>
      </c>
      <c r="S19" s="6">
        <v>5.0</v>
      </c>
      <c r="T19" s="6">
        <v>5.0</v>
      </c>
      <c r="U19" s="6">
        <v>3.0</v>
      </c>
      <c r="V19" s="6">
        <v>3.0</v>
      </c>
      <c r="W19" s="6">
        <v>3.0</v>
      </c>
      <c r="X19" s="6">
        <v>3.0</v>
      </c>
      <c r="Y19" s="6">
        <v>2.0</v>
      </c>
      <c r="Z19" s="6">
        <v>1.0</v>
      </c>
      <c r="AA19" s="6">
        <v>2.0</v>
      </c>
      <c r="AB19" s="6">
        <v>2.0</v>
      </c>
      <c r="AC19" s="6">
        <v>1.0</v>
      </c>
      <c r="AD19" s="6">
        <v>2.0</v>
      </c>
      <c r="AE19" s="6">
        <v>3.0</v>
      </c>
      <c r="AF19" s="6">
        <v>3.0</v>
      </c>
      <c r="AG19" s="6">
        <v>3.0</v>
      </c>
      <c r="AH19" s="6">
        <v>2.0</v>
      </c>
      <c r="AI19" s="6">
        <v>3.0</v>
      </c>
      <c r="AJ19" s="6">
        <v>3.0</v>
      </c>
      <c r="AK19" s="6">
        <v>3.0</v>
      </c>
      <c r="AL19" s="6">
        <v>4.0</v>
      </c>
      <c r="AM19" s="6">
        <v>3.0</v>
      </c>
      <c r="AN19" s="6">
        <v>4.0</v>
      </c>
      <c r="AO19" s="6">
        <v>3.0</v>
      </c>
      <c r="AP19" s="6">
        <v>3.0</v>
      </c>
      <c r="AQ19" s="6" t="s">
        <v>29</v>
      </c>
      <c r="AR19" s="6">
        <v>3.0</v>
      </c>
      <c r="AS19" s="6">
        <v>3.0</v>
      </c>
      <c r="AT19" s="6">
        <v>3.0</v>
      </c>
      <c r="AU19" s="6">
        <v>3.0</v>
      </c>
      <c r="AV19" s="6">
        <v>3.0</v>
      </c>
      <c r="AW19" s="6">
        <v>4.0</v>
      </c>
      <c r="AX19" s="6">
        <v>4.0</v>
      </c>
      <c r="AY19" s="6">
        <v>4.0</v>
      </c>
      <c r="AZ19" s="6">
        <v>3.0</v>
      </c>
      <c r="BA19" s="6">
        <v>3.0</v>
      </c>
      <c r="BB19" s="6">
        <v>2.0</v>
      </c>
      <c r="BC19" s="6">
        <v>2.0</v>
      </c>
      <c r="BD19" s="6">
        <v>1.0</v>
      </c>
      <c r="BE19" s="6">
        <v>3.0</v>
      </c>
      <c r="BF19" s="6">
        <v>2.0</v>
      </c>
      <c r="BG19" s="6">
        <v>2.0</v>
      </c>
      <c r="BH19" s="6">
        <v>1.0</v>
      </c>
      <c r="BI19" s="6">
        <v>2.0</v>
      </c>
      <c r="BJ19" s="6">
        <v>3.0</v>
      </c>
      <c r="BK19" s="6">
        <v>3.0</v>
      </c>
      <c r="BL19" s="6">
        <v>3.0</v>
      </c>
      <c r="BM19" s="6">
        <v>3.0</v>
      </c>
      <c r="BN19" s="6">
        <v>3.0</v>
      </c>
      <c r="BO19" s="6">
        <v>4.0</v>
      </c>
      <c r="BP19" s="6">
        <v>3.0</v>
      </c>
      <c r="BQ19" s="6">
        <v>4.0</v>
      </c>
      <c r="BR19" s="6">
        <v>3.0</v>
      </c>
      <c r="BS19" s="6">
        <v>3.0</v>
      </c>
      <c r="BT19" s="6">
        <v>4.0</v>
      </c>
      <c r="BU19" s="6">
        <v>4.0</v>
      </c>
      <c r="BV19" s="6" t="s">
        <v>55</v>
      </c>
      <c r="BW19" s="6" t="s">
        <v>55</v>
      </c>
      <c r="BX19" s="6">
        <v>20.0</v>
      </c>
      <c r="BY19" s="6" t="s">
        <v>34</v>
      </c>
      <c r="BZ19" s="6" t="s">
        <v>35</v>
      </c>
      <c r="CA19" s="6" t="s">
        <v>28</v>
      </c>
    </row>
    <row r="20">
      <c r="A20" s="7">
        <v>44649.74272299769</v>
      </c>
      <c r="B20" s="6">
        <v>6.0</v>
      </c>
      <c r="C20" s="6">
        <v>5.0</v>
      </c>
      <c r="D20" s="6">
        <v>6.0</v>
      </c>
      <c r="E20" s="6">
        <v>6.0</v>
      </c>
      <c r="F20" s="6">
        <v>7.0</v>
      </c>
      <c r="G20" s="6">
        <v>3.0</v>
      </c>
      <c r="H20" s="6">
        <v>5.0</v>
      </c>
      <c r="I20" s="6">
        <v>2.0</v>
      </c>
      <c r="J20" s="6">
        <v>4.0</v>
      </c>
      <c r="K20" s="6">
        <v>3.0</v>
      </c>
      <c r="L20" s="6" t="s">
        <v>29</v>
      </c>
      <c r="M20" s="6">
        <v>2.0</v>
      </c>
      <c r="N20" s="6">
        <v>2.0</v>
      </c>
      <c r="O20" s="6">
        <v>2.0</v>
      </c>
      <c r="P20" s="6">
        <v>2.0</v>
      </c>
      <c r="Q20" s="6">
        <v>3.0</v>
      </c>
      <c r="R20" s="6">
        <v>2.0</v>
      </c>
      <c r="S20" s="6">
        <v>2.0</v>
      </c>
      <c r="T20" s="6">
        <v>3.0</v>
      </c>
      <c r="U20" s="6">
        <v>2.0</v>
      </c>
      <c r="V20" s="6">
        <v>1.0</v>
      </c>
      <c r="W20" s="6">
        <v>1.0</v>
      </c>
      <c r="X20" s="6">
        <v>3.0</v>
      </c>
      <c r="Y20" s="6">
        <v>1.0</v>
      </c>
      <c r="Z20" s="6">
        <v>2.0</v>
      </c>
      <c r="AA20" s="6">
        <v>2.0</v>
      </c>
      <c r="AB20" s="6">
        <v>2.0</v>
      </c>
      <c r="AC20" s="6">
        <v>2.0</v>
      </c>
      <c r="AD20" s="6">
        <v>1.0</v>
      </c>
      <c r="AE20" s="6">
        <v>2.0</v>
      </c>
      <c r="AF20" s="6">
        <v>3.0</v>
      </c>
      <c r="AG20" s="6">
        <v>3.0</v>
      </c>
      <c r="AH20" s="6">
        <v>3.0</v>
      </c>
      <c r="AI20" s="6">
        <v>3.0</v>
      </c>
      <c r="AJ20" s="6">
        <v>3.0</v>
      </c>
      <c r="AK20" s="6">
        <v>3.0</v>
      </c>
      <c r="AL20" s="6">
        <v>3.0</v>
      </c>
      <c r="AM20" s="6">
        <v>3.0</v>
      </c>
      <c r="AN20" s="6">
        <v>3.0</v>
      </c>
      <c r="AO20" s="6">
        <v>3.0</v>
      </c>
      <c r="AP20" s="6">
        <v>3.0</v>
      </c>
      <c r="AQ20" s="6" t="s">
        <v>28</v>
      </c>
      <c r="AR20" s="6">
        <v>3.0</v>
      </c>
      <c r="AS20" s="6">
        <v>2.0</v>
      </c>
      <c r="AT20" s="6">
        <v>2.0</v>
      </c>
      <c r="AU20" s="6">
        <v>3.0</v>
      </c>
      <c r="AV20" s="6">
        <v>3.0</v>
      </c>
      <c r="AW20" s="6">
        <v>3.0</v>
      </c>
      <c r="AX20" s="6">
        <v>3.0</v>
      </c>
      <c r="AY20" s="6">
        <v>3.0</v>
      </c>
      <c r="AZ20" s="6">
        <v>3.0</v>
      </c>
      <c r="BA20" s="6">
        <v>1.0</v>
      </c>
      <c r="BB20" s="6">
        <v>1.0</v>
      </c>
      <c r="BC20" s="6">
        <v>2.0</v>
      </c>
      <c r="BD20" s="6">
        <v>1.0</v>
      </c>
      <c r="BE20" s="6">
        <v>1.0</v>
      </c>
      <c r="BF20" s="6">
        <v>2.0</v>
      </c>
      <c r="BG20" s="6">
        <v>2.0</v>
      </c>
      <c r="BH20" s="6">
        <v>1.0</v>
      </c>
      <c r="BI20" s="6">
        <v>1.0</v>
      </c>
      <c r="BJ20" s="6">
        <v>3.0</v>
      </c>
      <c r="BK20" s="6">
        <v>3.0</v>
      </c>
      <c r="BL20" s="6">
        <v>3.0</v>
      </c>
      <c r="BM20" s="6">
        <v>3.0</v>
      </c>
      <c r="BN20" s="6">
        <v>3.0</v>
      </c>
      <c r="BO20" s="6">
        <v>3.0</v>
      </c>
      <c r="BP20" s="6">
        <v>3.0</v>
      </c>
      <c r="BQ20" s="6">
        <v>3.0</v>
      </c>
      <c r="BR20" s="6">
        <v>3.0</v>
      </c>
      <c r="BS20" s="6">
        <v>3.0</v>
      </c>
      <c r="BT20" s="6">
        <v>3.0</v>
      </c>
      <c r="BU20" s="6">
        <v>4.0</v>
      </c>
      <c r="BV20" s="6" t="s">
        <v>56</v>
      </c>
      <c r="BW20" s="6" t="s">
        <v>56</v>
      </c>
      <c r="BX20" s="6">
        <v>37.0</v>
      </c>
      <c r="BY20" s="6" t="s">
        <v>48</v>
      </c>
      <c r="BZ20" s="6" t="s">
        <v>41</v>
      </c>
      <c r="CA20" s="6" t="s">
        <v>28</v>
      </c>
    </row>
    <row r="21">
      <c r="A21" s="7">
        <v>44650.65711670139</v>
      </c>
      <c r="B21" s="6">
        <v>4.0</v>
      </c>
      <c r="C21" s="6">
        <v>5.0</v>
      </c>
      <c r="D21" s="6">
        <v>7.0</v>
      </c>
      <c r="E21" s="6">
        <v>6.0</v>
      </c>
      <c r="F21" s="6">
        <v>4.0</v>
      </c>
      <c r="G21" s="6">
        <v>2.0</v>
      </c>
      <c r="H21" s="6">
        <v>6.0</v>
      </c>
      <c r="I21" s="6">
        <v>1.0</v>
      </c>
      <c r="J21" s="6">
        <v>4.0</v>
      </c>
      <c r="K21" s="6">
        <v>2.0</v>
      </c>
      <c r="L21" s="6" t="s">
        <v>28</v>
      </c>
      <c r="M21" s="6">
        <v>2.0</v>
      </c>
      <c r="N21" s="6">
        <v>3.0</v>
      </c>
      <c r="O21" s="6">
        <v>2.0</v>
      </c>
      <c r="P21" s="6">
        <v>2.0</v>
      </c>
      <c r="Q21" s="6">
        <v>3.0</v>
      </c>
      <c r="R21" s="6">
        <v>2.0</v>
      </c>
      <c r="S21" s="6">
        <v>3.0</v>
      </c>
      <c r="T21" s="6">
        <v>3.0</v>
      </c>
      <c r="U21" s="6">
        <v>3.0</v>
      </c>
      <c r="V21" s="6">
        <v>1.0</v>
      </c>
      <c r="W21" s="6">
        <v>1.0</v>
      </c>
      <c r="X21" s="6">
        <v>1.0</v>
      </c>
      <c r="Y21" s="6">
        <v>1.0</v>
      </c>
      <c r="Z21" s="6">
        <v>2.0</v>
      </c>
      <c r="AA21" s="6">
        <v>3.0</v>
      </c>
      <c r="AB21" s="6">
        <v>3.0</v>
      </c>
      <c r="AC21" s="6">
        <v>2.0</v>
      </c>
      <c r="AD21" s="6">
        <v>1.0</v>
      </c>
      <c r="AE21" s="6">
        <v>3.0</v>
      </c>
      <c r="AF21" s="6">
        <v>4.0</v>
      </c>
      <c r="AG21" s="6">
        <v>2.0</v>
      </c>
      <c r="AH21" s="6">
        <v>3.0</v>
      </c>
      <c r="AI21" s="6">
        <v>3.0</v>
      </c>
      <c r="AJ21" s="6">
        <v>2.0</v>
      </c>
      <c r="AK21" s="6">
        <v>4.0</v>
      </c>
      <c r="AL21" s="6">
        <v>4.0</v>
      </c>
      <c r="AM21" s="6">
        <v>3.0</v>
      </c>
      <c r="AN21" s="6">
        <v>4.0</v>
      </c>
      <c r="AO21" s="6">
        <v>3.0</v>
      </c>
      <c r="AP21" s="6">
        <v>4.0</v>
      </c>
      <c r="AQ21" s="6" t="s">
        <v>29</v>
      </c>
      <c r="AR21" s="6">
        <v>4.0</v>
      </c>
      <c r="AS21" s="6">
        <v>3.0</v>
      </c>
      <c r="AT21" s="6">
        <v>2.0</v>
      </c>
      <c r="AU21" s="6">
        <v>4.0</v>
      </c>
      <c r="AV21" s="6">
        <v>4.0</v>
      </c>
      <c r="AW21" s="6">
        <v>3.0</v>
      </c>
      <c r="AX21" s="6">
        <v>4.0</v>
      </c>
      <c r="AY21" s="6">
        <v>4.0</v>
      </c>
      <c r="AZ21" s="6">
        <v>4.0</v>
      </c>
      <c r="BA21" s="6">
        <v>2.0</v>
      </c>
      <c r="BB21" s="6">
        <v>1.0</v>
      </c>
      <c r="BC21" s="6">
        <v>3.0</v>
      </c>
      <c r="BD21" s="6">
        <v>1.0</v>
      </c>
      <c r="BE21" s="6">
        <v>2.0</v>
      </c>
      <c r="BF21" s="6">
        <v>3.0</v>
      </c>
      <c r="BG21" s="6">
        <v>3.0</v>
      </c>
      <c r="BH21" s="6">
        <v>1.0</v>
      </c>
      <c r="BI21" s="6">
        <v>1.0</v>
      </c>
      <c r="BJ21" s="6">
        <v>2.0</v>
      </c>
      <c r="BK21" s="6">
        <v>4.0</v>
      </c>
      <c r="BL21" s="6">
        <v>2.0</v>
      </c>
      <c r="BM21" s="6">
        <v>3.0</v>
      </c>
      <c r="BN21" s="6">
        <v>4.0</v>
      </c>
      <c r="BO21" s="6">
        <v>3.0</v>
      </c>
      <c r="BP21" s="6">
        <v>3.0</v>
      </c>
      <c r="BQ21" s="6">
        <v>4.0</v>
      </c>
      <c r="BR21" s="6">
        <v>4.0</v>
      </c>
      <c r="BS21" s="6">
        <v>4.0</v>
      </c>
      <c r="BT21" s="6">
        <v>3.0</v>
      </c>
      <c r="BU21" s="6">
        <v>3.0</v>
      </c>
      <c r="BV21" s="6" t="s">
        <v>57</v>
      </c>
      <c r="BW21" s="6" t="s">
        <v>57</v>
      </c>
      <c r="BX21" s="6">
        <v>27.0</v>
      </c>
      <c r="BY21" s="6" t="s">
        <v>31</v>
      </c>
      <c r="BZ21" s="6" t="s">
        <v>41</v>
      </c>
      <c r="CA21" s="6" t="s">
        <v>28</v>
      </c>
    </row>
    <row r="22">
      <c r="A22" s="7">
        <v>44651.59210388889</v>
      </c>
      <c r="B22" s="6">
        <v>5.0</v>
      </c>
      <c r="C22" s="6">
        <v>1.0</v>
      </c>
      <c r="D22" s="6">
        <v>7.0</v>
      </c>
      <c r="E22" s="6">
        <v>1.0</v>
      </c>
      <c r="F22" s="6">
        <v>6.0</v>
      </c>
      <c r="G22" s="6">
        <v>3.0</v>
      </c>
      <c r="H22" s="6">
        <v>7.0</v>
      </c>
      <c r="I22" s="6">
        <v>2.0</v>
      </c>
      <c r="J22" s="6">
        <v>7.0</v>
      </c>
      <c r="K22" s="6">
        <v>2.0</v>
      </c>
      <c r="L22" s="6" t="s">
        <v>29</v>
      </c>
      <c r="M22" s="6">
        <v>5.0</v>
      </c>
      <c r="N22" s="6">
        <v>3.0</v>
      </c>
      <c r="O22" s="6">
        <v>2.0</v>
      </c>
      <c r="P22" s="6">
        <v>5.0</v>
      </c>
      <c r="Q22" s="6">
        <v>5.0</v>
      </c>
      <c r="R22" s="6">
        <v>5.0</v>
      </c>
      <c r="S22" s="6">
        <v>5.0</v>
      </c>
      <c r="T22" s="6">
        <v>5.0</v>
      </c>
      <c r="U22" s="6">
        <v>5.0</v>
      </c>
      <c r="V22" s="6">
        <v>4.0</v>
      </c>
      <c r="W22" s="6">
        <v>1.0</v>
      </c>
      <c r="X22" s="6">
        <v>5.0</v>
      </c>
      <c r="Y22" s="6">
        <v>2.0</v>
      </c>
      <c r="Z22" s="6">
        <v>1.0</v>
      </c>
      <c r="AA22" s="6">
        <v>3.0</v>
      </c>
      <c r="AB22" s="6">
        <v>1.0</v>
      </c>
      <c r="AC22" s="6">
        <v>1.0</v>
      </c>
      <c r="AD22" s="6">
        <v>1.0</v>
      </c>
      <c r="AE22" s="6">
        <v>4.0</v>
      </c>
      <c r="AF22" s="6">
        <v>4.0</v>
      </c>
      <c r="AG22" s="6">
        <v>4.0</v>
      </c>
      <c r="AH22" s="6">
        <v>4.0</v>
      </c>
      <c r="AI22" s="6">
        <v>4.0</v>
      </c>
      <c r="AJ22" s="6">
        <v>4.0</v>
      </c>
      <c r="AK22" s="6">
        <v>5.0</v>
      </c>
      <c r="AL22" s="6">
        <v>5.0</v>
      </c>
      <c r="AM22" s="6">
        <v>5.0</v>
      </c>
      <c r="AN22" s="6">
        <v>5.0</v>
      </c>
      <c r="AO22" s="6">
        <v>5.0</v>
      </c>
      <c r="AP22" s="6">
        <v>5.0</v>
      </c>
      <c r="AQ22" s="6" t="s">
        <v>28</v>
      </c>
      <c r="AR22" s="6">
        <v>4.0</v>
      </c>
      <c r="AS22" s="6">
        <v>2.0</v>
      </c>
      <c r="AT22" s="6">
        <v>2.0</v>
      </c>
      <c r="AU22" s="6">
        <v>5.0</v>
      </c>
      <c r="AV22" s="6">
        <v>5.0</v>
      </c>
      <c r="AW22" s="6">
        <v>5.0</v>
      </c>
      <c r="AX22" s="6">
        <v>5.0</v>
      </c>
      <c r="AY22" s="6">
        <v>5.0</v>
      </c>
      <c r="AZ22" s="6">
        <v>5.0</v>
      </c>
      <c r="BA22" s="6">
        <v>4.0</v>
      </c>
      <c r="BB22" s="6">
        <v>1.0</v>
      </c>
      <c r="BC22" s="6">
        <v>5.0</v>
      </c>
      <c r="BD22" s="6">
        <v>1.0</v>
      </c>
      <c r="BE22" s="6">
        <v>3.0</v>
      </c>
      <c r="BF22" s="6">
        <v>4.0</v>
      </c>
      <c r="BG22" s="6">
        <v>4.0</v>
      </c>
      <c r="BH22" s="6">
        <v>2.0</v>
      </c>
      <c r="BI22" s="6">
        <v>2.0</v>
      </c>
      <c r="BJ22" s="6">
        <v>4.0</v>
      </c>
      <c r="BK22" s="6">
        <v>4.0</v>
      </c>
      <c r="BL22" s="6">
        <v>5.0</v>
      </c>
      <c r="BM22" s="6">
        <v>4.0</v>
      </c>
      <c r="BN22" s="6">
        <v>4.0</v>
      </c>
      <c r="BO22" s="6">
        <v>4.0</v>
      </c>
      <c r="BP22" s="6">
        <v>5.0</v>
      </c>
      <c r="BQ22" s="6">
        <v>5.0</v>
      </c>
      <c r="BR22" s="6">
        <v>5.0</v>
      </c>
      <c r="BS22" s="6">
        <v>5.0</v>
      </c>
      <c r="BT22" s="6">
        <v>5.0</v>
      </c>
      <c r="BU22" s="6">
        <v>5.0</v>
      </c>
      <c r="BV22" s="6" t="s">
        <v>58</v>
      </c>
      <c r="BW22" s="6" t="s">
        <v>58</v>
      </c>
      <c r="BX22" s="6">
        <v>45.0</v>
      </c>
      <c r="BY22" s="6" t="s">
        <v>48</v>
      </c>
      <c r="BZ22" s="6" t="s">
        <v>41</v>
      </c>
      <c r="CA22" s="6" t="s">
        <v>28</v>
      </c>
    </row>
    <row r="23">
      <c r="A23" s="7">
        <v>44652.594220625004</v>
      </c>
      <c r="B23" s="6">
        <v>4.0</v>
      </c>
      <c r="C23" s="6">
        <v>5.0</v>
      </c>
      <c r="D23" s="6">
        <v>4.0</v>
      </c>
      <c r="E23" s="6">
        <v>3.0</v>
      </c>
      <c r="F23" s="6">
        <v>5.0</v>
      </c>
      <c r="G23" s="6">
        <v>5.0</v>
      </c>
      <c r="H23" s="6">
        <v>5.0</v>
      </c>
      <c r="I23" s="6">
        <v>3.0</v>
      </c>
      <c r="J23" s="6">
        <v>5.0</v>
      </c>
      <c r="K23" s="6">
        <v>4.0</v>
      </c>
      <c r="L23" s="6" t="s">
        <v>28</v>
      </c>
      <c r="M23" s="6">
        <v>1.0</v>
      </c>
      <c r="N23" s="6">
        <v>1.0</v>
      </c>
      <c r="O23" s="6">
        <v>1.0</v>
      </c>
      <c r="P23" s="6">
        <v>2.0</v>
      </c>
      <c r="Q23" s="6">
        <v>2.0</v>
      </c>
      <c r="R23" s="6">
        <v>2.0</v>
      </c>
      <c r="S23" s="6">
        <v>2.0</v>
      </c>
      <c r="T23" s="6">
        <v>2.0</v>
      </c>
      <c r="U23" s="6">
        <v>2.0</v>
      </c>
      <c r="V23" s="6">
        <v>1.0</v>
      </c>
      <c r="W23" s="6">
        <v>1.0</v>
      </c>
      <c r="X23" s="6">
        <v>1.0</v>
      </c>
      <c r="Y23" s="6">
        <v>1.0</v>
      </c>
      <c r="Z23" s="6">
        <v>1.0</v>
      </c>
      <c r="AA23" s="6">
        <v>1.0</v>
      </c>
      <c r="AB23" s="6">
        <v>2.0</v>
      </c>
      <c r="AC23" s="6">
        <v>1.0</v>
      </c>
      <c r="AD23" s="6">
        <v>1.0</v>
      </c>
      <c r="AE23" s="6">
        <v>3.0</v>
      </c>
      <c r="AF23" s="6">
        <v>2.0</v>
      </c>
      <c r="AG23" s="6">
        <v>3.0</v>
      </c>
      <c r="AH23" s="6">
        <v>3.0</v>
      </c>
      <c r="AI23" s="6">
        <v>3.0</v>
      </c>
      <c r="AJ23" s="6">
        <v>3.0</v>
      </c>
      <c r="AK23" s="6">
        <v>3.0</v>
      </c>
      <c r="AL23" s="6">
        <v>2.0</v>
      </c>
      <c r="AM23" s="6">
        <v>3.0</v>
      </c>
      <c r="AN23" s="6">
        <v>3.0</v>
      </c>
      <c r="AO23" s="6">
        <v>1.0</v>
      </c>
      <c r="AP23" s="6">
        <v>3.0</v>
      </c>
      <c r="AQ23" s="6" t="s">
        <v>29</v>
      </c>
      <c r="AR23" s="6">
        <v>1.0</v>
      </c>
      <c r="AS23" s="6">
        <v>1.0</v>
      </c>
      <c r="AT23" s="6">
        <v>1.0</v>
      </c>
      <c r="AU23" s="6">
        <v>3.0</v>
      </c>
      <c r="AV23" s="6">
        <v>3.0</v>
      </c>
      <c r="AW23" s="6">
        <v>3.0</v>
      </c>
      <c r="AX23" s="6">
        <v>3.0</v>
      </c>
      <c r="AY23" s="6">
        <v>3.0</v>
      </c>
      <c r="AZ23" s="6">
        <v>3.0</v>
      </c>
      <c r="BA23" s="6">
        <v>1.0</v>
      </c>
      <c r="BB23" s="6">
        <v>1.0</v>
      </c>
      <c r="BC23" s="6">
        <v>1.0</v>
      </c>
      <c r="BD23" s="6">
        <v>1.0</v>
      </c>
      <c r="BE23" s="6">
        <v>1.0</v>
      </c>
      <c r="BF23" s="6">
        <v>1.0</v>
      </c>
      <c r="BG23" s="6">
        <v>1.0</v>
      </c>
      <c r="BH23" s="6">
        <v>1.0</v>
      </c>
      <c r="BI23" s="6">
        <v>1.0</v>
      </c>
      <c r="BJ23" s="6">
        <v>1.0</v>
      </c>
      <c r="BK23" s="6">
        <v>3.0</v>
      </c>
      <c r="BL23" s="6">
        <v>1.0</v>
      </c>
      <c r="BM23" s="6">
        <v>3.0</v>
      </c>
      <c r="BN23" s="6">
        <v>3.0</v>
      </c>
      <c r="BO23" s="6">
        <v>3.0</v>
      </c>
      <c r="BP23" s="6">
        <v>3.0</v>
      </c>
      <c r="BQ23" s="6">
        <v>3.0</v>
      </c>
      <c r="BR23" s="6">
        <v>3.0</v>
      </c>
      <c r="BS23" s="6">
        <v>3.0</v>
      </c>
      <c r="BT23" s="6">
        <v>1.0</v>
      </c>
      <c r="BU23" s="6">
        <v>3.0</v>
      </c>
      <c r="BV23" s="6" t="s">
        <v>59</v>
      </c>
      <c r="BW23" s="6" t="s">
        <v>59</v>
      </c>
      <c r="BX23" s="6">
        <v>24.0</v>
      </c>
      <c r="BY23" s="6" t="s">
        <v>34</v>
      </c>
      <c r="BZ23" s="6" t="s">
        <v>38</v>
      </c>
      <c r="CA23" s="6" t="s">
        <v>28</v>
      </c>
    </row>
    <row r="24">
      <c r="A24" s="7">
        <v>44657.63483097222</v>
      </c>
      <c r="B24" s="6">
        <v>1.0</v>
      </c>
      <c r="C24" s="6">
        <v>2.0</v>
      </c>
      <c r="D24" s="6">
        <v>5.0</v>
      </c>
      <c r="E24" s="6">
        <v>4.0</v>
      </c>
      <c r="F24" s="6">
        <v>6.0</v>
      </c>
      <c r="G24" s="6">
        <v>5.0</v>
      </c>
      <c r="H24" s="6">
        <v>6.0</v>
      </c>
      <c r="I24" s="6">
        <v>5.0</v>
      </c>
      <c r="J24" s="6">
        <v>2.0</v>
      </c>
      <c r="K24" s="6">
        <v>1.0</v>
      </c>
      <c r="L24" s="6" t="s">
        <v>29</v>
      </c>
      <c r="M24" s="6">
        <v>4.0</v>
      </c>
      <c r="N24" s="6">
        <v>4.0</v>
      </c>
      <c r="O24" s="6">
        <v>4.0</v>
      </c>
      <c r="P24" s="6">
        <v>5.0</v>
      </c>
      <c r="Q24" s="6">
        <v>4.0</v>
      </c>
      <c r="R24" s="6">
        <v>2.0</v>
      </c>
      <c r="S24" s="6">
        <v>5.0</v>
      </c>
      <c r="T24" s="6">
        <v>5.0</v>
      </c>
      <c r="U24" s="6">
        <v>5.0</v>
      </c>
      <c r="V24" s="6">
        <v>4.0</v>
      </c>
      <c r="W24" s="6">
        <v>1.0</v>
      </c>
      <c r="X24" s="6">
        <v>2.0</v>
      </c>
      <c r="Y24" s="6">
        <v>1.0</v>
      </c>
      <c r="Z24" s="6">
        <v>1.0</v>
      </c>
      <c r="AA24" s="6">
        <v>4.0</v>
      </c>
      <c r="AB24" s="6">
        <v>5.0</v>
      </c>
      <c r="AC24" s="6">
        <v>2.0</v>
      </c>
      <c r="AD24" s="6">
        <v>1.0</v>
      </c>
      <c r="AE24" s="6">
        <v>4.0</v>
      </c>
      <c r="AF24" s="6">
        <v>5.0</v>
      </c>
      <c r="AG24" s="6">
        <v>5.0</v>
      </c>
      <c r="AH24" s="6">
        <v>4.0</v>
      </c>
      <c r="AI24" s="6">
        <v>4.0</v>
      </c>
      <c r="AJ24" s="6">
        <v>5.0</v>
      </c>
      <c r="AK24" s="6">
        <v>5.0</v>
      </c>
      <c r="AL24" s="6">
        <v>5.0</v>
      </c>
      <c r="AM24" s="6">
        <v>5.0</v>
      </c>
      <c r="AN24" s="6">
        <v>5.0</v>
      </c>
      <c r="AO24" s="6">
        <v>5.0</v>
      </c>
      <c r="AP24" s="6">
        <v>3.0</v>
      </c>
      <c r="AQ24" s="6" t="s">
        <v>28</v>
      </c>
      <c r="AR24" s="6">
        <v>4.0</v>
      </c>
      <c r="AS24" s="6">
        <v>4.0</v>
      </c>
      <c r="AT24" s="6">
        <v>5.0</v>
      </c>
      <c r="AU24" s="6">
        <v>5.0</v>
      </c>
      <c r="AV24" s="6">
        <v>4.0</v>
      </c>
      <c r="AW24" s="6">
        <v>5.0</v>
      </c>
      <c r="AX24" s="6">
        <v>5.0</v>
      </c>
      <c r="AY24" s="6">
        <v>5.0</v>
      </c>
      <c r="AZ24" s="6">
        <v>5.0</v>
      </c>
      <c r="BA24" s="6">
        <v>5.0</v>
      </c>
      <c r="BB24" s="6">
        <v>1.0</v>
      </c>
      <c r="BC24" s="6">
        <v>4.0</v>
      </c>
      <c r="BD24" s="6">
        <v>1.0</v>
      </c>
      <c r="BE24" s="6">
        <v>1.0</v>
      </c>
      <c r="BF24" s="6">
        <v>4.0</v>
      </c>
      <c r="BG24" s="6">
        <v>5.0</v>
      </c>
      <c r="BH24" s="6">
        <v>2.0</v>
      </c>
      <c r="BI24" s="6">
        <v>1.0</v>
      </c>
      <c r="BJ24" s="6">
        <v>5.0</v>
      </c>
      <c r="BK24" s="6">
        <v>5.0</v>
      </c>
      <c r="BL24" s="6">
        <v>5.0</v>
      </c>
      <c r="BM24" s="6">
        <v>5.0</v>
      </c>
      <c r="BN24" s="6">
        <v>4.0</v>
      </c>
      <c r="BO24" s="6">
        <v>5.0</v>
      </c>
      <c r="BP24" s="6">
        <v>5.0</v>
      </c>
      <c r="BQ24" s="6">
        <v>5.0</v>
      </c>
      <c r="BR24" s="6">
        <v>5.0</v>
      </c>
      <c r="BS24" s="6">
        <v>5.0</v>
      </c>
      <c r="BT24" s="6">
        <v>5.0</v>
      </c>
      <c r="BU24" s="6">
        <v>3.0</v>
      </c>
      <c r="BV24" s="6" t="s">
        <v>60</v>
      </c>
      <c r="BW24" s="6" t="s">
        <v>60</v>
      </c>
      <c r="BX24" s="6">
        <v>19.0</v>
      </c>
      <c r="BY24" s="6" t="s">
        <v>37</v>
      </c>
      <c r="BZ24" s="6" t="s">
        <v>38</v>
      </c>
      <c r="CA24" s="6" t="s">
        <v>28</v>
      </c>
    </row>
    <row r="25">
      <c r="A25" s="7">
        <v>44659.632792916665</v>
      </c>
      <c r="B25" s="6">
        <v>7.0</v>
      </c>
      <c r="C25" s="6">
        <v>4.0</v>
      </c>
      <c r="D25" s="6">
        <v>6.0</v>
      </c>
      <c r="E25" s="6">
        <v>4.0</v>
      </c>
      <c r="F25" s="6">
        <v>7.0</v>
      </c>
      <c r="G25" s="6">
        <v>2.0</v>
      </c>
      <c r="H25" s="6">
        <v>4.0</v>
      </c>
      <c r="I25" s="6">
        <v>3.0</v>
      </c>
      <c r="J25" s="6">
        <v>5.0</v>
      </c>
      <c r="K25" s="6">
        <v>3.0</v>
      </c>
      <c r="L25" s="6" t="s">
        <v>28</v>
      </c>
      <c r="M25" s="6">
        <v>4.0</v>
      </c>
      <c r="N25" s="6">
        <v>1.0</v>
      </c>
      <c r="O25" s="6">
        <v>1.0</v>
      </c>
      <c r="P25" s="6">
        <v>3.0</v>
      </c>
      <c r="Q25" s="6">
        <v>5.0</v>
      </c>
      <c r="R25" s="6">
        <v>3.0</v>
      </c>
      <c r="S25" s="6">
        <v>1.0</v>
      </c>
      <c r="T25" s="6">
        <v>2.0</v>
      </c>
      <c r="U25" s="6">
        <v>2.0</v>
      </c>
      <c r="V25" s="6">
        <v>1.0</v>
      </c>
      <c r="W25" s="6">
        <v>2.0</v>
      </c>
      <c r="X25" s="6">
        <v>1.0</v>
      </c>
      <c r="Y25" s="6">
        <v>1.0</v>
      </c>
      <c r="Z25" s="6">
        <v>5.0</v>
      </c>
      <c r="AA25" s="6">
        <v>5.0</v>
      </c>
      <c r="AB25" s="6">
        <v>4.0</v>
      </c>
      <c r="AC25" s="6">
        <v>1.0</v>
      </c>
      <c r="AD25" s="6">
        <v>1.0</v>
      </c>
      <c r="AE25" s="6">
        <v>4.0</v>
      </c>
      <c r="AF25" s="6">
        <v>5.0</v>
      </c>
      <c r="AG25" s="6">
        <v>3.0</v>
      </c>
      <c r="AH25" s="6">
        <v>3.0</v>
      </c>
      <c r="AI25" s="6">
        <v>3.0</v>
      </c>
      <c r="AJ25" s="6">
        <v>4.0</v>
      </c>
      <c r="AK25" s="6">
        <v>5.0</v>
      </c>
      <c r="AL25" s="6">
        <v>3.0</v>
      </c>
      <c r="AM25" s="6">
        <v>1.0</v>
      </c>
      <c r="AN25" s="6">
        <v>4.0</v>
      </c>
      <c r="AO25" s="6">
        <v>4.0</v>
      </c>
      <c r="AP25" s="6">
        <v>3.0</v>
      </c>
      <c r="AQ25" s="6" t="s">
        <v>29</v>
      </c>
      <c r="AR25" s="6">
        <v>4.0</v>
      </c>
      <c r="AS25" s="6">
        <v>1.0</v>
      </c>
      <c r="AT25" s="6">
        <v>1.0</v>
      </c>
      <c r="AU25" s="6">
        <v>2.0</v>
      </c>
      <c r="AV25" s="6">
        <v>4.0</v>
      </c>
      <c r="AW25" s="6">
        <v>4.0</v>
      </c>
      <c r="AX25" s="6">
        <v>1.0</v>
      </c>
      <c r="AY25" s="6">
        <v>1.0</v>
      </c>
      <c r="AZ25" s="6">
        <v>1.0</v>
      </c>
      <c r="BA25" s="6">
        <v>1.0</v>
      </c>
      <c r="BB25" s="6">
        <v>1.0</v>
      </c>
      <c r="BC25" s="6">
        <v>1.0</v>
      </c>
      <c r="BD25" s="6">
        <v>1.0</v>
      </c>
      <c r="BE25" s="6">
        <v>2.0</v>
      </c>
      <c r="BF25" s="6">
        <v>4.0</v>
      </c>
      <c r="BG25" s="6">
        <v>4.0</v>
      </c>
      <c r="BH25" s="6">
        <v>1.0</v>
      </c>
      <c r="BI25" s="6">
        <v>1.0</v>
      </c>
      <c r="BJ25" s="6">
        <v>3.0</v>
      </c>
      <c r="BK25" s="6">
        <v>4.0</v>
      </c>
      <c r="BL25" s="6">
        <v>3.0</v>
      </c>
      <c r="BM25" s="6">
        <v>3.0</v>
      </c>
      <c r="BN25" s="6">
        <v>3.0</v>
      </c>
      <c r="BO25" s="6">
        <v>3.0</v>
      </c>
      <c r="BP25" s="6">
        <v>3.0</v>
      </c>
      <c r="BQ25" s="6">
        <v>4.0</v>
      </c>
      <c r="BR25" s="6">
        <v>3.0</v>
      </c>
      <c r="BS25" s="6">
        <v>3.0</v>
      </c>
      <c r="BT25" s="6">
        <v>5.0</v>
      </c>
      <c r="BU25" s="6">
        <v>3.0</v>
      </c>
      <c r="BV25" s="6" t="s">
        <v>61</v>
      </c>
      <c r="BW25" s="6" t="s">
        <v>61</v>
      </c>
      <c r="BX25" s="6">
        <v>18.0</v>
      </c>
      <c r="BY25" s="6" t="s">
        <v>37</v>
      </c>
      <c r="BZ25" s="6" t="s">
        <v>41</v>
      </c>
      <c r="CA25" s="6" t="s">
        <v>29</v>
      </c>
    </row>
    <row r="26">
      <c r="A26" s="7">
        <v>44659.6445874537</v>
      </c>
      <c r="B26" s="6">
        <v>5.0</v>
      </c>
      <c r="C26" s="6">
        <v>3.0</v>
      </c>
      <c r="D26" s="6">
        <v>6.0</v>
      </c>
      <c r="E26" s="6">
        <v>2.0</v>
      </c>
      <c r="F26" s="6">
        <v>7.0</v>
      </c>
      <c r="G26" s="6">
        <v>4.0</v>
      </c>
      <c r="H26" s="6">
        <v>4.0</v>
      </c>
      <c r="I26" s="6">
        <v>2.0</v>
      </c>
      <c r="J26" s="6">
        <v>6.0</v>
      </c>
      <c r="K26" s="6">
        <v>1.0</v>
      </c>
      <c r="L26" s="6" t="s">
        <v>29</v>
      </c>
      <c r="M26" s="6">
        <v>3.0</v>
      </c>
      <c r="N26" s="6">
        <v>3.0</v>
      </c>
      <c r="O26" s="6">
        <v>3.0</v>
      </c>
      <c r="P26" s="6">
        <v>4.0</v>
      </c>
      <c r="Q26" s="6">
        <v>4.0</v>
      </c>
      <c r="R26" s="6">
        <v>4.0</v>
      </c>
      <c r="S26" s="6">
        <v>4.0</v>
      </c>
      <c r="T26" s="6">
        <v>4.0</v>
      </c>
      <c r="U26" s="6">
        <v>4.0</v>
      </c>
      <c r="V26" s="6">
        <v>4.0</v>
      </c>
      <c r="W26" s="6">
        <v>1.0</v>
      </c>
      <c r="X26" s="6">
        <v>3.0</v>
      </c>
      <c r="Y26" s="6">
        <v>1.0</v>
      </c>
      <c r="Z26" s="6">
        <v>1.0</v>
      </c>
      <c r="AA26" s="6">
        <v>2.0</v>
      </c>
      <c r="AB26" s="6">
        <v>2.0</v>
      </c>
      <c r="AC26" s="6">
        <v>1.0</v>
      </c>
      <c r="AD26" s="6">
        <v>2.0</v>
      </c>
      <c r="AE26" s="6">
        <v>2.0</v>
      </c>
      <c r="AF26" s="6">
        <v>1.0</v>
      </c>
      <c r="AG26" s="6">
        <v>3.0</v>
      </c>
      <c r="AH26" s="6">
        <v>3.0</v>
      </c>
      <c r="AI26" s="6">
        <v>3.0</v>
      </c>
      <c r="AJ26" s="6">
        <v>2.0</v>
      </c>
      <c r="AK26" s="6">
        <v>3.0</v>
      </c>
      <c r="AL26" s="6">
        <v>5.0</v>
      </c>
      <c r="AM26" s="6">
        <v>4.0</v>
      </c>
      <c r="AN26" s="6">
        <v>4.0</v>
      </c>
      <c r="AO26" s="6">
        <v>4.0</v>
      </c>
      <c r="AP26" s="6">
        <v>3.0</v>
      </c>
      <c r="AQ26" s="6" t="s">
        <v>28</v>
      </c>
      <c r="AR26" s="6">
        <v>2.0</v>
      </c>
      <c r="AS26" s="6">
        <v>2.0</v>
      </c>
      <c r="AT26" s="6">
        <v>2.0</v>
      </c>
      <c r="AU26" s="6">
        <v>4.0</v>
      </c>
      <c r="AV26" s="6">
        <v>4.0</v>
      </c>
      <c r="AW26" s="6">
        <v>4.0</v>
      </c>
      <c r="AX26" s="6">
        <v>4.0</v>
      </c>
      <c r="AY26" s="6">
        <v>4.0</v>
      </c>
      <c r="AZ26" s="6">
        <v>4.0</v>
      </c>
      <c r="BA26" s="6">
        <v>3.0</v>
      </c>
      <c r="BB26" s="6">
        <v>1.0</v>
      </c>
      <c r="BC26" s="6">
        <v>2.0</v>
      </c>
      <c r="BD26" s="6">
        <v>1.0</v>
      </c>
      <c r="BE26" s="6">
        <v>2.0</v>
      </c>
      <c r="BF26" s="6">
        <v>3.0</v>
      </c>
      <c r="BG26" s="6">
        <v>3.0</v>
      </c>
      <c r="BH26" s="6">
        <v>1.0</v>
      </c>
      <c r="BI26" s="6">
        <v>1.0</v>
      </c>
      <c r="BJ26" s="6">
        <v>2.0</v>
      </c>
      <c r="BK26" s="6">
        <v>3.0</v>
      </c>
      <c r="BL26" s="6">
        <v>3.0</v>
      </c>
      <c r="BM26" s="6">
        <v>3.0</v>
      </c>
      <c r="BN26" s="6">
        <v>3.0</v>
      </c>
      <c r="BO26" s="6">
        <v>4.0</v>
      </c>
      <c r="BP26" s="6">
        <v>4.0</v>
      </c>
      <c r="BQ26" s="6">
        <v>4.0</v>
      </c>
      <c r="BR26" s="6">
        <v>4.0</v>
      </c>
      <c r="BS26" s="6">
        <v>4.0</v>
      </c>
      <c r="BT26" s="6">
        <v>4.0</v>
      </c>
      <c r="BU26" s="6">
        <v>4.0</v>
      </c>
      <c r="BV26" s="6" t="s">
        <v>62</v>
      </c>
      <c r="BW26" s="6" t="s">
        <v>62</v>
      </c>
      <c r="BX26" s="6">
        <v>18.0</v>
      </c>
      <c r="BY26" s="6" t="s">
        <v>37</v>
      </c>
      <c r="BZ26" s="6" t="s">
        <v>41</v>
      </c>
      <c r="CA26" s="6" t="s">
        <v>28</v>
      </c>
    </row>
    <row r="27">
      <c r="A27" s="7">
        <v>44664.59324394676</v>
      </c>
      <c r="B27" s="6">
        <v>2.0</v>
      </c>
      <c r="C27" s="6">
        <v>2.0</v>
      </c>
      <c r="D27" s="6">
        <v>6.0</v>
      </c>
      <c r="E27" s="6">
        <v>3.0</v>
      </c>
      <c r="F27" s="6">
        <v>5.0</v>
      </c>
      <c r="G27" s="6">
        <v>6.0</v>
      </c>
      <c r="H27" s="6">
        <v>6.0</v>
      </c>
      <c r="I27" s="6">
        <v>3.0</v>
      </c>
      <c r="J27" s="6">
        <v>5.0</v>
      </c>
      <c r="K27" s="6">
        <v>2.0</v>
      </c>
      <c r="L27" s="6" t="s">
        <v>28</v>
      </c>
      <c r="M27" s="6">
        <v>2.0</v>
      </c>
      <c r="N27" s="6">
        <v>2.0</v>
      </c>
      <c r="O27" s="6">
        <v>1.0</v>
      </c>
      <c r="P27" s="6">
        <v>3.0</v>
      </c>
      <c r="Q27" s="6">
        <v>5.0</v>
      </c>
      <c r="R27" s="6">
        <v>4.0</v>
      </c>
      <c r="S27" s="6">
        <v>5.0</v>
      </c>
      <c r="T27" s="6">
        <v>3.0</v>
      </c>
      <c r="U27" s="6">
        <v>3.0</v>
      </c>
      <c r="V27" s="6">
        <v>3.0</v>
      </c>
      <c r="W27" s="6">
        <v>1.0</v>
      </c>
      <c r="X27" s="6">
        <v>4.0</v>
      </c>
      <c r="Y27" s="6">
        <v>2.0</v>
      </c>
      <c r="Z27" s="6">
        <v>3.0</v>
      </c>
      <c r="AA27" s="6">
        <v>3.0</v>
      </c>
      <c r="AB27" s="6">
        <v>3.0</v>
      </c>
      <c r="AC27" s="6">
        <v>2.0</v>
      </c>
      <c r="AD27" s="6">
        <v>2.0</v>
      </c>
      <c r="AE27" s="6">
        <v>3.0</v>
      </c>
      <c r="AF27" s="6">
        <v>3.0</v>
      </c>
      <c r="AG27" s="6">
        <v>2.0</v>
      </c>
      <c r="AH27" s="6">
        <v>2.0</v>
      </c>
      <c r="AI27" s="6">
        <v>3.0</v>
      </c>
      <c r="AJ27" s="6">
        <v>3.0</v>
      </c>
      <c r="AK27" s="6">
        <v>3.0</v>
      </c>
      <c r="AL27" s="6">
        <v>3.0</v>
      </c>
      <c r="AM27" s="6">
        <v>3.0</v>
      </c>
      <c r="AN27" s="6">
        <v>3.0</v>
      </c>
      <c r="AO27" s="6">
        <v>3.0</v>
      </c>
      <c r="AP27" s="6">
        <v>3.0</v>
      </c>
      <c r="AQ27" s="6" t="s">
        <v>29</v>
      </c>
      <c r="AR27" s="6">
        <v>1.0</v>
      </c>
      <c r="AS27" s="6">
        <v>1.0</v>
      </c>
      <c r="AT27" s="6">
        <v>1.0</v>
      </c>
      <c r="AU27" s="6">
        <v>3.0</v>
      </c>
      <c r="AV27" s="6">
        <v>4.0</v>
      </c>
      <c r="AW27" s="6">
        <v>3.0</v>
      </c>
      <c r="AX27" s="6">
        <v>4.0</v>
      </c>
      <c r="AY27" s="6">
        <v>3.0</v>
      </c>
      <c r="AZ27" s="6">
        <v>3.0</v>
      </c>
      <c r="BA27" s="6">
        <v>2.0</v>
      </c>
      <c r="BB27" s="6">
        <v>1.0</v>
      </c>
      <c r="BC27" s="6">
        <v>3.0</v>
      </c>
      <c r="BD27" s="6">
        <v>1.0</v>
      </c>
      <c r="BE27" s="6">
        <v>1.0</v>
      </c>
      <c r="BF27" s="6">
        <v>2.0</v>
      </c>
      <c r="BG27" s="6">
        <v>1.0</v>
      </c>
      <c r="BH27" s="6">
        <v>1.0</v>
      </c>
      <c r="BI27" s="6">
        <v>2.0</v>
      </c>
      <c r="BJ27" s="6">
        <v>1.0</v>
      </c>
      <c r="BK27" s="6">
        <v>1.0</v>
      </c>
      <c r="BL27" s="6">
        <v>1.0</v>
      </c>
      <c r="BM27" s="6">
        <v>2.0</v>
      </c>
      <c r="BN27" s="6">
        <v>3.0</v>
      </c>
      <c r="BO27" s="6">
        <v>2.0</v>
      </c>
      <c r="BP27" s="6">
        <v>2.0</v>
      </c>
      <c r="BQ27" s="6">
        <v>3.0</v>
      </c>
      <c r="BR27" s="6">
        <v>3.0</v>
      </c>
      <c r="BS27" s="6">
        <v>3.0</v>
      </c>
      <c r="BT27" s="6">
        <v>3.0</v>
      </c>
      <c r="BU27" s="6">
        <v>3.0</v>
      </c>
      <c r="BV27" s="6" t="s">
        <v>63</v>
      </c>
      <c r="BW27" s="6" t="s">
        <v>63</v>
      </c>
      <c r="BX27" s="6">
        <v>28.0</v>
      </c>
      <c r="BY27" s="6" t="s">
        <v>48</v>
      </c>
      <c r="BZ27" s="6" t="s">
        <v>64</v>
      </c>
      <c r="CA27" s="6" t="s">
        <v>28</v>
      </c>
    </row>
    <row r="28">
      <c r="A28" s="7">
        <v>44666.59404460648</v>
      </c>
      <c r="B28" s="6">
        <v>6.0</v>
      </c>
      <c r="C28" s="6">
        <v>2.0</v>
      </c>
      <c r="D28" s="6">
        <v>6.0</v>
      </c>
      <c r="E28" s="6">
        <v>2.0</v>
      </c>
      <c r="F28" s="6">
        <v>7.0</v>
      </c>
      <c r="G28" s="6">
        <v>5.0</v>
      </c>
      <c r="H28" s="6">
        <v>6.0</v>
      </c>
      <c r="I28" s="6">
        <v>3.0</v>
      </c>
      <c r="J28" s="6">
        <v>6.0</v>
      </c>
      <c r="K28" s="6">
        <v>4.0</v>
      </c>
      <c r="L28" s="6" t="s">
        <v>29</v>
      </c>
      <c r="M28" s="6">
        <v>3.0</v>
      </c>
      <c r="N28" s="6">
        <v>3.0</v>
      </c>
      <c r="O28" s="6">
        <v>2.0</v>
      </c>
      <c r="P28" s="6">
        <v>4.0</v>
      </c>
      <c r="Q28" s="6">
        <v>2.0</v>
      </c>
      <c r="R28" s="6">
        <v>3.0</v>
      </c>
      <c r="S28" s="6">
        <v>4.0</v>
      </c>
      <c r="T28" s="6">
        <v>4.0</v>
      </c>
      <c r="U28" s="6">
        <v>4.0</v>
      </c>
      <c r="V28" s="6">
        <v>3.0</v>
      </c>
      <c r="W28" s="6">
        <v>2.0</v>
      </c>
      <c r="X28" s="6">
        <v>2.0</v>
      </c>
      <c r="Y28" s="6">
        <v>2.0</v>
      </c>
      <c r="Z28" s="6">
        <v>3.0</v>
      </c>
      <c r="AA28" s="6">
        <v>3.0</v>
      </c>
      <c r="AB28" s="6">
        <v>2.0</v>
      </c>
      <c r="AC28" s="6">
        <v>2.0</v>
      </c>
      <c r="AD28" s="6">
        <v>2.0</v>
      </c>
      <c r="AE28" s="6">
        <v>3.0</v>
      </c>
      <c r="AF28" s="6">
        <v>3.0</v>
      </c>
      <c r="AG28" s="6">
        <v>3.0</v>
      </c>
      <c r="AH28" s="6">
        <v>3.0</v>
      </c>
      <c r="AI28" s="6">
        <v>4.0</v>
      </c>
      <c r="AJ28" s="6">
        <v>4.0</v>
      </c>
      <c r="AK28" s="6">
        <v>4.0</v>
      </c>
      <c r="AL28" s="6">
        <v>4.0</v>
      </c>
      <c r="AM28" s="6">
        <v>3.0</v>
      </c>
      <c r="AN28" s="6">
        <v>4.0</v>
      </c>
      <c r="AO28" s="6">
        <v>3.0</v>
      </c>
      <c r="AP28" s="6">
        <v>4.0</v>
      </c>
      <c r="AQ28" s="6" t="s">
        <v>28</v>
      </c>
      <c r="AR28" s="6">
        <v>3.0</v>
      </c>
      <c r="AS28" s="6">
        <v>3.0</v>
      </c>
      <c r="AT28" s="6">
        <v>2.0</v>
      </c>
      <c r="AU28" s="6">
        <v>4.0</v>
      </c>
      <c r="AV28" s="6">
        <v>5.0</v>
      </c>
      <c r="AW28" s="6">
        <v>5.0</v>
      </c>
      <c r="AX28" s="6">
        <v>5.0</v>
      </c>
      <c r="AY28" s="6">
        <v>4.0</v>
      </c>
      <c r="AZ28" s="6">
        <v>3.0</v>
      </c>
      <c r="BA28" s="6">
        <v>3.0</v>
      </c>
      <c r="BB28" s="6">
        <v>2.0</v>
      </c>
      <c r="BC28" s="6">
        <v>2.0</v>
      </c>
      <c r="BD28" s="6">
        <v>2.0</v>
      </c>
      <c r="BE28" s="6">
        <v>3.0</v>
      </c>
      <c r="BF28" s="6">
        <v>3.0</v>
      </c>
      <c r="BG28" s="6">
        <v>4.0</v>
      </c>
      <c r="BH28" s="6">
        <v>3.0</v>
      </c>
      <c r="BI28" s="6">
        <v>2.0</v>
      </c>
      <c r="BJ28" s="6">
        <v>4.0</v>
      </c>
      <c r="BK28" s="6">
        <v>4.0</v>
      </c>
      <c r="BL28" s="6">
        <v>3.0</v>
      </c>
      <c r="BM28" s="6">
        <v>3.0</v>
      </c>
      <c r="BN28" s="6">
        <v>3.0</v>
      </c>
      <c r="BO28" s="6">
        <v>4.0</v>
      </c>
      <c r="BP28" s="6">
        <v>4.0</v>
      </c>
      <c r="BQ28" s="6">
        <v>5.0</v>
      </c>
      <c r="BR28" s="6">
        <v>3.0</v>
      </c>
      <c r="BS28" s="6">
        <v>4.0</v>
      </c>
      <c r="BT28" s="6">
        <v>4.0</v>
      </c>
      <c r="BU28" s="6">
        <v>3.0</v>
      </c>
      <c r="BV28" s="6" t="s">
        <v>65</v>
      </c>
      <c r="BW28" s="6" t="s">
        <v>65</v>
      </c>
      <c r="BX28" s="6">
        <v>22.0</v>
      </c>
      <c r="BY28" s="6" t="s">
        <v>34</v>
      </c>
      <c r="BZ28" s="6" t="s">
        <v>41</v>
      </c>
      <c r="CA28" s="6" t="s">
        <v>28</v>
      </c>
    </row>
    <row r="29">
      <c r="A29" s="7">
        <v>44676.59200394676</v>
      </c>
      <c r="B29" s="6">
        <v>5.0</v>
      </c>
      <c r="C29" s="6">
        <v>2.0</v>
      </c>
      <c r="D29" s="6">
        <v>4.0</v>
      </c>
      <c r="E29" s="6">
        <v>4.0</v>
      </c>
      <c r="F29" s="6">
        <v>6.0</v>
      </c>
      <c r="G29" s="6">
        <v>3.0</v>
      </c>
      <c r="H29" s="6">
        <v>6.0</v>
      </c>
      <c r="I29" s="6">
        <v>2.0</v>
      </c>
      <c r="J29" s="6">
        <v>5.0</v>
      </c>
      <c r="K29" s="6">
        <v>6.0</v>
      </c>
      <c r="L29" s="6" t="s">
        <v>29</v>
      </c>
      <c r="M29" s="6">
        <v>5.0</v>
      </c>
      <c r="N29" s="6">
        <v>4.0</v>
      </c>
      <c r="O29" s="6">
        <v>2.0</v>
      </c>
      <c r="P29" s="6">
        <v>4.0</v>
      </c>
      <c r="Q29" s="6">
        <v>4.0</v>
      </c>
      <c r="R29" s="6">
        <v>3.0</v>
      </c>
      <c r="S29" s="6">
        <v>4.0</v>
      </c>
      <c r="T29" s="6">
        <v>3.0</v>
      </c>
      <c r="U29" s="6">
        <v>2.0</v>
      </c>
      <c r="V29" s="6">
        <v>2.0</v>
      </c>
      <c r="W29" s="6">
        <v>3.0</v>
      </c>
      <c r="X29" s="6">
        <v>4.0</v>
      </c>
      <c r="Y29" s="6">
        <v>4.0</v>
      </c>
      <c r="Z29" s="6">
        <v>3.0</v>
      </c>
      <c r="AA29" s="6">
        <v>4.0</v>
      </c>
      <c r="AB29" s="6">
        <v>4.0</v>
      </c>
      <c r="AC29" s="6">
        <v>2.0</v>
      </c>
      <c r="AD29" s="6">
        <v>4.0</v>
      </c>
      <c r="AE29" s="6">
        <v>4.0</v>
      </c>
      <c r="AF29" s="6">
        <v>4.0</v>
      </c>
      <c r="AG29" s="6">
        <v>4.0</v>
      </c>
      <c r="AH29" s="6">
        <v>4.0</v>
      </c>
      <c r="AI29" s="6">
        <v>4.0</v>
      </c>
      <c r="AJ29" s="6">
        <v>5.0</v>
      </c>
      <c r="AK29" s="6">
        <v>5.0</v>
      </c>
      <c r="AL29" s="6">
        <v>4.0</v>
      </c>
      <c r="AM29" s="6">
        <v>3.0</v>
      </c>
      <c r="AN29" s="6">
        <v>3.0</v>
      </c>
      <c r="AO29" s="6">
        <v>3.0</v>
      </c>
      <c r="AP29" s="6">
        <v>4.0</v>
      </c>
      <c r="AQ29" s="6" t="s">
        <v>29</v>
      </c>
      <c r="AR29" s="6">
        <v>5.0</v>
      </c>
      <c r="AS29" s="6">
        <v>4.0</v>
      </c>
      <c r="AT29" s="6">
        <v>4.0</v>
      </c>
      <c r="AU29" s="6">
        <v>4.0</v>
      </c>
      <c r="AV29" s="6">
        <v>4.0</v>
      </c>
      <c r="AW29" s="6">
        <v>4.0</v>
      </c>
      <c r="AX29" s="6">
        <v>4.0</v>
      </c>
      <c r="AY29" s="6">
        <v>4.0</v>
      </c>
      <c r="AZ29" s="6">
        <v>4.0</v>
      </c>
      <c r="BA29" s="6">
        <v>4.0</v>
      </c>
      <c r="BB29" s="6">
        <v>4.0</v>
      </c>
      <c r="BC29" s="6">
        <v>4.0</v>
      </c>
      <c r="BD29" s="6">
        <v>4.0</v>
      </c>
      <c r="BE29" s="6">
        <v>4.0</v>
      </c>
      <c r="BF29" s="6">
        <v>4.0</v>
      </c>
      <c r="BG29" s="6">
        <v>5.0</v>
      </c>
      <c r="BH29" s="6">
        <v>3.0</v>
      </c>
      <c r="BI29" s="6">
        <v>4.0</v>
      </c>
      <c r="BJ29" s="6">
        <v>4.0</v>
      </c>
      <c r="BK29" s="6">
        <v>5.0</v>
      </c>
      <c r="BL29" s="6">
        <v>5.0</v>
      </c>
      <c r="BM29" s="6">
        <v>5.0</v>
      </c>
      <c r="BN29" s="6">
        <v>4.0</v>
      </c>
      <c r="BO29" s="6">
        <v>5.0</v>
      </c>
      <c r="BP29" s="6">
        <v>5.0</v>
      </c>
      <c r="BQ29" s="6">
        <v>4.0</v>
      </c>
      <c r="BR29" s="6">
        <v>4.0</v>
      </c>
      <c r="BS29" s="6">
        <v>4.0</v>
      </c>
      <c r="BT29" s="6">
        <v>4.0</v>
      </c>
      <c r="BU29" s="6">
        <v>4.0</v>
      </c>
      <c r="BV29" s="6" t="s">
        <v>66</v>
      </c>
      <c r="BW29" s="6" t="s">
        <v>67</v>
      </c>
      <c r="BX29" s="6">
        <v>21.0</v>
      </c>
      <c r="BY29" s="6" t="s">
        <v>37</v>
      </c>
      <c r="BZ29" s="6" t="s">
        <v>38</v>
      </c>
      <c r="CA29" s="6" t="s">
        <v>28</v>
      </c>
    </row>
    <row r="30">
      <c r="A3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2" width="7.0"/>
    <col customWidth="1" min="3" max="3" width="8.5"/>
    <col customWidth="1" min="4" max="4" width="20.88"/>
    <col customWidth="1" min="9" max="9" width="8.63"/>
    <col customWidth="1" min="10" max="10" width="10.88"/>
  </cols>
  <sheetData>
    <row r="1">
      <c r="A1" s="11" t="s">
        <v>68</v>
      </c>
      <c r="B1" s="6" t="s">
        <v>69</v>
      </c>
      <c r="D1" s="6" t="s">
        <v>0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76</v>
      </c>
    </row>
    <row r="2">
      <c r="A2" s="11">
        <v>21601.0</v>
      </c>
      <c r="B2" s="6" t="s">
        <v>13</v>
      </c>
      <c r="C2" s="10" t="s">
        <v>77</v>
      </c>
      <c r="D2" s="12">
        <f>IFERROR(__xludf.DUMMYFUNCTION("IMPORTRANGE(""https://docs.google.com/spreadsheets/d/1BEwXiUciLeaX7mHM5pZCO3-RnlkurU-ezhmwh5Ft8n4/edit?resourcekey#gid=1812866293"", ""Responses!A2:A100"")"),44608.48646590278)</f>
        <v>44608.48647</v>
      </c>
      <c r="E2" s="6">
        <v>4.0</v>
      </c>
      <c r="F2" s="8">
        <v>6.0</v>
      </c>
      <c r="G2" s="8">
        <v>6.0</v>
      </c>
      <c r="H2" s="8">
        <v>4.5</v>
      </c>
      <c r="I2" s="6">
        <v>4.0</v>
      </c>
      <c r="J2" s="6" t="b">
        <v>1</v>
      </c>
      <c r="K2" s="6" t="s">
        <v>78</v>
      </c>
    </row>
    <row r="3">
      <c r="A3" s="11">
        <v>21701.0</v>
      </c>
      <c r="B3" s="6" t="s">
        <v>79</v>
      </c>
      <c r="C3" s="10" t="s">
        <v>80</v>
      </c>
      <c r="D3" s="12">
        <f>IFERROR(__xludf.DUMMYFUNCTION("""COMPUTED_VALUE"""),44609.65592800926)</f>
        <v>44609.65593</v>
      </c>
      <c r="E3" s="6">
        <v>3.0</v>
      </c>
      <c r="F3" s="8">
        <v>5.0</v>
      </c>
      <c r="G3" s="8">
        <v>6.5</v>
      </c>
      <c r="H3" s="8">
        <v>6.0</v>
      </c>
      <c r="I3" s="6">
        <v>6.0</v>
      </c>
      <c r="J3" s="6" t="b">
        <v>1</v>
      </c>
      <c r="K3" s="6" t="s">
        <v>78</v>
      </c>
    </row>
    <row r="4">
      <c r="A4" s="11">
        <v>22401.0</v>
      </c>
      <c r="B4" s="6" t="s">
        <v>13</v>
      </c>
      <c r="C4" s="6" t="s">
        <v>80</v>
      </c>
      <c r="D4" s="12">
        <f>IFERROR(__xludf.DUMMYFUNCTION("""COMPUTED_VALUE"""),44616.65507616899)</f>
        <v>44616.65508</v>
      </c>
      <c r="E4" s="8">
        <v>3.5</v>
      </c>
      <c r="F4" s="8">
        <v>2.5</v>
      </c>
      <c r="G4" s="8">
        <v>5.5</v>
      </c>
      <c r="H4" s="8">
        <v>6.0</v>
      </c>
      <c r="I4" s="8">
        <v>5.5</v>
      </c>
      <c r="J4" s="6" t="b">
        <v>1</v>
      </c>
      <c r="K4" s="6" t="s">
        <v>78</v>
      </c>
    </row>
    <row r="5">
      <c r="A5" s="11">
        <v>22402.0</v>
      </c>
      <c r="B5" s="6" t="s">
        <v>13</v>
      </c>
      <c r="C5" s="6" t="s">
        <v>77</v>
      </c>
      <c r="D5" s="12">
        <f>IFERROR(__xludf.DUMMYFUNCTION("""COMPUTED_VALUE"""),44616.741822592594)</f>
        <v>44616.74182</v>
      </c>
      <c r="E5" s="8">
        <v>2.5</v>
      </c>
      <c r="F5" s="8">
        <v>1.5</v>
      </c>
      <c r="G5" s="8">
        <v>6.0</v>
      </c>
      <c r="H5" s="8">
        <v>5.5</v>
      </c>
      <c r="I5" s="8">
        <v>6.5</v>
      </c>
      <c r="J5" s="6" t="b">
        <v>0</v>
      </c>
      <c r="K5" s="6" t="s">
        <v>81</v>
      </c>
    </row>
    <row r="6">
      <c r="A6" s="11">
        <v>22801.0</v>
      </c>
      <c r="B6" s="6" t="s">
        <v>79</v>
      </c>
      <c r="C6" s="6" t="s">
        <v>80</v>
      </c>
      <c r="D6" s="12">
        <f>IFERROR(__xludf.DUMMYFUNCTION("""COMPUTED_VALUE"""),44620.70041534722)</f>
        <v>44620.70042</v>
      </c>
      <c r="E6" s="8">
        <v>4.0</v>
      </c>
      <c r="F6" s="8">
        <v>4.5</v>
      </c>
      <c r="G6" s="8">
        <v>6.5</v>
      </c>
      <c r="H6" s="8">
        <v>3.5</v>
      </c>
      <c r="I6" s="8">
        <v>5.5</v>
      </c>
      <c r="J6" s="6" t="b">
        <v>1</v>
      </c>
      <c r="K6" s="6" t="s">
        <v>81</v>
      </c>
    </row>
    <row r="7">
      <c r="A7" s="11">
        <v>30301.0</v>
      </c>
      <c r="B7" s="6" t="s">
        <v>79</v>
      </c>
      <c r="C7" s="6" t="s">
        <v>77</v>
      </c>
      <c r="D7" s="12">
        <f>IFERROR(__xludf.DUMMYFUNCTION("""COMPUTED_VALUE"""),44623.63401768518)</f>
        <v>44623.63402</v>
      </c>
      <c r="E7" s="8">
        <v>5.5</v>
      </c>
      <c r="F7" s="8">
        <v>5.0</v>
      </c>
      <c r="G7" s="8">
        <v>6.0</v>
      </c>
      <c r="H7" s="8">
        <v>6.0</v>
      </c>
      <c r="I7" s="8">
        <v>6.0</v>
      </c>
      <c r="J7" s="6" t="b">
        <v>1</v>
      </c>
      <c r="K7" s="6" t="s">
        <v>78</v>
      </c>
    </row>
    <row r="8">
      <c r="A8" s="11">
        <v>30401.0</v>
      </c>
      <c r="B8" s="6" t="s">
        <v>13</v>
      </c>
      <c r="C8" s="6" t="s">
        <v>80</v>
      </c>
      <c r="D8" s="12">
        <f>IFERROR(__xludf.DUMMYFUNCTION("""COMPUTED_VALUE"""),44624.590798969904)</f>
        <v>44624.5908</v>
      </c>
      <c r="E8" s="8">
        <v>5.5</v>
      </c>
      <c r="F8" s="8">
        <v>5.5</v>
      </c>
      <c r="G8" s="8">
        <v>4.5</v>
      </c>
      <c r="H8" s="8">
        <v>6.0</v>
      </c>
      <c r="I8" s="8">
        <v>5.5</v>
      </c>
      <c r="J8" s="6" t="b">
        <v>1</v>
      </c>
      <c r="K8" s="6" t="s">
        <v>81</v>
      </c>
    </row>
    <row r="9">
      <c r="A9" s="11">
        <v>30901.0</v>
      </c>
      <c r="B9" s="6" t="s">
        <v>13</v>
      </c>
      <c r="C9" s="6" t="s">
        <v>77</v>
      </c>
      <c r="D9" s="12">
        <f>IFERROR(__xludf.DUMMYFUNCTION("""COMPUTED_VALUE"""),44629.7156415625)</f>
        <v>44629.71564</v>
      </c>
      <c r="E9" s="8">
        <v>2.5</v>
      </c>
      <c r="F9" s="8">
        <v>5.5</v>
      </c>
      <c r="G9" s="8">
        <v>6.5</v>
      </c>
      <c r="H9" s="8">
        <v>5.0</v>
      </c>
      <c r="I9" s="8">
        <v>5.5</v>
      </c>
      <c r="J9" s="6" t="b">
        <v>1</v>
      </c>
      <c r="K9" s="6" t="s">
        <v>81</v>
      </c>
    </row>
    <row r="10">
      <c r="A10" s="11">
        <v>31001.0</v>
      </c>
      <c r="B10" s="6" t="s">
        <v>79</v>
      </c>
      <c r="C10" s="6" t="s">
        <v>80</v>
      </c>
      <c r="D10" s="12">
        <f>IFERROR(__xludf.DUMMYFUNCTION("""COMPUTED_VALUE"""),44630.59897986111)</f>
        <v>44630.59898</v>
      </c>
      <c r="E10" s="8">
        <v>6.0</v>
      </c>
      <c r="F10" s="8">
        <v>6.0</v>
      </c>
      <c r="G10" s="8">
        <v>5.0</v>
      </c>
      <c r="H10" s="8">
        <v>5.5</v>
      </c>
      <c r="I10" s="8">
        <v>6.0</v>
      </c>
      <c r="J10" s="6" t="b">
        <v>1</v>
      </c>
      <c r="K10" s="6" t="s">
        <v>81</v>
      </c>
    </row>
    <row r="11">
      <c r="A11" s="11">
        <v>31101.0</v>
      </c>
      <c r="B11" s="6" t="s">
        <v>79</v>
      </c>
      <c r="C11" s="6" t="s">
        <v>77</v>
      </c>
      <c r="D11" s="12">
        <f>IFERROR(__xludf.DUMMYFUNCTION("""COMPUTED_VALUE"""),44631.70009637732)</f>
        <v>44631.7001</v>
      </c>
      <c r="E11" s="8">
        <v>1.0</v>
      </c>
      <c r="F11" s="8">
        <v>6.5</v>
      </c>
      <c r="G11" s="8">
        <v>7.0</v>
      </c>
      <c r="H11" s="8">
        <v>6.5</v>
      </c>
      <c r="I11" s="8">
        <v>7.0</v>
      </c>
      <c r="J11" s="6" t="b">
        <v>1</v>
      </c>
      <c r="K11" s="6" t="s">
        <v>78</v>
      </c>
    </row>
    <row r="12">
      <c r="A12" s="11">
        <v>31401.0</v>
      </c>
      <c r="B12" s="6" t="s">
        <v>13</v>
      </c>
      <c r="C12" s="6" t="s">
        <v>80</v>
      </c>
      <c r="D12" s="12">
        <f>IFERROR(__xludf.DUMMYFUNCTION("""COMPUTED_VALUE"""),44634.602972719906)</f>
        <v>44634.60297</v>
      </c>
      <c r="E12" s="8">
        <v>5.0</v>
      </c>
      <c r="F12" s="8">
        <v>4.5</v>
      </c>
      <c r="G12" s="8">
        <v>6.5</v>
      </c>
      <c r="H12" s="8">
        <v>3.0</v>
      </c>
      <c r="I12" s="8">
        <v>4.5</v>
      </c>
      <c r="J12" s="6" t="b">
        <v>0</v>
      </c>
      <c r="K12" s="6" t="s">
        <v>81</v>
      </c>
    </row>
    <row r="13">
      <c r="A13" s="11">
        <v>31501.0</v>
      </c>
      <c r="B13" s="6" t="s">
        <v>13</v>
      </c>
      <c r="C13" s="6" t="s">
        <v>77</v>
      </c>
      <c r="D13" s="12">
        <f>IFERROR(__xludf.DUMMYFUNCTION("""COMPUTED_VALUE"""),44635.63589092593)</f>
        <v>44635.63589</v>
      </c>
      <c r="E13" s="8">
        <v>2.0</v>
      </c>
      <c r="F13" s="8">
        <v>5.5</v>
      </c>
      <c r="G13" s="8">
        <v>7.0</v>
      </c>
      <c r="H13" s="8">
        <v>6.0</v>
      </c>
      <c r="I13" s="8">
        <v>5.0</v>
      </c>
      <c r="J13" s="6" t="b">
        <v>1</v>
      </c>
      <c r="K13" s="6" t="s">
        <v>81</v>
      </c>
    </row>
    <row r="14">
      <c r="A14" s="11">
        <v>31701.0</v>
      </c>
      <c r="B14" s="6" t="s">
        <v>79</v>
      </c>
      <c r="C14" s="6" t="s">
        <v>80</v>
      </c>
      <c r="D14" s="12">
        <f>IFERROR(__xludf.DUMMYFUNCTION("""COMPUTED_VALUE"""),44637.59810188657)</f>
        <v>44637.5981</v>
      </c>
      <c r="E14" s="8">
        <v>6.0</v>
      </c>
      <c r="F14" s="8">
        <v>5.0</v>
      </c>
      <c r="G14" s="8">
        <v>5.5</v>
      </c>
      <c r="H14" s="8">
        <v>5.5</v>
      </c>
      <c r="I14" s="8">
        <v>7.0</v>
      </c>
      <c r="J14" s="6" t="b">
        <v>1</v>
      </c>
      <c r="K14" s="6" t="s">
        <v>78</v>
      </c>
    </row>
    <row r="15">
      <c r="A15" s="11">
        <v>32301.0</v>
      </c>
      <c r="B15" s="6" t="s">
        <v>79</v>
      </c>
      <c r="C15" s="6" t="s">
        <v>77</v>
      </c>
      <c r="D15" s="12">
        <f>IFERROR(__xludf.DUMMYFUNCTION("""COMPUTED_VALUE"""),44643.66285871528)</f>
        <v>44643.66286</v>
      </c>
      <c r="E15" s="8">
        <v>6.0</v>
      </c>
      <c r="F15" s="8">
        <v>6.0</v>
      </c>
      <c r="G15" s="8">
        <v>5.0</v>
      </c>
      <c r="H15" s="8">
        <v>6.5</v>
      </c>
      <c r="I15" s="8">
        <v>5.5</v>
      </c>
      <c r="J15" s="6" t="b">
        <v>1</v>
      </c>
      <c r="K15" s="6" t="s">
        <v>81</v>
      </c>
    </row>
    <row r="16">
      <c r="A16" s="11">
        <v>32801.0</v>
      </c>
      <c r="B16" s="6" t="s">
        <v>13</v>
      </c>
      <c r="C16" s="6" t="s">
        <v>80</v>
      </c>
      <c r="D16" s="12">
        <f>IFERROR(__xludf.DUMMYFUNCTION("""COMPUTED_VALUE"""),44648.677909328704)</f>
        <v>44648.67791</v>
      </c>
      <c r="E16" s="8">
        <v>5.5</v>
      </c>
      <c r="F16" s="8">
        <v>6.0</v>
      </c>
      <c r="G16" s="8">
        <v>7.0</v>
      </c>
      <c r="H16" s="8">
        <v>2.5</v>
      </c>
      <c r="I16" s="8">
        <v>4.0</v>
      </c>
      <c r="J16" s="6" t="b">
        <v>1</v>
      </c>
      <c r="K16" s="6" t="s">
        <v>81</v>
      </c>
    </row>
    <row r="17">
      <c r="A17" s="11">
        <v>32901.0</v>
      </c>
      <c r="B17" s="6" t="s">
        <v>13</v>
      </c>
      <c r="C17" s="6" t="s">
        <v>77</v>
      </c>
      <c r="D17" s="12">
        <f>IFERROR(__xludf.DUMMYFUNCTION("""COMPUTED_VALUE"""),44649.59247221064)</f>
        <v>44649.59247</v>
      </c>
      <c r="E17" s="8">
        <v>4.5</v>
      </c>
      <c r="F17" s="8">
        <v>6.5</v>
      </c>
      <c r="G17" s="8">
        <v>6.5</v>
      </c>
      <c r="H17" s="8">
        <v>6.0</v>
      </c>
      <c r="I17" s="8">
        <v>6.5</v>
      </c>
      <c r="J17" s="6" t="b">
        <v>1</v>
      </c>
      <c r="K17" s="6" t="s">
        <v>81</v>
      </c>
    </row>
    <row r="18">
      <c r="A18" s="11">
        <v>32902.0</v>
      </c>
      <c r="B18" s="6" t="s">
        <v>79</v>
      </c>
      <c r="C18" s="6" t="s">
        <v>80</v>
      </c>
      <c r="D18" s="12">
        <f>IFERROR(__xludf.DUMMYFUNCTION("""COMPUTED_VALUE"""),44649.61529729167)</f>
        <v>44649.6153</v>
      </c>
      <c r="E18" s="8">
        <v>5.0</v>
      </c>
      <c r="F18" s="8">
        <v>4.0</v>
      </c>
      <c r="G18" s="8">
        <v>3.5</v>
      </c>
      <c r="H18" s="8">
        <v>2.0</v>
      </c>
      <c r="I18" s="8">
        <v>6.5</v>
      </c>
      <c r="J18" s="6" t="b">
        <v>1</v>
      </c>
      <c r="K18" s="6" t="s">
        <v>81</v>
      </c>
    </row>
    <row r="19">
      <c r="A19" s="11">
        <v>32903.0</v>
      </c>
      <c r="B19" s="6" t="s">
        <v>79</v>
      </c>
      <c r="C19" s="6" t="s">
        <v>77</v>
      </c>
      <c r="D19" s="12">
        <f>IFERROR(__xludf.DUMMYFUNCTION("""COMPUTED_VALUE"""),44649.634594710646)</f>
        <v>44649.63459</v>
      </c>
      <c r="E19" s="8">
        <v>2.0</v>
      </c>
      <c r="F19" s="8">
        <v>6.0</v>
      </c>
      <c r="G19" s="8">
        <v>6.5</v>
      </c>
      <c r="H19" s="8">
        <v>6.5</v>
      </c>
      <c r="I19" s="8">
        <v>4.5</v>
      </c>
      <c r="J19" s="6" t="b">
        <v>1</v>
      </c>
      <c r="K19" s="6" t="s">
        <v>81</v>
      </c>
    </row>
    <row r="20">
      <c r="A20" s="11">
        <v>32904.0</v>
      </c>
      <c r="B20" s="6" t="s">
        <v>13</v>
      </c>
      <c r="C20" s="6" t="s">
        <v>80</v>
      </c>
      <c r="D20" s="12">
        <f>IFERROR(__xludf.DUMMYFUNCTION("""COMPUTED_VALUE"""),44649.74272299769)</f>
        <v>44649.74272</v>
      </c>
      <c r="E20" s="8">
        <v>5.5</v>
      </c>
      <c r="F20" s="8">
        <v>4.0</v>
      </c>
      <c r="G20" s="8">
        <v>6.0</v>
      </c>
      <c r="H20" s="8">
        <v>3.0</v>
      </c>
      <c r="I20" s="8">
        <v>6.0</v>
      </c>
      <c r="J20" s="6" t="b">
        <v>1</v>
      </c>
      <c r="K20" s="6" t="s">
        <v>81</v>
      </c>
    </row>
    <row r="21">
      <c r="A21" s="11">
        <v>33001.0</v>
      </c>
      <c r="B21" s="6" t="s">
        <v>13</v>
      </c>
      <c r="C21" s="6" t="s">
        <v>77</v>
      </c>
      <c r="D21" s="12">
        <f>IFERROR(__xludf.DUMMYFUNCTION("""COMPUTED_VALUE"""),44650.65711670139)</f>
        <v>44650.65712</v>
      </c>
      <c r="E21" s="8">
        <v>5.0</v>
      </c>
      <c r="F21" s="8">
        <v>4.5</v>
      </c>
      <c r="G21" s="8">
        <v>7.0</v>
      </c>
      <c r="H21" s="8">
        <v>3.0</v>
      </c>
      <c r="I21" s="8">
        <v>5.0</v>
      </c>
      <c r="J21" s="6" t="b">
        <v>1</v>
      </c>
      <c r="K21" s="6" t="s">
        <v>81</v>
      </c>
    </row>
    <row r="22">
      <c r="A22" s="11">
        <v>33101.0</v>
      </c>
      <c r="B22" s="6" t="s">
        <v>79</v>
      </c>
      <c r="C22" s="6" t="s">
        <v>80</v>
      </c>
      <c r="D22" s="12">
        <f>IFERROR(__xludf.DUMMYFUNCTION("""COMPUTED_VALUE"""),44651.59210388889)</f>
        <v>44651.5921</v>
      </c>
      <c r="E22" s="8">
        <v>5.0</v>
      </c>
      <c r="F22" s="8">
        <v>7.0</v>
      </c>
      <c r="G22" s="8">
        <v>6.5</v>
      </c>
      <c r="H22" s="8">
        <v>7.0</v>
      </c>
      <c r="I22" s="8">
        <v>6.0</v>
      </c>
      <c r="J22" s="6" t="b">
        <v>1</v>
      </c>
      <c r="K22" s="6" t="s">
        <v>78</v>
      </c>
    </row>
    <row r="23">
      <c r="A23" s="11">
        <v>40101.0</v>
      </c>
      <c r="B23" s="6" t="s">
        <v>79</v>
      </c>
      <c r="C23" s="6" t="s">
        <v>77</v>
      </c>
      <c r="D23" s="12">
        <f>IFERROR(__xludf.DUMMYFUNCTION("""COMPUTED_VALUE"""),44652.594220625004)</f>
        <v>44652.59422</v>
      </c>
      <c r="E23" s="8">
        <v>3.5</v>
      </c>
      <c r="F23" s="8">
        <v>4.0</v>
      </c>
      <c r="G23" s="8">
        <v>4.5</v>
      </c>
      <c r="H23" s="8">
        <v>5.0</v>
      </c>
      <c r="I23" s="8">
        <v>4.5</v>
      </c>
      <c r="J23" s="6" t="b">
        <v>1</v>
      </c>
      <c r="K23" s="6" t="s">
        <v>78</v>
      </c>
    </row>
    <row r="24">
      <c r="A24" s="11">
        <v>40601.0</v>
      </c>
      <c r="B24" s="6" t="s">
        <v>13</v>
      </c>
      <c r="C24" s="6" t="s">
        <v>80</v>
      </c>
      <c r="D24" s="12">
        <f>IFERROR(__xludf.DUMMYFUNCTION("""COMPUTED_VALUE"""),44657.63483097222)</f>
        <v>44657.63483</v>
      </c>
      <c r="E24" s="8">
        <v>2.0</v>
      </c>
      <c r="F24" s="8">
        <v>6.0</v>
      </c>
      <c r="G24" s="8">
        <v>4.0</v>
      </c>
      <c r="H24" s="8">
        <v>3.0</v>
      </c>
      <c r="I24" s="8">
        <v>6.5</v>
      </c>
      <c r="J24" s="6" t="b">
        <v>1</v>
      </c>
      <c r="K24" s="6" t="s">
        <v>81</v>
      </c>
    </row>
    <row r="25">
      <c r="A25" s="11">
        <v>40801.0</v>
      </c>
      <c r="B25" s="6" t="s">
        <v>13</v>
      </c>
      <c r="C25" s="6" t="s">
        <v>77</v>
      </c>
      <c r="D25" s="12">
        <f>IFERROR(__xludf.DUMMYFUNCTION("""COMPUTED_VALUE"""),44659.632792916665)</f>
        <v>44659.63279</v>
      </c>
      <c r="E25" s="8">
        <v>6.5</v>
      </c>
      <c r="F25" s="8">
        <v>4.0</v>
      </c>
      <c r="G25" s="8">
        <v>5.5</v>
      </c>
      <c r="H25" s="8">
        <v>4.5</v>
      </c>
      <c r="I25" s="8">
        <v>6.0</v>
      </c>
      <c r="J25" s="6" t="b">
        <v>1</v>
      </c>
      <c r="K25" s="6" t="s">
        <v>81</v>
      </c>
    </row>
    <row r="26">
      <c r="A26" s="11">
        <v>40802.0</v>
      </c>
      <c r="B26" s="6" t="s">
        <v>79</v>
      </c>
      <c r="C26" s="6" t="s">
        <v>80</v>
      </c>
      <c r="D26" s="12">
        <f>IFERROR(__xludf.DUMMYFUNCTION("""COMPUTED_VALUE"""),44659.6445874537)</f>
        <v>44659.64459</v>
      </c>
      <c r="E26" s="8">
        <v>4.5</v>
      </c>
      <c r="F26" s="8">
        <v>4.5</v>
      </c>
      <c r="G26" s="8">
        <v>6.0</v>
      </c>
      <c r="H26" s="8">
        <v>6.0</v>
      </c>
      <c r="I26" s="8">
        <v>7.0</v>
      </c>
      <c r="J26" s="6" t="b">
        <v>1</v>
      </c>
      <c r="K26" s="6" t="s">
        <v>78</v>
      </c>
    </row>
    <row r="27">
      <c r="A27" s="11">
        <v>41301.0</v>
      </c>
      <c r="B27" s="6" t="s">
        <v>79</v>
      </c>
      <c r="C27" s="6" t="s">
        <v>77</v>
      </c>
      <c r="D27" s="12">
        <f>IFERROR(__xludf.DUMMYFUNCTION("""COMPUTED_VALUE"""),44664.59324394676)</f>
        <v>44664.59324</v>
      </c>
      <c r="E27" s="8">
        <v>2.0</v>
      </c>
      <c r="F27" s="8">
        <v>6.0</v>
      </c>
      <c r="G27" s="8">
        <v>5.5</v>
      </c>
      <c r="H27" s="8">
        <v>5.0</v>
      </c>
      <c r="I27" s="8">
        <v>5.5</v>
      </c>
      <c r="J27" s="6" t="b">
        <v>1</v>
      </c>
      <c r="K27" s="6" t="s">
        <v>81</v>
      </c>
    </row>
    <row r="28">
      <c r="A28" s="11">
        <v>41501.0</v>
      </c>
      <c r="B28" s="6" t="s">
        <v>13</v>
      </c>
      <c r="C28" s="6" t="s">
        <v>80</v>
      </c>
      <c r="D28" s="12">
        <f>IFERROR(__xludf.DUMMYFUNCTION("""COMPUTED_VALUE"""),44666.59404460648)</f>
        <v>44666.59404</v>
      </c>
      <c r="E28" s="8">
        <v>4.5</v>
      </c>
      <c r="F28" s="8">
        <v>6.0</v>
      </c>
      <c r="G28" s="6">
        <v>5.5</v>
      </c>
      <c r="H28" s="8">
        <v>6.0</v>
      </c>
      <c r="I28" s="8">
        <v>5.5</v>
      </c>
      <c r="J28" s="6" t="b">
        <v>1</v>
      </c>
      <c r="K28" s="6" t="s">
        <v>81</v>
      </c>
    </row>
    <row r="29">
      <c r="A29" s="11">
        <v>42501.0</v>
      </c>
      <c r="B29" s="6" t="s">
        <v>13</v>
      </c>
      <c r="C29" s="6" t="s">
        <v>77</v>
      </c>
      <c r="D29" s="12">
        <f>IFERROR(__xludf.DUMMYFUNCTION("""COMPUTED_VALUE"""),44676.59200394676)</f>
        <v>44676.592</v>
      </c>
      <c r="E29" s="8">
        <v>5.0</v>
      </c>
      <c r="F29" s="8">
        <v>6.0</v>
      </c>
      <c r="G29" s="8">
        <v>5.0</v>
      </c>
      <c r="H29" s="8">
        <v>4.5</v>
      </c>
      <c r="I29" s="8">
        <v>4.0</v>
      </c>
      <c r="J29" s="6" t="b">
        <v>0</v>
      </c>
      <c r="K29" s="6" t="s">
        <v>81</v>
      </c>
    </row>
    <row r="30">
      <c r="A30" s="13"/>
      <c r="B30" s="1"/>
      <c r="C30" s="1"/>
      <c r="D30" s="1"/>
      <c r="K30" s="1"/>
    </row>
    <row r="31">
      <c r="A31" s="13"/>
      <c r="B31" s="1"/>
      <c r="C31" s="1"/>
      <c r="D31" s="1"/>
      <c r="K31" s="1"/>
    </row>
    <row r="32">
      <c r="A32" s="13"/>
      <c r="B32" s="1"/>
      <c r="C32" s="1"/>
      <c r="D32" s="1"/>
      <c r="K32" s="1"/>
    </row>
    <row r="33">
      <c r="A33" s="13"/>
      <c r="B33" s="1"/>
      <c r="C33" s="1"/>
      <c r="D33" s="1"/>
      <c r="K33" s="1"/>
    </row>
    <row r="34">
      <c r="A34" s="13"/>
      <c r="B34" s="1"/>
      <c r="C34" s="1"/>
      <c r="D34" s="1"/>
      <c r="K34" s="1"/>
    </row>
    <row r="35">
      <c r="A35" s="13"/>
      <c r="B35" s="1"/>
      <c r="C35" s="1"/>
      <c r="D35" s="1"/>
      <c r="K35" s="1"/>
    </row>
    <row r="36">
      <c r="A36" s="13"/>
      <c r="B36" s="1"/>
      <c r="C36" s="1"/>
      <c r="D36" s="1"/>
      <c r="K36" s="1"/>
    </row>
    <row r="37">
      <c r="A37" s="13"/>
      <c r="B37" s="1"/>
      <c r="C37" s="1"/>
      <c r="D37" s="1"/>
      <c r="K37" s="1"/>
    </row>
    <row r="38">
      <c r="A38" s="13"/>
      <c r="B38" s="1"/>
      <c r="C38" s="1"/>
      <c r="D38" s="1"/>
      <c r="K38" s="1"/>
    </row>
    <row r="39">
      <c r="A39" s="13"/>
      <c r="B39" s="1"/>
      <c r="C39" s="1"/>
      <c r="D39" s="1"/>
      <c r="K39" s="1"/>
    </row>
    <row r="40">
      <c r="A40" s="13"/>
      <c r="B40" s="1"/>
      <c r="C40" s="1"/>
      <c r="D40" s="1"/>
      <c r="K40" s="1"/>
    </row>
    <row r="41">
      <c r="A41" s="13"/>
      <c r="B41" s="1"/>
      <c r="C41" s="1"/>
      <c r="D41" s="1"/>
      <c r="K41" s="1"/>
    </row>
    <row r="42">
      <c r="A42" s="13"/>
      <c r="B42" s="1"/>
      <c r="C42" s="1"/>
      <c r="D42" s="1"/>
      <c r="K42" s="1"/>
    </row>
    <row r="43">
      <c r="A43" s="13"/>
      <c r="B43" s="1"/>
      <c r="C43" s="1"/>
      <c r="D43" s="1"/>
      <c r="K43" s="1"/>
    </row>
    <row r="44">
      <c r="A44" s="13"/>
      <c r="B44" s="1"/>
      <c r="C44" s="1"/>
      <c r="D44" s="1"/>
      <c r="K44" s="1"/>
    </row>
    <row r="45">
      <c r="A45" s="13"/>
      <c r="B45" s="1"/>
      <c r="C45" s="1"/>
      <c r="D45" s="1"/>
      <c r="K45" s="1"/>
    </row>
    <row r="46">
      <c r="A46" s="13"/>
      <c r="B46" s="1"/>
      <c r="C46" s="1"/>
      <c r="D46" s="1"/>
      <c r="K46" s="1"/>
    </row>
    <row r="47">
      <c r="A47" s="13"/>
      <c r="B47" s="1"/>
      <c r="C47" s="1"/>
      <c r="D47" s="1"/>
      <c r="K47" s="1"/>
    </row>
    <row r="48">
      <c r="A48" s="13"/>
      <c r="B48" s="1"/>
      <c r="C48" s="1"/>
      <c r="D48" s="1"/>
      <c r="K48" s="1"/>
    </row>
    <row r="49">
      <c r="A49" s="13"/>
      <c r="B49" s="1"/>
      <c r="C49" s="1"/>
      <c r="D49" s="1"/>
      <c r="K49" s="1"/>
    </row>
    <row r="50">
      <c r="A50" s="13"/>
      <c r="B50" s="1"/>
      <c r="C50" s="1"/>
      <c r="D50" s="1"/>
      <c r="K50" s="1"/>
    </row>
    <row r="51">
      <c r="A51" s="13"/>
      <c r="B51" s="1"/>
      <c r="C51" s="1"/>
      <c r="D51" s="1"/>
      <c r="K51" s="1"/>
    </row>
    <row r="52">
      <c r="A52" s="13"/>
      <c r="B52" s="1"/>
      <c r="C52" s="1"/>
      <c r="D52" s="1"/>
      <c r="K52" s="1"/>
    </row>
    <row r="53">
      <c r="A53" s="13"/>
      <c r="B53" s="1"/>
      <c r="C53" s="1"/>
      <c r="D53" s="1"/>
      <c r="K53" s="1"/>
    </row>
    <row r="54">
      <c r="A54" s="13"/>
      <c r="B54" s="1"/>
      <c r="C54" s="1"/>
      <c r="D54" s="1"/>
      <c r="K54" s="1"/>
    </row>
    <row r="55">
      <c r="A55" s="13"/>
      <c r="B55" s="1"/>
      <c r="C55" s="1"/>
      <c r="D55" s="1"/>
      <c r="K55" s="1"/>
    </row>
    <row r="56">
      <c r="A56" s="13"/>
      <c r="B56" s="1"/>
      <c r="C56" s="1"/>
      <c r="D56" s="1"/>
      <c r="K56" s="1"/>
    </row>
    <row r="57">
      <c r="A57" s="13"/>
      <c r="B57" s="1"/>
      <c r="C57" s="1"/>
      <c r="D57" s="1"/>
      <c r="K57" s="1"/>
    </row>
    <row r="58">
      <c r="A58" s="13"/>
      <c r="B58" s="1"/>
      <c r="C58" s="1"/>
      <c r="D58" s="1"/>
      <c r="K58" s="1"/>
    </row>
    <row r="59">
      <c r="A59" s="13"/>
      <c r="B59" s="1"/>
      <c r="C59" s="1"/>
      <c r="D59" s="1"/>
      <c r="K59" s="1"/>
    </row>
    <row r="60">
      <c r="A60" s="13"/>
      <c r="B60" s="1"/>
      <c r="C60" s="1"/>
      <c r="D60" s="1"/>
      <c r="K60" s="1"/>
    </row>
    <row r="61">
      <c r="A61" s="13"/>
      <c r="B61" s="1"/>
      <c r="C61" s="1"/>
      <c r="D61" s="1"/>
      <c r="K61" s="1"/>
    </row>
    <row r="62">
      <c r="A62" s="13"/>
      <c r="B62" s="1"/>
      <c r="C62" s="1"/>
      <c r="D62" s="1"/>
      <c r="K62" s="1"/>
    </row>
    <row r="63">
      <c r="A63" s="13"/>
      <c r="B63" s="1"/>
      <c r="C63" s="1"/>
      <c r="D63" s="1"/>
      <c r="K63" s="1"/>
    </row>
    <row r="64">
      <c r="A64" s="13"/>
      <c r="B64" s="1"/>
      <c r="C64" s="1"/>
      <c r="D64" s="1"/>
      <c r="K64" s="1"/>
    </row>
    <row r="65">
      <c r="A65" s="13"/>
      <c r="B65" s="1"/>
      <c r="C65" s="1"/>
      <c r="D65" s="1"/>
      <c r="K65" s="1"/>
    </row>
    <row r="66">
      <c r="A66" s="13"/>
      <c r="B66" s="1"/>
      <c r="C66" s="1"/>
      <c r="D66" s="1"/>
      <c r="K66" s="1"/>
    </row>
    <row r="67">
      <c r="A67" s="13"/>
      <c r="B67" s="1"/>
      <c r="C67" s="1"/>
      <c r="D67" s="1"/>
      <c r="K67" s="1"/>
    </row>
    <row r="68">
      <c r="A68" s="13"/>
      <c r="B68" s="1"/>
      <c r="C68" s="1"/>
      <c r="D68" s="1"/>
      <c r="K68" s="1"/>
    </row>
    <row r="69">
      <c r="A69" s="13"/>
      <c r="B69" s="1"/>
      <c r="C69" s="1"/>
      <c r="D69" s="1"/>
      <c r="K69" s="1"/>
    </row>
    <row r="70">
      <c r="A70" s="13"/>
      <c r="B70" s="1"/>
      <c r="C70" s="1"/>
      <c r="D70" s="1"/>
      <c r="K70" s="1"/>
    </row>
    <row r="71">
      <c r="A71" s="13"/>
      <c r="B71" s="1"/>
      <c r="C71" s="1"/>
      <c r="D71" s="1"/>
      <c r="K71" s="1"/>
    </row>
    <row r="72">
      <c r="A72" s="13"/>
      <c r="B72" s="1"/>
      <c r="C72" s="1"/>
      <c r="D72" s="1"/>
      <c r="K72" s="1"/>
    </row>
    <row r="73">
      <c r="A73" s="13"/>
      <c r="B73" s="1"/>
      <c r="C73" s="1"/>
      <c r="D73" s="1"/>
      <c r="K73" s="1"/>
    </row>
    <row r="74">
      <c r="A74" s="13"/>
      <c r="B74" s="1"/>
      <c r="C74" s="1"/>
      <c r="D74" s="1"/>
      <c r="K74" s="1"/>
    </row>
    <row r="75">
      <c r="A75" s="13"/>
      <c r="B75" s="1"/>
      <c r="C75" s="1"/>
      <c r="D75" s="1"/>
      <c r="K75" s="1"/>
    </row>
    <row r="76">
      <c r="A76" s="13"/>
      <c r="B76" s="1"/>
      <c r="C76" s="1"/>
      <c r="D76" s="1"/>
      <c r="K76" s="1"/>
    </row>
    <row r="77">
      <c r="A77" s="13"/>
      <c r="B77" s="1"/>
      <c r="C77" s="1"/>
      <c r="D77" s="1"/>
      <c r="K77" s="1"/>
    </row>
    <row r="78">
      <c r="A78" s="13"/>
      <c r="B78" s="1"/>
      <c r="C78" s="1"/>
      <c r="D78" s="1"/>
      <c r="K78" s="1"/>
    </row>
    <row r="79">
      <c r="A79" s="13"/>
      <c r="B79" s="1"/>
      <c r="C79" s="1"/>
      <c r="D79" s="1"/>
      <c r="K79" s="1"/>
    </row>
    <row r="80">
      <c r="A80" s="13"/>
      <c r="B80" s="1"/>
      <c r="C80" s="1"/>
      <c r="D80" s="1"/>
      <c r="K80" s="1"/>
    </row>
    <row r="81">
      <c r="A81" s="13"/>
      <c r="B81" s="1"/>
      <c r="C81" s="1"/>
      <c r="D81" s="1"/>
      <c r="K81" s="1"/>
    </row>
    <row r="82">
      <c r="A82" s="13"/>
      <c r="B82" s="1"/>
      <c r="C82" s="1"/>
      <c r="D82" s="1"/>
      <c r="K82" s="1"/>
    </row>
    <row r="83">
      <c r="A83" s="13"/>
      <c r="B83" s="1"/>
      <c r="C83" s="1"/>
      <c r="D83" s="1"/>
      <c r="K83" s="1"/>
    </row>
    <row r="84">
      <c r="A84" s="13"/>
      <c r="B84" s="1"/>
      <c r="C84" s="1"/>
      <c r="D84" s="1"/>
      <c r="K84" s="1"/>
    </row>
    <row r="85">
      <c r="A85" s="13"/>
      <c r="B85" s="1"/>
      <c r="C85" s="1"/>
      <c r="D85" s="1"/>
      <c r="K85" s="1"/>
    </row>
    <row r="86">
      <c r="A86" s="13"/>
      <c r="B86" s="1"/>
      <c r="C86" s="1"/>
      <c r="D86" s="1"/>
      <c r="K86" s="1"/>
    </row>
    <row r="87">
      <c r="A87" s="13"/>
      <c r="B87" s="1"/>
      <c r="C87" s="1"/>
      <c r="D87" s="1"/>
      <c r="K87" s="1"/>
    </row>
    <row r="88">
      <c r="A88" s="13"/>
      <c r="B88" s="1"/>
      <c r="C88" s="1"/>
      <c r="D88" s="1"/>
      <c r="K88" s="1"/>
    </row>
    <row r="89">
      <c r="A89" s="13"/>
      <c r="B89" s="1"/>
      <c r="C89" s="1"/>
      <c r="D89" s="1"/>
      <c r="K89" s="1"/>
    </row>
    <row r="90">
      <c r="A90" s="13"/>
      <c r="B90" s="1"/>
      <c r="C90" s="1"/>
      <c r="D90" s="1"/>
      <c r="K90" s="1"/>
    </row>
    <row r="91">
      <c r="A91" s="13"/>
      <c r="B91" s="1"/>
      <c r="C91" s="1"/>
      <c r="D91" s="1"/>
      <c r="K91" s="1"/>
    </row>
    <row r="92">
      <c r="A92" s="13"/>
      <c r="B92" s="1"/>
      <c r="C92" s="1"/>
      <c r="D92" s="1"/>
      <c r="K92" s="1"/>
    </row>
    <row r="93">
      <c r="A93" s="13"/>
      <c r="B93" s="1"/>
      <c r="C93" s="1"/>
      <c r="D93" s="1"/>
      <c r="K93" s="1"/>
    </row>
    <row r="94">
      <c r="A94" s="13"/>
      <c r="B94" s="1"/>
      <c r="C94" s="1"/>
      <c r="D94" s="1"/>
      <c r="K94" s="1"/>
    </row>
    <row r="95">
      <c r="A95" s="13"/>
      <c r="B95" s="1"/>
      <c r="C95" s="1"/>
      <c r="D95" s="1"/>
      <c r="K95" s="1"/>
    </row>
    <row r="96">
      <c r="A96" s="13"/>
      <c r="B96" s="1"/>
      <c r="C96" s="1"/>
      <c r="D96" s="1"/>
      <c r="K96" s="1"/>
    </row>
    <row r="97">
      <c r="A97" s="13"/>
      <c r="B97" s="1"/>
      <c r="C97" s="1"/>
      <c r="D97" s="1"/>
      <c r="K97" s="1"/>
    </row>
    <row r="98">
      <c r="A98" s="13"/>
      <c r="B98" s="1"/>
      <c r="C98" s="1"/>
      <c r="D98" s="1"/>
      <c r="K98" s="1"/>
    </row>
    <row r="99">
      <c r="A99" s="13"/>
      <c r="B99" s="1"/>
      <c r="C99" s="1"/>
      <c r="D99" s="1"/>
      <c r="K99" s="1"/>
    </row>
    <row r="100">
      <c r="A100" s="13"/>
      <c r="B100" s="1"/>
      <c r="C100" s="1"/>
      <c r="D100" s="1"/>
      <c r="K100" s="1"/>
    </row>
    <row r="101">
      <c r="A101" s="13"/>
      <c r="B101" s="1"/>
      <c r="C101" s="1"/>
      <c r="K101" s="1"/>
    </row>
    <row r="102">
      <c r="A102" s="13"/>
      <c r="B102" s="1"/>
      <c r="C102" s="1"/>
      <c r="K102" s="1"/>
    </row>
    <row r="103">
      <c r="A103" s="13"/>
      <c r="B103" s="1"/>
      <c r="C103" s="1"/>
      <c r="K103" s="1"/>
    </row>
    <row r="104">
      <c r="A104" s="13"/>
      <c r="B104" s="1"/>
      <c r="C104" s="1"/>
      <c r="K104" s="1"/>
    </row>
    <row r="105">
      <c r="A105" s="13"/>
      <c r="B105" s="1"/>
      <c r="C105" s="1"/>
      <c r="K105" s="1"/>
    </row>
    <row r="106">
      <c r="A106" s="13"/>
      <c r="B106" s="1"/>
      <c r="C106" s="1"/>
      <c r="K106" s="1"/>
    </row>
    <row r="107">
      <c r="A107" s="13"/>
      <c r="B107" s="1"/>
      <c r="C107" s="1"/>
      <c r="K107" s="1"/>
    </row>
    <row r="108">
      <c r="A108" s="13"/>
      <c r="B108" s="1"/>
      <c r="C108" s="1"/>
      <c r="K108" s="1"/>
    </row>
    <row r="109">
      <c r="A109" s="13"/>
      <c r="B109" s="1"/>
      <c r="C109" s="1"/>
      <c r="K109" s="1"/>
    </row>
    <row r="110">
      <c r="A110" s="13"/>
      <c r="B110" s="1"/>
      <c r="C110" s="1"/>
      <c r="K110" s="1"/>
    </row>
    <row r="111">
      <c r="A111" s="13"/>
      <c r="B111" s="1"/>
      <c r="C111" s="1"/>
      <c r="K111" s="1"/>
    </row>
    <row r="112">
      <c r="A112" s="13"/>
      <c r="B112" s="1"/>
      <c r="C112" s="1"/>
      <c r="K112" s="1"/>
    </row>
    <row r="113">
      <c r="A113" s="13"/>
      <c r="B113" s="1"/>
      <c r="C113" s="1"/>
      <c r="K113" s="1"/>
    </row>
    <row r="114">
      <c r="A114" s="13"/>
      <c r="B114" s="1"/>
      <c r="C114" s="1"/>
      <c r="K114" s="1"/>
    </row>
    <row r="115">
      <c r="A115" s="13"/>
      <c r="B115" s="1"/>
      <c r="C115" s="1"/>
      <c r="K115" s="1"/>
    </row>
    <row r="116">
      <c r="A116" s="13"/>
      <c r="B116" s="1"/>
      <c r="C116" s="1"/>
      <c r="K116" s="1"/>
    </row>
    <row r="117">
      <c r="A117" s="13"/>
      <c r="B117" s="1"/>
      <c r="C117" s="1"/>
      <c r="K117" s="1"/>
    </row>
    <row r="118">
      <c r="A118" s="13"/>
      <c r="B118" s="1"/>
      <c r="C118" s="1"/>
      <c r="K118" s="1"/>
    </row>
    <row r="119">
      <c r="A119" s="13"/>
      <c r="B119" s="1"/>
      <c r="C119" s="1"/>
      <c r="K119" s="1"/>
    </row>
    <row r="120">
      <c r="A120" s="13"/>
      <c r="B120" s="1"/>
      <c r="C120" s="1"/>
      <c r="K120" s="1"/>
    </row>
    <row r="121">
      <c r="A121" s="13"/>
      <c r="B121" s="1"/>
      <c r="C121" s="1"/>
      <c r="K121" s="1"/>
    </row>
    <row r="122">
      <c r="A122" s="13"/>
      <c r="B122" s="1"/>
      <c r="C122" s="1"/>
      <c r="K122" s="1"/>
    </row>
    <row r="123">
      <c r="A123" s="13"/>
      <c r="B123" s="1"/>
      <c r="C123" s="1"/>
      <c r="K123" s="1"/>
    </row>
    <row r="124">
      <c r="A124" s="13"/>
      <c r="B124" s="1"/>
      <c r="C124" s="1"/>
      <c r="K124" s="1"/>
    </row>
    <row r="125">
      <c r="A125" s="13"/>
      <c r="B125" s="1"/>
      <c r="C125" s="1"/>
      <c r="K125" s="1"/>
    </row>
    <row r="126">
      <c r="A126" s="13"/>
      <c r="B126" s="1"/>
      <c r="C126" s="1"/>
      <c r="K126" s="1"/>
    </row>
    <row r="127">
      <c r="A127" s="13"/>
      <c r="B127" s="1"/>
      <c r="C127" s="1"/>
      <c r="K127" s="1"/>
    </row>
    <row r="128">
      <c r="A128" s="13"/>
      <c r="B128" s="1"/>
      <c r="C128" s="1"/>
      <c r="K128" s="1"/>
    </row>
    <row r="129">
      <c r="A129" s="13"/>
      <c r="B129" s="1"/>
      <c r="C129" s="1"/>
      <c r="K129" s="1"/>
    </row>
    <row r="130">
      <c r="A130" s="13"/>
      <c r="B130" s="1"/>
      <c r="C130" s="1"/>
      <c r="K130" s="1"/>
    </row>
    <row r="131">
      <c r="A131" s="13"/>
      <c r="B131" s="1"/>
      <c r="C131" s="1"/>
      <c r="K131" s="1"/>
    </row>
    <row r="132">
      <c r="A132" s="13"/>
      <c r="B132" s="1"/>
      <c r="C132" s="1"/>
      <c r="K132" s="1"/>
    </row>
    <row r="133">
      <c r="A133" s="13"/>
      <c r="B133" s="1"/>
      <c r="C133" s="1"/>
      <c r="K133" s="1"/>
    </row>
    <row r="134">
      <c r="A134" s="13"/>
      <c r="B134" s="1"/>
      <c r="C134" s="1"/>
      <c r="K134" s="1"/>
    </row>
    <row r="135">
      <c r="A135" s="13"/>
      <c r="B135" s="1"/>
      <c r="C135" s="1"/>
      <c r="K135" s="1"/>
    </row>
    <row r="136">
      <c r="A136" s="13"/>
      <c r="B136" s="1"/>
      <c r="C136" s="1"/>
      <c r="K136" s="1"/>
    </row>
    <row r="137">
      <c r="A137" s="13"/>
      <c r="B137" s="1"/>
      <c r="C137" s="1"/>
      <c r="K137" s="1"/>
    </row>
    <row r="138">
      <c r="A138" s="13"/>
      <c r="B138" s="1"/>
      <c r="C138" s="1"/>
      <c r="K138" s="1"/>
    </row>
    <row r="139">
      <c r="A139" s="13"/>
      <c r="B139" s="1"/>
      <c r="C139" s="1"/>
      <c r="K139" s="1"/>
    </row>
    <row r="140">
      <c r="A140" s="13"/>
      <c r="B140" s="1"/>
      <c r="C140" s="1"/>
      <c r="K140" s="1"/>
    </row>
    <row r="141">
      <c r="A141" s="13"/>
      <c r="B141" s="1"/>
      <c r="C141" s="1"/>
      <c r="K141" s="1"/>
    </row>
    <row r="142">
      <c r="A142" s="13"/>
      <c r="B142" s="1"/>
      <c r="C142" s="1"/>
      <c r="K142" s="1"/>
    </row>
    <row r="143">
      <c r="A143" s="13"/>
      <c r="B143" s="1"/>
      <c r="C143" s="1"/>
      <c r="K143" s="1"/>
    </row>
    <row r="144">
      <c r="A144" s="13"/>
      <c r="B144" s="1"/>
      <c r="C144" s="1"/>
      <c r="K144" s="1"/>
    </row>
    <row r="145">
      <c r="A145" s="13"/>
      <c r="B145" s="1"/>
      <c r="C145" s="1"/>
      <c r="K145" s="1"/>
    </row>
    <row r="146">
      <c r="A146" s="13"/>
      <c r="B146" s="1"/>
      <c r="C146" s="1"/>
      <c r="K146" s="1"/>
    </row>
    <row r="147">
      <c r="A147" s="13"/>
      <c r="B147" s="1"/>
      <c r="C147" s="1"/>
      <c r="K147" s="1"/>
    </row>
    <row r="148">
      <c r="A148" s="13"/>
      <c r="B148" s="1"/>
      <c r="C148" s="1"/>
      <c r="K148" s="1"/>
    </row>
    <row r="149">
      <c r="A149" s="13"/>
      <c r="B149" s="1"/>
      <c r="C149" s="1"/>
      <c r="K149" s="1"/>
    </row>
    <row r="150">
      <c r="A150" s="13"/>
      <c r="B150" s="1"/>
      <c r="C150" s="1"/>
      <c r="K150" s="1"/>
    </row>
    <row r="151">
      <c r="A151" s="13"/>
      <c r="B151" s="1"/>
      <c r="C151" s="1"/>
      <c r="K151" s="1"/>
    </row>
    <row r="152">
      <c r="A152" s="13"/>
      <c r="B152" s="1"/>
      <c r="C152" s="1"/>
      <c r="K152" s="1"/>
    </row>
    <row r="153">
      <c r="A153" s="13"/>
      <c r="B153" s="1"/>
      <c r="C153" s="1"/>
      <c r="K153" s="1"/>
    </row>
    <row r="154">
      <c r="A154" s="13"/>
      <c r="B154" s="1"/>
      <c r="C154" s="1"/>
      <c r="K154" s="1"/>
    </row>
    <row r="155">
      <c r="A155" s="13"/>
      <c r="B155" s="1"/>
      <c r="C155" s="1"/>
      <c r="K155" s="1"/>
    </row>
    <row r="156">
      <c r="A156" s="13"/>
      <c r="B156" s="1"/>
      <c r="C156" s="1"/>
      <c r="K156" s="1"/>
    </row>
    <row r="157">
      <c r="A157" s="13"/>
      <c r="B157" s="1"/>
      <c r="C157" s="1"/>
      <c r="K157" s="1"/>
    </row>
    <row r="158">
      <c r="A158" s="13"/>
      <c r="B158" s="1"/>
      <c r="C158" s="1"/>
      <c r="K158" s="1"/>
    </row>
    <row r="159">
      <c r="A159" s="13"/>
      <c r="B159" s="1"/>
      <c r="C159" s="1"/>
      <c r="K159" s="1"/>
    </row>
    <row r="160">
      <c r="A160" s="13"/>
      <c r="B160" s="1"/>
      <c r="C160" s="1"/>
      <c r="K160" s="1"/>
    </row>
    <row r="161">
      <c r="A161" s="13"/>
      <c r="B161" s="1"/>
      <c r="C161" s="1"/>
      <c r="K161" s="1"/>
    </row>
    <row r="162">
      <c r="A162" s="13"/>
      <c r="B162" s="1"/>
      <c r="C162" s="1"/>
      <c r="K162" s="1"/>
    </row>
    <row r="163">
      <c r="A163" s="13"/>
      <c r="B163" s="1"/>
      <c r="C163" s="1"/>
      <c r="K163" s="1"/>
    </row>
    <row r="164">
      <c r="A164" s="13"/>
      <c r="B164" s="1"/>
      <c r="C164" s="1"/>
      <c r="K164" s="1"/>
    </row>
    <row r="165">
      <c r="A165" s="13"/>
      <c r="B165" s="1"/>
      <c r="C165" s="1"/>
      <c r="K165" s="1"/>
    </row>
    <row r="166">
      <c r="A166" s="13"/>
      <c r="B166" s="1"/>
      <c r="C166" s="1"/>
      <c r="K166" s="1"/>
    </row>
    <row r="167">
      <c r="A167" s="13"/>
      <c r="B167" s="1"/>
      <c r="C167" s="1"/>
      <c r="K167" s="1"/>
    </row>
    <row r="168">
      <c r="A168" s="13"/>
      <c r="B168" s="1"/>
      <c r="C168" s="1"/>
      <c r="K168" s="1"/>
    </row>
    <row r="169">
      <c r="A169" s="13"/>
      <c r="B169" s="1"/>
      <c r="C169" s="1"/>
      <c r="K169" s="1"/>
    </row>
    <row r="170">
      <c r="A170" s="13"/>
      <c r="B170" s="1"/>
      <c r="C170" s="1"/>
      <c r="K170" s="1"/>
    </row>
    <row r="171">
      <c r="A171" s="13"/>
      <c r="B171" s="1"/>
      <c r="C171" s="1"/>
      <c r="K171" s="1"/>
    </row>
    <row r="172">
      <c r="A172" s="13"/>
      <c r="B172" s="1"/>
      <c r="C172" s="1"/>
      <c r="K172" s="1"/>
    </row>
    <row r="173">
      <c r="A173" s="13"/>
      <c r="B173" s="1"/>
      <c r="C173" s="1"/>
      <c r="K173" s="1"/>
    </row>
    <row r="174">
      <c r="A174" s="13"/>
      <c r="B174" s="1"/>
      <c r="C174" s="1"/>
      <c r="K174" s="1"/>
    </row>
    <row r="175">
      <c r="A175" s="13"/>
      <c r="B175" s="1"/>
      <c r="C175" s="1"/>
      <c r="K175" s="1"/>
    </row>
    <row r="176">
      <c r="A176" s="13"/>
      <c r="B176" s="1"/>
      <c r="C176" s="1"/>
      <c r="K176" s="1"/>
    </row>
    <row r="177">
      <c r="A177" s="13"/>
      <c r="B177" s="1"/>
      <c r="C177" s="1"/>
      <c r="K177" s="1"/>
    </row>
    <row r="178">
      <c r="A178" s="13"/>
      <c r="B178" s="1"/>
      <c r="C178" s="1"/>
      <c r="K178" s="1"/>
    </row>
    <row r="179">
      <c r="A179" s="13"/>
      <c r="B179" s="1"/>
      <c r="C179" s="1"/>
      <c r="K179" s="1"/>
    </row>
    <row r="180">
      <c r="A180" s="13"/>
      <c r="B180" s="1"/>
      <c r="C180" s="1"/>
      <c r="K180" s="1"/>
    </row>
    <row r="181">
      <c r="A181" s="13"/>
      <c r="B181" s="1"/>
      <c r="C181" s="1"/>
      <c r="K181" s="1"/>
    </row>
    <row r="182">
      <c r="A182" s="13"/>
      <c r="B182" s="1"/>
      <c r="C182" s="1"/>
      <c r="K182" s="1"/>
    </row>
    <row r="183">
      <c r="A183" s="13"/>
      <c r="B183" s="1"/>
      <c r="C183" s="1"/>
      <c r="K183" s="1"/>
    </row>
    <row r="184">
      <c r="A184" s="13"/>
      <c r="B184" s="1"/>
      <c r="C184" s="1"/>
      <c r="K184" s="1"/>
    </row>
    <row r="185">
      <c r="A185" s="13"/>
      <c r="B185" s="1"/>
      <c r="C185" s="1"/>
      <c r="K185" s="1"/>
    </row>
    <row r="186">
      <c r="A186" s="13"/>
      <c r="B186" s="1"/>
      <c r="C186" s="1"/>
      <c r="K186" s="1"/>
    </row>
    <row r="187">
      <c r="A187" s="13"/>
      <c r="B187" s="1"/>
      <c r="C187" s="1"/>
      <c r="K187" s="1"/>
    </row>
    <row r="188">
      <c r="A188" s="13"/>
      <c r="B188" s="1"/>
      <c r="C188" s="1"/>
      <c r="K188" s="1"/>
    </row>
    <row r="189">
      <c r="A189" s="13"/>
      <c r="B189" s="1"/>
      <c r="C189" s="1"/>
      <c r="K189" s="1"/>
    </row>
    <row r="190">
      <c r="A190" s="13"/>
      <c r="B190" s="1"/>
      <c r="C190" s="1"/>
      <c r="K190" s="1"/>
    </row>
    <row r="191">
      <c r="A191" s="13"/>
      <c r="B191" s="1"/>
      <c r="C191" s="1"/>
      <c r="K191" s="1"/>
    </row>
    <row r="192">
      <c r="A192" s="13"/>
      <c r="B192" s="1"/>
      <c r="C192" s="1"/>
      <c r="K192" s="1"/>
    </row>
    <row r="193">
      <c r="A193" s="13"/>
      <c r="B193" s="1"/>
      <c r="C193" s="1"/>
      <c r="K193" s="1"/>
    </row>
    <row r="194">
      <c r="A194" s="13"/>
      <c r="B194" s="1"/>
      <c r="C194" s="1"/>
      <c r="K194" s="1"/>
    </row>
    <row r="195">
      <c r="A195" s="13"/>
      <c r="B195" s="1"/>
      <c r="C195" s="1"/>
      <c r="K195" s="1"/>
    </row>
    <row r="196">
      <c r="A196" s="13"/>
      <c r="B196" s="1"/>
      <c r="C196" s="1"/>
      <c r="K196" s="1"/>
    </row>
    <row r="197">
      <c r="A197" s="13"/>
      <c r="B197" s="1"/>
      <c r="C197" s="1"/>
      <c r="K197" s="1"/>
    </row>
    <row r="198">
      <c r="A198" s="13"/>
      <c r="B198" s="1"/>
      <c r="C198" s="1"/>
      <c r="K198" s="1"/>
    </row>
    <row r="199">
      <c r="A199" s="13"/>
      <c r="B199" s="1"/>
      <c r="C199" s="1"/>
      <c r="K199" s="1"/>
    </row>
    <row r="200">
      <c r="A200" s="13"/>
      <c r="B200" s="1"/>
      <c r="C200" s="1"/>
      <c r="K200" s="1"/>
    </row>
    <row r="201">
      <c r="A201" s="13"/>
      <c r="B201" s="1"/>
      <c r="C201" s="1"/>
      <c r="K201" s="1"/>
    </row>
    <row r="202">
      <c r="A202" s="13"/>
      <c r="B202" s="1"/>
      <c r="C202" s="1"/>
      <c r="K202" s="1"/>
    </row>
    <row r="203">
      <c r="A203" s="13"/>
      <c r="B203" s="1"/>
      <c r="C203" s="1"/>
      <c r="K203" s="1"/>
    </row>
    <row r="204">
      <c r="A204" s="13"/>
      <c r="B204" s="1"/>
      <c r="C204" s="1"/>
      <c r="K204" s="1"/>
    </row>
    <row r="205">
      <c r="A205" s="13"/>
      <c r="B205" s="1"/>
      <c r="C205" s="1"/>
      <c r="K205" s="1"/>
    </row>
    <row r="206">
      <c r="A206" s="13"/>
      <c r="B206" s="1"/>
      <c r="C206" s="1"/>
      <c r="K206" s="1"/>
    </row>
    <row r="207">
      <c r="A207" s="13"/>
      <c r="B207" s="1"/>
      <c r="C207" s="1"/>
      <c r="K207" s="1"/>
    </row>
    <row r="208">
      <c r="A208" s="13"/>
      <c r="B208" s="1"/>
      <c r="C208" s="1"/>
      <c r="K208" s="1"/>
    </row>
    <row r="209">
      <c r="A209" s="13"/>
      <c r="B209" s="1"/>
      <c r="C209" s="1"/>
      <c r="K209" s="1"/>
    </row>
    <row r="210">
      <c r="A210" s="13"/>
      <c r="B210" s="1"/>
      <c r="C210" s="1"/>
      <c r="K210" s="1"/>
    </row>
    <row r="211">
      <c r="A211" s="13"/>
      <c r="B211" s="1"/>
      <c r="C211" s="1"/>
      <c r="K211" s="1"/>
    </row>
    <row r="212">
      <c r="A212" s="13"/>
      <c r="B212" s="1"/>
      <c r="C212" s="1"/>
      <c r="K212" s="1"/>
    </row>
    <row r="213">
      <c r="A213" s="13"/>
      <c r="B213" s="1"/>
      <c r="C213" s="1"/>
      <c r="K213" s="1"/>
    </row>
    <row r="214">
      <c r="A214" s="13"/>
      <c r="B214" s="1"/>
      <c r="C214" s="1"/>
      <c r="K214" s="1"/>
    </row>
    <row r="215">
      <c r="A215" s="13"/>
      <c r="B215" s="1"/>
      <c r="C215" s="1"/>
      <c r="K215" s="1"/>
    </row>
    <row r="216">
      <c r="A216" s="13"/>
      <c r="B216" s="1"/>
      <c r="C216" s="1"/>
      <c r="K216" s="1"/>
    </row>
    <row r="217">
      <c r="A217" s="13"/>
      <c r="B217" s="1"/>
      <c r="C217" s="1"/>
      <c r="K217" s="1"/>
    </row>
    <row r="218">
      <c r="A218" s="13"/>
      <c r="B218" s="1"/>
      <c r="C218" s="1"/>
      <c r="K218" s="1"/>
    </row>
    <row r="219">
      <c r="A219" s="13"/>
      <c r="B219" s="1"/>
      <c r="C219" s="1"/>
      <c r="K219" s="1"/>
    </row>
    <row r="220">
      <c r="A220" s="13"/>
      <c r="B220" s="1"/>
      <c r="C220" s="1"/>
      <c r="K220" s="1"/>
    </row>
    <row r="221">
      <c r="A221" s="13"/>
      <c r="B221" s="1"/>
      <c r="C221" s="1"/>
      <c r="K221" s="1"/>
    </row>
    <row r="222">
      <c r="A222" s="13"/>
      <c r="B222" s="1"/>
      <c r="C222" s="1"/>
      <c r="K222" s="1"/>
    </row>
    <row r="223">
      <c r="A223" s="13"/>
      <c r="B223" s="1"/>
      <c r="C223" s="1"/>
      <c r="K223" s="1"/>
    </row>
    <row r="224">
      <c r="A224" s="13"/>
      <c r="B224" s="1"/>
      <c r="C224" s="1"/>
      <c r="K224" s="1"/>
    </row>
    <row r="225">
      <c r="A225" s="13"/>
      <c r="B225" s="1"/>
      <c r="C225" s="1"/>
      <c r="K225" s="1"/>
    </row>
    <row r="226">
      <c r="A226" s="13"/>
      <c r="B226" s="1"/>
      <c r="C226" s="1"/>
      <c r="K226" s="1"/>
    </row>
    <row r="227">
      <c r="A227" s="13"/>
      <c r="B227" s="1"/>
      <c r="C227" s="1"/>
      <c r="K227" s="1"/>
    </row>
    <row r="228">
      <c r="A228" s="13"/>
      <c r="B228" s="1"/>
      <c r="C228" s="1"/>
      <c r="K228" s="1"/>
    </row>
    <row r="229">
      <c r="A229" s="13"/>
      <c r="B229" s="1"/>
      <c r="C229" s="1"/>
      <c r="K229" s="1"/>
    </row>
    <row r="230">
      <c r="A230" s="13"/>
      <c r="B230" s="1"/>
      <c r="C230" s="1"/>
      <c r="K230" s="1"/>
    </row>
    <row r="231">
      <c r="A231" s="13"/>
      <c r="B231" s="1"/>
      <c r="C231" s="1"/>
      <c r="K231" s="1"/>
    </row>
    <row r="232">
      <c r="A232" s="13"/>
      <c r="B232" s="1"/>
      <c r="C232" s="1"/>
      <c r="K232" s="1"/>
    </row>
    <row r="233">
      <c r="A233" s="13"/>
      <c r="B233" s="1"/>
      <c r="C233" s="1"/>
      <c r="K233" s="1"/>
    </row>
    <row r="234">
      <c r="A234" s="13"/>
      <c r="B234" s="1"/>
      <c r="C234" s="1"/>
      <c r="K234" s="1"/>
    </row>
    <row r="235">
      <c r="A235" s="13"/>
      <c r="B235" s="1"/>
      <c r="C235" s="1"/>
      <c r="K235" s="1"/>
    </row>
    <row r="236">
      <c r="A236" s="13"/>
      <c r="B236" s="1"/>
      <c r="C236" s="1"/>
      <c r="K236" s="1"/>
    </row>
    <row r="237">
      <c r="A237" s="13"/>
      <c r="B237" s="1"/>
      <c r="C237" s="1"/>
      <c r="K237" s="1"/>
    </row>
    <row r="238">
      <c r="A238" s="13"/>
      <c r="B238" s="1"/>
      <c r="C238" s="1"/>
      <c r="K238" s="1"/>
    </row>
    <row r="239">
      <c r="A239" s="13"/>
      <c r="B239" s="1"/>
      <c r="C239" s="1"/>
      <c r="K239" s="1"/>
    </row>
    <row r="240">
      <c r="A240" s="13"/>
      <c r="B240" s="1"/>
      <c r="C240" s="1"/>
      <c r="K240" s="1"/>
    </row>
    <row r="241">
      <c r="A241" s="13"/>
      <c r="B241" s="1"/>
      <c r="C241" s="1"/>
      <c r="K241" s="1"/>
    </row>
    <row r="242">
      <c r="A242" s="13"/>
      <c r="B242" s="1"/>
      <c r="C242" s="1"/>
      <c r="K242" s="1"/>
    </row>
    <row r="243">
      <c r="A243" s="13"/>
      <c r="B243" s="1"/>
      <c r="C243" s="1"/>
      <c r="K243" s="1"/>
    </row>
    <row r="244">
      <c r="A244" s="13"/>
      <c r="B244" s="1"/>
      <c r="C244" s="1"/>
      <c r="K244" s="1"/>
    </row>
    <row r="245">
      <c r="A245" s="13"/>
      <c r="B245" s="1"/>
      <c r="C245" s="1"/>
      <c r="K245" s="1"/>
    </row>
    <row r="246">
      <c r="A246" s="13"/>
      <c r="B246" s="1"/>
      <c r="C246" s="1"/>
      <c r="K246" s="1"/>
    </row>
    <row r="247">
      <c r="A247" s="13"/>
      <c r="B247" s="1"/>
      <c r="C247" s="1"/>
      <c r="K247" s="1"/>
    </row>
    <row r="248">
      <c r="A248" s="13"/>
      <c r="B248" s="1"/>
      <c r="C248" s="1"/>
      <c r="K248" s="1"/>
    </row>
    <row r="249">
      <c r="A249" s="13"/>
      <c r="B249" s="1"/>
      <c r="C249" s="1"/>
      <c r="K249" s="1"/>
    </row>
    <row r="250">
      <c r="A250" s="13"/>
      <c r="B250" s="1"/>
      <c r="C250" s="1"/>
      <c r="K250" s="1"/>
    </row>
    <row r="251">
      <c r="A251" s="13"/>
      <c r="B251" s="1"/>
      <c r="C251" s="1"/>
      <c r="K251" s="1"/>
    </row>
    <row r="252">
      <c r="A252" s="13"/>
      <c r="B252" s="1"/>
      <c r="C252" s="1"/>
      <c r="K252" s="1"/>
    </row>
    <row r="253">
      <c r="A253" s="13"/>
      <c r="B253" s="1"/>
      <c r="C253" s="1"/>
      <c r="K253" s="1"/>
    </row>
    <row r="254">
      <c r="A254" s="13"/>
      <c r="B254" s="1"/>
      <c r="C254" s="1"/>
      <c r="K254" s="1"/>
    </row>
    <row r="255">
      <c r="A255" s="13"/>
      <c r="B255" s="1"/>
      <c r="C255" s="1"/>
      <c r="K255" s="1"/>
    </row>
    <row r="256">
      <c r="A256" s="13"/>
      <c r="B256" s="1"/>
      <c r="C256" s="1"/>
      <c r="K256" s="1"/>
    </row>
    <row r="257">
      <c r="A257" s="13"/>
      <c r="B257" s="1"/>
      <c r="C257" s="1"/>
      <c r="K257" s="1"/>
    </row>
    <row r="258">
      <c r="A258" s="13"/>
      <c r="B258" s="1"/>
      <c r="C258" s="1"/>
      <c r="K258" s="1"/>
    </row>
    <row r="259">
      <c r="A259" s="13"/>
      <c r="B259" s="1"/>
      <c r="C259" s="1"/>
      <c r="K259" s="1"/>
    </row>
    <row r="260">
      <c r="A260" s="13"/>
      <c r="B260" s="1"/>
      <c r="C260" s="1"/>
      <c r="K260" s="1"/>
    </row>
    <row r="261">
      <c r="A261" s="13"/>
      <c r="B261" s="1"/>
      <c r="C261" s="1"/>
      <c r="K261" s="1"/>
    </row>
    <row r="262">
      <c r="A262" s="13"/>
      <c r="B262" s="1"/>
      <c r="C262" s="1"/>
      <c r="K262" s="1"/>
    </row>
    <row r="263">
      <c r="A263" s="13"/>
      <c r="B263" s="1"/>
      <c r="C263" s="1"/>
      <c r="K263" s="1"/>
    </row>
    <row r="264">
      <c r="A264" s="13"/>
      <c r="B264" s="1"/>
      <c r="C264" s="1"/>
      <c r="K264" s="1"/>
    </row>
    <row r="265">
      <c r="A265" s="13"/>
      <c r="B265" s="1"/>
      <c r="C265" s="1"/>
      <c r="K265" s="1"/>
    </row>
    <row r="266">
      <c r="A266" s="13"/>
      <c r="B266" s="1"/>
      <c r="C266" s="1"/>
      <c r="K266" s="1"/>
    </row>
    <row r="267">
      <c r="A267" s="13"/>
      <c r="B267" s="1"/>
      <c r="C267" s="1"/>
      <c r="K267" s="1"/>
    </row>
    <row r="268">
      <c r="A268" s="13"/>
      <c r="B268" s="1"/>
      <c r="C268" s="1"/>
      <c r="K268" s="1"/>
    </row>
    <row r="269">
      <c r="A269" s="13"/>
      <c r="B269" s="1"/>
      <c r="C269" s="1"/>
      <c r="K269" s="1"/>
    </row>
    <row r="270">
      <c r="A270" s="13"/>
      <c r="B270" s="1"/>
      <c r="C270" s="1"/>
      <c r="K270" s="1"/>
    </row>
    <row r="271">
      <c r="A271" s="13"/>
      <c r="B271" s="1"/>
      <c r="C271" s="1"/>
      <c r="K271" s="1"/>
    </row>
    <row r="272">
      <c r="A272" s="13"/>
      <c r="B272" s="1"/>
      <c r="C272" s="1"/>
      <c r="K272" s="1"/>
    </row>
    <row r="273">
      <c r="A273" s="13"/>
      <c r="B273" s="1"/>
      <c r="C273" s="1"/>
      <c r="K273" s="1"/>
    </row>
    <row r="274">
      <c r="A274" s="13"/>
      <c r="B274" s="1"/>
      <c r="C274" s="1"/>
      <c r="K274" s="1"/>
    </row>
    <row r="275">
      <c r="A275" s="13"/>
      <c r="B275" s="1"/>
      <c r="C275" s="1"/>
      <c r="K275" s="1"/>
    </row>
    <row r="276">
      <c r="A276" s="13"/>
      <c r="B276" s="1"/>
      <c r="C276" s="1"/>
      <c r="K276" s="1"/>
    </row>
    <row r="277">
      <c r="A277" s="13"/>
      <c r="B277" s="1"/>
      <c r="C277" s="1"/>
      <c r="K277" s="1"/>
    </row>
    <row r="278">
      <c r="A278" s="13"/>
      <c r="B278" s="1"/>
      <c r="C278" s="1"/>
      <c r="K278" s="1"/>
    </row>
    <row r="279">
      <c r="A279" s="13"/>
      <c r="B279" s="1"/>
      <c r="C279" s="1"/>
      <c r="K279" s="1"/>
    </row>
    <row r="280">
      <c r="A280" s="13"/>
      <c r="B280" s="1"/>
      <c r="C280" s="1"/>
      <c r="K280" s="1"/>
    </row>
    <row r="281">
      <c r="A281" s="13"/>
      <c r="B281" s="1"/>
      <c r="C281" s="1"/>
      <c r="K281" s="1"/>
    </row>
    <row r="282">
      <c r="A282" s="13"/>
      <c r="B282" s="1"/>
      <c r="C282" s="1"/>
      <c r="K282" s="1"/>
    </row>
    <row r="283">
      <c r="A283" s="13"/>
      <c r="B283" s="1"/>
      <c r="C283" s="1"/>
      <c r="K283" s="1"/>
    </row>
    <row r="284">
      <c r="A284" s="13"/>
      <c r="B284" s="1"/>
      <c r="C284" s="1"/>
      <c r="K284" s="1"/>
    </row>
    <row r="285">
      <c r="A285" s="13"/>
      <c r="B285" s="1"/>
      <c r="C285" s="1"/>
      <c r="K285" s="1"/>
    </row>
    <row r="286">
      <c r="A286" s="13"/>
      <c r="B286" s="1"/>
      <c r="C286" s="1"/>
      <c r="K286" s="1"/>
    </row>
    <row r="287">
      <c r="A287" s="13"/>
      <c r="B287" s="1"/>
      <c r="C287" s="1"/>
      <c r="K287" s="1"/>
    </row>
    <row r="288">
      <c r="A288" s="13"/>
      <c r="B288" s="1"/>
      <c r="C288" s="1"/>
      <c r="K288" s="1"/>
    </row>
    <row r="289">
      <c r="A289" s="13"/>
      <c r="B289" s="1"/>
      <c r="C289" s="1"/>
      <c r="K289" s="1"/>
    </row>
    <row r="290">
      <c r="A290" s="13"/>
      <c r="B290" s="1"/>
      <c r="C290" s="1"/>
      <c r="K290" s="1"/>
    </row>
    <row r="291">
      <c r="A291" s="13"/>
      <c r="B291" s="1"/>
      <c r="C291" s="1"/>
      <c r="K291" s="1"/>
    </row>
    <row r="292">
      <c r="A292" s="13"/>
      <c r="B292" s="1"/>
      <c r="C292" s="1"/>
      <c r="K292" s="1"/>
    </row>
    <row r="293">
      <c r="A293" s="13"/>
      <c r="B293" s="1"/>
      <c r="C293" s="1"/>
      <c r="K293" s="1"/>
    </row>
    <row r="294">
      <c r="A294" s="13"/>
      <c r="B294" s="1"/>
      <c r="C294" s="1"/>
      <c r="K294" s="1"/>
    </row>
    <row r="295">
      <c r="A295" s="13"/>
      <c r="B295" s="1"/>
      <c r="C295" s="1"/>
      <c r="K295" s="1"/>
    </row>
    <row r="296">
      <c r="A296" s="13"/>
      <c r="B296" s="1"/>
      <c r="C296" s="1"/>
      <c r="K296" s="1"/>
    </row>
    <row r="297">
      <c r="A297" s="13"/>
      <c r="B297" s="1"/>
      <c r="C297" s="1"/>
      <c r="K297" s="1"/>
    </row>
    <row r="298">
      <c r="A298" s="13"/>
      <c r="B298" s="1"/>
      <c r="C298" s="1"/>
      <c r="K298" s="1"/>
    </row>
    <row r="299">
      <c r="A299" s="13"/>
      <c r="B299" s="1"/>
      <c r="C299" s="1"/>
      <c r="K299" s="1"/>
    </row>
    <row r="300">
      <c r="A300" s="13"/>
      <c r="B300" s="1"/>
      <c r="C300" s="1"/>
      <c r="K300" s="1"/>
    </row>
    <row r="301">
      <c r="A301" s="13"/>
      <c r="B301" s="1"/>
      <c r="C301" s="1"/>
      <c r="K301" s="1"/>
    </row>
    <row r="302">
      <c r="A302" s="13"/>
      <c r="B302" s="1"/>
      <c r="C302" s="1"/>
      <c r="K302" s="1"/>
    </row>
    <row r="303">
      <c r="A303" s="13"/>
      <c r="B303" s="1"/>
      <c r="C303" s="1"/>
      <c r="K303" s="1"/>
    </row>
    <row r="304">
      <c r="A304" s="13"/>
      <c r="B304" s="1"/>
      <c r="C304" s="1"/>
      <c r="K304" s="1"/>
    </row>
    <row r="305">
      <c r="A305" s="13"/>
      <c r="B305" s="1"/>
      <c r="C305" s="1"/>
      <c r="K305" s="1"/>
    </row>
    <row r="306">
      <c r="A306" s="13"/>
      <c r="B306" s="1"/>
      <c r="C306" s="1"/>
      <c r="K306" s="1"/>
    </row>
    <row r="307">
      <c r="A307" s="13"/>
      <c r="B307" s="1"/>
      <c r="C307" s="1"/>
      <c r="K307" s="1"/>
    </row>
    <row r="308">
      <c r="A308" s="13"/>
      <c r="B308" s="1"/>
      <c r="C308" s="1"/>
      <c r="K308" s="1"/>
    </row>
    <row r="309">
      <c r="A309" s="13"/>
      <c r="B309" s="1"/>
      <c r="C309" s="1"/>
      <c r="K309" s="1"/>
    </row>
    <row r="310">
      <c r="A310" s="13"/>
      <c r="B310" s="1"/>
      <c r="C310" s="1"/>
      <c r="K310" s="1"/>
    </row>
    <row r="311">
      <c r="A311" s="13"/>
      <c r="B311" s="1"/>
      <c r="C311" s="1"/>
      <c r="K311" s="1"/>
    </row>
    <row r="312">
      <c r="A312" s="13"/>
      <c r="B312" s="1"/>
      <c r="C312" s="1"/>
      <c r="K312" s="1"/>
    </row>
    <row r="313">
      <c r="A313" s="13"/>
      <c r="B313" s="1"/>
      <c r="C313" s="1"/>
      <c r="K313" s="1"/>
    </row>
    <row r="314">
      <c r="A314" s="13"/>
      <c r="B314" s="1"/>
      <c r="C314" s="1"/>
      <c r="K314" s="1"/>
    </row>
    <row r="315">
      <c r="A315" s="13"/>
      <c r="B315" s="1"/>
      <c r="C315" s="1"/>
      <c r="K315" s="1"/>
    </row>
    <row r="316">
      <c r="A316" s="13"/>
      <c r="B316" s="1"/>
      <c r="C316" s="1"/>
      <c r="K316" s="1"/>
    </row>
    <row r="317">
      <c r="A317" s="13"/>
      <c r="B317" s="1"/>
      <c r="C317" s="1"/>
      <c r="K317" s="1"/>
    </row>
    <row r="318">
      <c r="A318" s="13"/>
      <c r="B318" s="1"/>
      <c r="C318" s="1"/>
      <c r="K318" s="1"/>
    </row>
    <row r="319">
      <c r="A319" s="13"/>
      <c r="B319" s="1"/>
      <c r="C319" s="1"/>
      <c r="K319" s="1"/>
    </row>
    <row r="320">
      <c r="A320" s="13"/>
      <c r="B320" s="1"/>
      <c r="C320" s="1"/>
      <c r="K320" s="1"/>
    </row>
    <row r="321">
      <c r="A321" s="13"/>
      <c r="B321" s="1"/>
      <c r="C321" s="1"/>
      <c r="K321" s="1"/>
    </row>
    <row r="322">
      <c r="A322" s="13"/>
      <c r="B322" s="1"/>
      <c r="C322" s="1"/>
      <c r="K322" s="1"/>
    </row>
    <row r="323">
      <c r="A323" s="13"/>
      <c r="B323" s="1"/>
      <c r="C323" s="1"/>
      <c r="K323" s="1"/>
    </row>
    <row r="324">
      <c r="A324" s="13"/>
      <c r="B324" s="1"/>
      <c r="C324" s="1"/>
      <c r="K324" s="1"/>
    </row>
    <row r="325">
      <c r="A325" s="13"/>
      <c r="B325" s="1"/>
      <c r="C325" s="1"/>
      <c r="K325" s="1"/>
    </row>
    <row r="326">
      <c r="A326" s="13"/>
      <c r="B326" s="1"/>
      <c r="C326" s="1"/>
      <c r="K326" s="1"/>
    </row>
    <row r="327">
      <c r="A327" s="13"/>
      <c r="B327" s="1"/>
      <c r="C327" s="1"/>
      <c r="K327" s="1"/>
    </row>
    <row r="328">
      <c r="A328" s="13"/>
      <c r="B328" s="1"/>
      <c r="C328" s="1"/>
      <c r="K328" s="1"/>
    </row>
    <row r="329">
      <c r="A329" s="13"/>
      <c r="B329" s="1"/>
      <c r="C329" s="1"/>
      <c r="K329" s="1"/>
    </row>
    <row r="330">
      <c r="A330" s="13"/>
      <c r="B330" s="1"/>
      <c r="C330" s="1"/>
      <c r="K330" s="1"/>
    </row>
    <row r="331">
      <c r="A331" s="13"/>
      <c r="B331" s="1"/>
      <c r="C331" s="1"/>
      <c r="K331" s="1"/>
    </row>
    <row r="332">
      <c r="A332" s="13"/>
      <c r="B332" s="1"/>
      <c r="C332" s="1"/>
      <c r="K332" s="1"/>
    </row>
    <row r="333">
      <c r="A333" s="13"/>
      <c r="B333" s="1"/>
      <c r="C333" s="1"/>
      <c r="K333" s="1"/>
    </row>
    <row r="334">
      <c r="A334" s="13"/>
      <c r="B334" s="1"/>
      <c r="C334" s="1"/>
      <c r="K334" s="1"/>
    </row>
    <row r="335">
      <c r="A335" s="13"/>
      <c r="B335" s="1"/>
      <c r="C335" s="1"/>
      <c r="K335" s="1"/>
    </row>
    <row r="336">
      <c r="A336" s="13"/>
      <c r="B336" s="1"/>
      <c r="C336" s="1"/>
      <c r="K336" s="1"/>
    </row>
    <row r="337">
      <c r="A337" s="13"/>
      <c r="B337" s="1"/>
      <c r="C337" s="1"/>
      <c r="K337" s="1"/>
    </row>
    <row r="338">
      <c r="A338" s="13"/>
      <c r="B338" s="1"/>
      <c r="C338" s="1"/>
      <c r="K338" s="1"/>
    </row>
    <row r="339">
      <c r="A339" s="13"/>
      <c r="B339" s="1"/>
      <c r="C339" s="1"/>
      <c r="K339" s="1"/>
    </row>
    <row r="340">
      <c r="A340" s="13"/>
      <c r="B340" s="1"/>
      <c r="C340" s="1"/>
      <c r="K340" s="1"/>
    </row>
    <row r="341">
      <c r="A341" s="13"/>
      <c r="B341" s="1"/>
      <c r="C341" s="1"/>
      <c r="K341" s="1"/>
    </row>
    <row r="342">
      <c r="A342" s="13"/>
      <c r="B342" s="1"/>
      <c r="C342" s="1"/>
      <c r="K342" s="1"/>
    </row>
    <row r="343">
      <c r="A343" s="13"/>
      <c r="B343" s="1"/>
      <c r="C343" s="1"/>
      <c r="K343" s="1"/>
    </row>
    <row r="344">
      <c r="A344" s="13"/>
      <c r="B344" s="1"/>
      <c r="C344" s="1"/>
      <c r="K344" s="1"/>
    </row>
    <row r="345">
      <c r="A345" s="13"/>
      <c r="B345" s="1"/>
      <c r="C345" s="1"/>
      <c r="K345" s="1"/>
    </row>
    <row r="346">
      <c r="A346" s="13"/>
      <c r="B346" s="1"/>
      <c r="C346" s="1"/>
      <c r="K346" s="1"/>
    </row>
    <row r="347">
      <c r="A347" s="13"/>
      <c r="B347" s="1"/>
      <c r="C347" s="1"/>
      <c r="K347" s="1"/>
    </row>
    <row r="348">
      <c r="A348" s="13"/>
      <c r="B348" s="1"/>
      <c r="C348" s="1"/>
      <c r="K348" s="1"/>
    </row>
    <row r="349">
      <c r="A349" s="13"/>
      <c r="B349" s="1"/>
      <c r="C349" s="1"/>
      <c r="K349" s="1"/>
    </row>
    <row r="350">
      <c r="A350" s="13"/>
      <c r="B350" s="1"/>
      <c r="C350" s="1"/>
      <c r="K350" s="1"/>
    </row>
    <row r="351">
      <c r="A351" s="13"/>
      <c r="B351" s="1"/>
      <c r="C351" s="1"/>
      <c r="K351" s="1"/>
    </row>
    <row r="352">
      <c r="A352" s="13"/>
      <c r="B352" s="1"/>
      <c r="C352" s="1"/>
      <c r="K352" s="1"/>
    </row>
    <row r="353">
      <c r="A353" s="13"/>
      <c r="B353" s="1"/>
      <c r="C353" s="1"/>
      <c r="K353" s="1"/>
    </row>
    <row r="354">
      <c r="A354" s="13"/>
      <c r="B354" s="1"/>
      <c r="C354" s="1"/>
      <c r="K354" s="1"/>
    </row>
    <row r="355">
      <c r="A355" s="13"/>
      <c r="B355" s="1"/>
      <c r="C355" s="1"/>
      <c r="K355" s="1"/>
    </row>
    <row r="356">
      <c r="A356" s="13"/>
      <c r="B356" s="1"/>
      <c r="C356" s="1"/>
      <c r="K356" s="1"/>
    </row>
    <row r="357">
      <c r="A357" s="13"/>
      <c r="B357" s="1"/>
      <c r="C357" s="1"/>
      <c r="K357" s="1"/>
    </row>
    <row r="358">
      <c r="A358" s="13"/>
      <c r="B358" s="1"/>
      <c r="C358" s="1"/>
      <c r="K358" s="1"/>
    </row>
    <row r="359">
      <c r="A359" s="13"/>
      <c r="B359" s="1"/>
      <c r="C359" s="1"/>
      <c r="K359" s="1"/>
    </row>
    <row r="360">
      <c r="A360" s="13"/>
      <c r="B360" s="1"/>
      <c r="C360" s="1"/>
      <c r="K360" s="1"/>
    </row>
    <row r="361">
      <c r="A361" s="13"/>
      <c r="B361" s="1"/>
      <c r="C361" s="1"/>
      <c r="K361" s="1"/>
    </row>
    <row r="362">
      <c r="A362" s="13"/>
      <c r="B362" s="1"/>
      <c r="C362" s="1"/>
      <c r="K362" s="1"/>
    </row>
    <row r="363">
      <c r="A363" s="13"/>
      <c r="B363" s="1"/>
      <c r="C363" s="1"/>
      <c r="K363" s="1"/>
    </row>
    <row r="364">
      <c r="A364" s="13"/>
      <c r="B364" s="1"/>
      <c r="C364" s="1"/>
      <c r="K364" s="1"/>
    </row>
    <row r="365">
      <c r="A365" s="13"/>
      <c r="B365" s="1"/>
      <c r="C365" s="1"/>
      <c r="K365" s="1"/>
    </row>
    <row r="366">
      <c r="A366" s="13"/>
      <c r="B366" s="1"/>
      <c r="C366" s="1"/>
      <c r="K366" s="1"/>
    </row>
    <row r="367">
      <c r="A367" s="13"/>
      <c r="B367" s="1"/>
      <c r="C367" s="1"/>
      <c r="K367" s="1"/>
    </row>
    <row r="368">
      <c r="A368" s="13"/>
      <c r="B368" s="1"/>
      <c r="C368" s="1"/>
      <c r="K368" s="1"/>
    </row>
    <row r="369">
      <c r="A369" s="13"/>
      <c r="B369" s="1"/>
      <c r="C369" s="1"/>
      <c r="K369" s="1"/>
    </row>
    <row r="370">
      <c r="A370" s="13"/>
      <c r="B370" s="1"/>
      <c r="C370" s="1"/>
      <c r="K370" s="1"/>
    </row>
    <row r="371">
      <c r="A371" s="13"/>
      <c r="B371" s="1"/>
      <c r="C371" s="1"/>
      <c r="K371" s="1"/>
    </row>
    <row r="372">
      <c r="A372" s="13"/>
      <c r="B372" s="1"/>
      <c r="C372" s="1"/>
      <c r="K372" s="1"/>
    </row>
    <row r="373">
      <c r="A373" s="13"/>
      <c r="B373" s="1"/>
      <c r="C373" s="1"/>
      <c r="K373" s="1"/>
    </row>
    <row r="374">
      <c r="A374" s="13"/>
      <c r="B374" s="1"/>
      <c r="C374" s="1"/>
      <c r="K374" s="1"/>
    </row>
    <row r="375">
      <c r="A375" s="13"/>
      <c r="B375" s="1"/>
      <c r="C375" s="1"/>
      <c r="K375" s="1"/>
    </row>
    <row r="376">
      <c r="A376" s="13"/>
      <c r="B376" s="1"/>
      <c r="C376" s="1"/>
      <c r="K376" s="1"/>
    </row>
    <row r="377">
      <c r="A377" s="13"/>
      <c r="B377" s="1"/>
      <c r="C377" s="1"/>
      <c r="K377" s="1"/>
    </row>
    <row r="378">
      <c r="A378" s="13"/>
      <c r="B378" s="1"/>
      <c r="C378" s="1"/>
      <c r="K378" s="1"/>
    </row>
    <row r="379">
      <c r="A379" s="13"/>
      <c r="B379" s="1"/>
      <c r="C379" s="1"/>
      <c r="K379" s="1"/>
    </row>
    <row r="380">
      <c r="A380" s="13"/>
      <c r="B380" s="1"/>
      <c r="C380" s="1"/>
      <c r="K380" s="1"/>
    </row>
    <row r="381">
      <c r="A381" s="13"/>
      <c r="B381" s="1"/>
      <c r="C381" s="1"/>
      <c r="K381" s="1"/>
    </row>
    <row r="382">
      <c r="A382" s="13"/>
      <c r="B382" s="1"/>
      <c r="C382" s="1"/>
      <c r="K382" s="1"/>
    </row>
    <row r="383">
      <c r="A383" s="13"/>
      <c r="B383" s="1"/>
      <c r="C383" s="1"/>
      <c r="K383" s="1"/>
    </row>
    <row r="384">
      <c r="A384" s="13"/>
      <c r="B384" s="1"/>
      <c r="C384" s="1"/>
      <c r="K384" s="1"/>
    </row>
    <row r="385">
      <c r="A385" s="13"/>
      <c r="B385" s="1"/>
      <c r="C385" s="1"/>
      <c r="K385" s="1"/>
    </row>
    <row r="386">
      <c r="A386" s="13"/>
      <c r="B386" s="1"/>
      <c r="C386" s="1"/>
      <c r="K386" s="1"/>
    </row>
    <row r="387">
      <c r="A387" s="13"/>
      <c r="B387" s="1"/>
      <c r="C387" s="1"/>
      <c r="K387" s="1"/>
    </row>
    <row r="388">
      <c r="A388" s="13"/>
      <c r="B388" s="1"/>
      <c r="C388" s="1"/>
      <c r="K388" s="1"/>
    </row>
    <row r="389">
      <c r="A389" s="13"/>
      <c r="B389" s="1"/>
      <c r="C389" s="1"/>
      <c r="K389" s="1"/>
    </row>
    <row r="390">
      <c r="A390" s="13"/>
      <c r="B390" s="1"/>
      <c r="C390" s="1"/>
      <c r="K390" s="1"/>
    </row>
    <row r="391">
      <c r="A391" s="13"/>
      <c r="B391" s="1"/>
      <c r="C391" s="1"/>
      <c r="K391" s="1"/>
    </row>
    <row r="392">
      <c r="A392" s="13"/>
      <c r="B392" s="1"/>
      <c r="C392" s="1"/>
      <c r="K392" s="1"/>
    </row>
    <row r="393">
      <c r="A393" s="13"/>
      <c r="B393" s="1"/>
      <c r="C393" s="1"/>
      <c r="K393" s="1"/>
    </row>
    <row r="394">
      <c r="A394" s="13"/>
      <c r="B394" s="1"/>
      <c r="C394" s="1"/>
      <c r="K394" s="1"/>
    </row>
    <row r="395">
      <c r="A395" s="13"/>
      <c r="B395" s="1"/>
      <c r="C395" s="1"/>
      <c r="K395" s="1"/>
    </row>
    <row r="396">
      <c r="A396" s="13"/>
      <c r="B396" s="1"/>
      <c r="C396" s="1"/>
      <c r="K396" s="1"/>
    </row>
    <row r="397">
      <c r="A397" s="13"/>
      <c r="B397" s="1"/>
      <c r="C397" s="1"/>
      <c r="K397" s="1"/>
    </row>
    <row r="398">
      <c r="A398" s="13"/>
      <c r="B398" s="1"/>
      <c r="C398" s="1"/>
      <c r="K398" s="1"/>
    </row>
    <row r="399">
      <c r="A399" s="13"/>
      <c r="B399" s="1"/>
      <c r="C399" s="1"/>
      <c r="K399" s="1"/>
    </row>
    <row r="400">
      <c r="A400" s="13"/>
      <c r="B400" s="1"/>
      <c r="C400" s="1"/>
      <c r="K400" s="1"/>
    </row>
    <row r="401">
      <c r="A401" s="13"/>
      <c r="B401" s="1"/>
      <c r="C401" s="1"/>
      <c r="K401" s="1"/>
    </row>
    <row r="402">
      <c r="A402" s="13"/>
      <c r="B402" s="1"/>
      <c r="C402" s="1"/>
      <c r="K402" s="1"/>
    </row>
    <row r="403">
      <c r="A403" s="13"/>
      <c r="B403" s="1"/>
      <c r="C403" s="1"/>
      <c r="K403" s="1"/>
    </row>
    <row r="404">
      <c r="A404" s="13"/>
      <c r="B404" s="1"/>
      <c r="C404" s="1"/>
      <c r="K404" s="1"/>
    </row>
    <row r="405">
      <c r="A405" s="13"/>
      <c r="B405" s="1"/>
      <c r="C405" s="1"/>
      <c r="K405" s="1"/>
    </row>
    <row r="406">
      <c r="A406" s="13"/>
      <c r="B406" s="1"/>
      <c r="C406" s="1"/>
      <c r="K406" s="1"/>
    </row>
    <row r="407">
      <c r="A407" s="13"/>
      <c r="B407" s="1"/>
      <c r="C407" s="1"/>
      <c r="K407" s="1"/>
    </row>
    <row r="408">
      <c r="A408" s="13"/>
      <c r="B408" s="1"/>
      <c r="C408" s="1"/>
      <c r="K408" s="1"/>
    </row>
    <row r="409">
      <c r="A409" s="13"/>
      <c r="B409" s="1"/>
      <c r="C409" s="1"/>
      <c r="K409" s="1"/>
    </row>
    <row r="410">
      <c r="A410" s="13"/>
      <c r="B410" s="1"/>
      <c r="C410" s="1"/>
      <c r="K410" s="1"/>
    </row>
    <row r="411">
      <c r="A411" s="13"/>
      <c r="B411" s="1"/>
      <c r="C411" s="1"/>
      <c r="K411" s="1"/>
    </row>
    <row r="412">
      <c r="A412" s="13"/>
      <c r="B412" s="1"/>
      <c r="C412" s="1"/>
      <c r="K412" s="1"/>
    </row>
    <row r="413">
      <c r="A413" s="13"/>
      <c r="B413" s="1"/>
      <c r="C413" s="1"/>
      <c r="K413" s="1"/>
    </row>
    <row r="414">
      <c r="A414" s="13"/>
      <c r="B414" s="1"/>
      <c r="C414" s="1"/>
      <c r="K414" s="1"/>
    </row>
    <row r="415">
      <c r="A415" s="13"/>
      <c r="B415" s="1"/>
      <c r="C415" s="1"/>
      <c r="K415" s="1"/>
    </row>
    <row r="416">
      <c r="A416" s="13"/>
      <c r="B416" s="1"/>
      <c r="C416" s="1"/>
      <c r="K416" s="1"/>
    </row>
    <row r="417">
      <c r="A417" s="13"/>
      <c r="B417" s="1"/>
      <c r="C417" s="1"/>
      <c r="K417" s="1"/>
    </row>
    <row r="418">
      <c r="A418" s="13"/>
      <c r="B418" s="1"/>
      <c r="C418" s="1"/>
      <c r="K418" s="1"/>
    </row>
    <row r="419">
      <c r="A419" s="13"/>
      <c r="B419" s="1"/>
      <c r="C419" s="1"/>
      <c r="K419" s="1"/>
    </row>
    <row r="420">
      <c r="A420" s="13"/>
      <c r="B420" s="1"/>
      <c r="C420" s="1"/>
      <c r="K420" s="1"/>
    </row>
    <row r="421">
      <c r="A421" s="13"/>
      <c r="B421" s="1"/>
      <c r="C421" s="1"/>
      <c r="K421" s="1"/>
    </row>
    <row r="422">
      <c r="A422" s="13"/>
      <c r="B422" s="1"/>
      <c r="C422" s="1"/>
      <c r="K422" s="1"/>
    </row>
    <row r="423">
      <c r="A423" s="13"/>
      <c r="B423" s="1"/>
      <c r="C423" s="1"/>
      <c r="K423" s="1"/>
    </row>
    <row r="424">
      <c r="A424" s="13"/>
      <c r="B424" s="1"/>
      <c r="C424" s="1"/>
      <c r="K424" s="1"/>
    </row>
    <row r="425">
      <c r="A425" s="13"/>
      <c r="B425" s="1"/>
      <c r="C425" s="1"/>
      <c r="K425" s="1"/>
    </row>
    <row r="426">
      <c r="A426" s="13"/>
      <c r="B426" s="1"/>
      <c r="C426" s="1"/>
      <c r="K426" s="1"/>
    </row>
    <row r="427">
      <c r="A427" s="13"/>
      <c r="B427" s="1"/>
      <c r="C427" s="1"/>
      <c r="K427" s="1"/>
    </row>
    <row r="428">
      <c r="A428" s="13"/>
      <c r="B428" s="1"/>
      <c r="C428" s="1"/>
      <c r="K428" s="1"/>
    </row>
    <row r="429">
      <c r="A429" s="13"/>
      <c r="B429" s="1"/>
      <c r="C429" s="1"/>
      <c r="K429" s="1"/>
    </row>
    <row r="430">
      <c r="A430" s="13"/>
      <c r="B430" s="1"/>
      <c r="C430" s="1"/>
      <c r="K430" s="1"/>
    </row>
    <row r="431">
      <c r="A431" s="13"/>
      <c r="B431" s="1"/>
      <c r="C431" s="1"/>
      <c r="K431" s="1"/>
    </row>
    <row r="432">
      <c r="A432" s="13"/>
      <c r="B432" s="1"/>
      <c r="C432" s="1"/>
      <c r="K432" s="1"/>
    </row>
    <row r="433">
      <c r="A433" s="13"/>
      <c r="B433" s="1"/>
      <c r="C433" s="1"/>
      <c r="K433" s="1"/>
    </row>
    <row r="434">
      <c r="A434" s="13"/>
      <c r="B434" s="1"/>
      <c r="C434" s="1"/>
      <c r="K434" s="1"/>
    </row>
    <row r="435">
      <c r="A435" s="13"/>
      <c r="B435" s="1"/>
      <c r="C435" s="1"/>
      <c r="K435" s="1"/>
    </row>
    <row r="436">
      <c r="A436" s="13"/>
      <c r="B436" s="1"/>
      <c r="C436" s="1"/>
      <c r="K436" s="1"/>
    </row>
    <row r="437">
      <c r="A437" s="13"/>
      <c r="B437" s="1"/>
      <c r="C437" s="1"/>
      <c r="K437" s="1"/>
    </row>
    <row r="438">
      <c r="A438" s="13"/>
      <c r="B438" s="1"/>
      <c r="C438" s="1"/>
      <c r="K438" s="1"/>
    </row>
    <row r="439">
      <c r="A439" s="13"/>
      <c r="B439" s="1"/>
      <c r="C439" s="1"/>
      <c r="K439" s="1"/>
    </row>
    <row r="440">
      <c r="A440" s="13"/>
      <c r="B440" s="1"/>
      <c r="C440" s="1"/>
      <c r="K440" s="1"/>
    </row>
    <row r="441">
      <c r="A441" s="13"/>
      <c r="B441" s="1"/>
      <c r="C441" s="1"/>
      <c r="K441" s="1"/>
    </row>
    <row r="442">
      <c r="A442" s="13"/>
      <c r="B442" s="1"/>
      <c r="C442" s="1"/>
      <c r="K442" s="1"/>
    </row>
    <row r="443">
      <c r="A443" s="13"/>
      <c r="B443" s="1"/>
      <c r="C443" s="1"/>
      <c r="K443" s="1"/>
    </row>
    <row r="444">
      <c r="A444" s="13"/>
      <c r="B444" s="1"/>
      <c r="C444" s="1"/>
      <c r="K444" s="1"/>
    </row>
    <row r="445">
      <c r="A445" s="13"/>
      <c r="B445" s="1"/>
      <c r="C445" s="1"/>
      <c r="K445" s="1"/>
    </row>
    <row r="446">
      <c r="A446" s="13"/>
      <c r="B446" s="1"/>
      <c r="C446" s="1"/>
      <c r="K446" s="1"/>
    </row>
    <row r="447">
      <c r="A447" s="13"/>
      <c r="B447" s="1"/>
      <c r="C447" s="1"/>
      <c r="K447" s="1"/>
    </row>
    <row r="448">
      <c r="A448" s="13"/>
      <c r="B448" s="1"/>
      <c r="C448" s="1"/>
      <c r="K448" s="1"/>
    </row>
    <row r="449">
      <c r="A449" s="13"/>
      <c r="B449" s="1"/>
      <c r="C449" s="1"/>
      <c r="K449" s="1"/>
    </row>
    <row r="450">
      <c r="A450" s="13"/>
      <c r="B450" s="1"/>
      <c r="C450" s="1"/>
      <c r="K450" s="1"/>
    </row>
    <row r="451">
      <c r="A451" s="13"/>
      <c r="B451" s="1"/>
      <c r="C451" s="1"/>
      <c r="K451" s="1"/>
    </row>
    <row r="452">
      <c r="A452" s="13"/>
      <c r="B452" s="1"/>
      <c r="C452" s="1"/>
      <c r="K452" s="1"/>
    </row>
    <row r="453">
      <c r="A453" s="13"/>
      <c r="B453" s="1"/>
      <c r="C453" s="1"/>
      <c r="K453" s="1"/>
    </row>
    <row r="454">
      <c r="A454" s="13"/>
      <c r="B454" s="1"/>
      <c r="C454" s="1"/>
      <c r="K454" s="1"/>
    </row>
    <row r="455">
      <c r="A455" s="13"/>
      <c r="B455" s="1"/>
      <c r="C455" s="1"/>
      <c r="K455" s="1"/>
    </row>
    <row r="456">
      <c r="A456" s="13"/>
      <c r="B456" s="1"/>
      <c r="C456" s="1"/>
      <c r="K456" s="1"/>
    </row>
    <row r="457">
      <c r="A457" s="13"/>
      <c r="B457" s="1"/>
      <c r="C457" s="1"/>
      <c r="K457" s="1"/>
    </row>
    <row r="458">
      <c r="A458" s="13"/>
      <c r="B458" s="1"/>
      <c r="C458" s="1"/>
      <c r="K458" s="1"/>
    </row>
    <row r="459">
      <c r="A459" s="13"/>
      <c r="B459" s="1"/>
      <c r="C459" s="1"/>
      <c r="K459" s="1"/>
    </row>
    <row r="460">
      <c r="A460" s="13"/>
      <c r="B460" s="1"/>
      <c r="C460" s="1"/>
      <c r="K460" s="1"/>
    </row>
    <row r="461">
      <c r="A461" s="13"/>
      <c r="B461" s="1"/>
      <c r="C461" s="1"/>
      <c r="K461" s="1"/>
    </row>
    <row r="462">
      <c r="A462" s="13"/>
      <c r="B462" s="1"/>
      <c r="C462" s="1"/>
      <c r="K462" s="1"/>
    </row>
    <row r="463">
      <c r="A463" s="13"/>
      <c r="B463" s="1"/>
      <c r="C463" s="1"/>
      <c r="K463" s="1"/>
    </row>
    <row r="464">
      <c r="A464" s="13"/>
      <c r="B464" s="1"/>
      <c r="C464" s="1"/>
      <c r="K464" s="1"/>
    </row>
    <row r="465">
      <c r="A465" s="13"/>
      <c r="B465" s="1"/>
      <c r="C465" s="1"/>
      <c r="K465" s="1"/>
    </row>
    <row r="466">
      <c r="A466" s="13"/>
      <c r="B466" s="1"/>
      <c r="C466" s="1"/>
      <c r="K466" s="1"/>
    </row>
    <row r="467">
      <c r="A467" s="13"/>
      <c r="B467" s="1"/>
      <c r="C467" s="1"/>
      <c r="K467" s="1"/>
    </row>
    <row r="468">
      <c r="A468" s="13"/>
      <c r="B468" s="1"/>
      <c r="C468" s="1"/>
      <c r="K468" s="1"/>
    </row>
    <row r="469">
      <c r="A469" s="13"/>
      <c r="B469" s="1"/>
      <c r="C469" s="1"/>
      <c r="K469" s="1"/>
    </row>
    <row r="470">
      <c r="A470" s="13"/>
      <c r="B470" s="1"/>
      <c r="C470" s="1"/>
      <c r="K470" s="1"/>
    </row>
    <row r="471">
      <c r="A471" s="13"/>
      <c r="B471" s="1"/>
      <c r="C471" s="1"/>
      <c r="K471" s="1"/>
    </row>
    <row r="472">
      <c r="A472" s="13"/>
      <c r="B472" s="1"/>
      <c r="C472" s="1"/>
      <c r="K472" s="1"/>
    </row>
    <row r="473">
      <c r="A473" s="13"/>
      <c r="B473" s="1"/>
      <c r="C473" s="1"/>
      <c r="K473" s="1"/>
    </row>
    <row r="474">
      <c r="A474" s="13"/>
      <c r="B474" s="1"/>
      <c r="C474" s="1"/>
      <c r="K474" s="1"/>
    </row>
    <row r="475">
      <c r="A475" s="13"/>
      <c r="B475" s="1"/>
      <c r="C475" s="1"/>
      <c r="K475" s="1"/>
    </row>
    <row r="476">
      <c r="A476" s="13"/>
      <c r="B476" s="1"/>
      <c r="C476" s="1"/>
      <c r="K476" s="1"/>
    </row>
    <row r="477">
      <c r="A477" s="13"/>
      <c r="B477" s="1"/>
      <c r="C477" s="1"/>
      <c r="K477" s="1"/>
    </row>
    <row r="478">
      <c r="A478" s="13"/>
      <c r="B478" s="1"/>
      <c r="C478" s="1"/>
      <c r="K478" s="1"/>
    </row>
    <row r="479">
      <c r="A479" s="13"/>
      <c r="B479" s="1"/>
      <c r="C479" s="1"/>
      <c r="K479" s="1"/>
    </row>
    <row r="480">
      <c r="A480" s="13"/>
      <c r="B480" s="1"/>
      <c r="C480" s="1"/>
      <c r="K480" s="1"/>
    </row>
    <row r="481">
      <c r="A481" s="13"/>
      <c r="B481" s="1"/>
      <c r="C481" s="1"/>
      <c r="K481" s="1"/>
    </row>
    <row r="482">
      <c r="A482" s="13"/>
      <c r="B482" s="1"/>
      <c r="C482" s="1"/>
      <c r="K482" s="1"/>
    </row>
    <row r="483">
      <c r="A483" s="13"/>
      <c r="B483" s="1"/>
      <c r="C483" s="1"/>
      <c r="K483" s="1"/>
    </row>
    <row r="484">
      <c r="A484" s="13"/>
      <c r="B484" s="1"/>
      <c r="C484" s="1"/>
      <c r="K484" s="1"/>
    </row>
    <row r="485">
      <c r="A485" s="13"/>
      <c r="B485" s="1"/>
      <c r="C485" s="1"/>
      <c r="K485" s="1"/>
    </row>
    <row r="486">
      <c r="A486" s="13"/>
      <c r="B486" s="1"/>
      <c r="C486" s="1"/>
      <c r="K486" s="1"/>
    </row>
    <row r="487">
      <c r="A487" s="13"/>
      <c r="B487" s="1"/>
      <c r="C487" s="1"/>
      <c r="K487" s="1"/>
    </row>
    <row r="488">
      <c r="A488" s="13"/>
      <c r="B488" s="1"/>
      <c r="C488" s="1"/>
      <c r="K488" s="1"/>
    </row>
    <row r="489">
      <c r="A489" s="13"/>
      <c r="B489" s="1"/>
      <c r="C489" s="1"/>
      <c r="K489" s="1"/>
    </row>
    <row r="490">
      <c r="A490" s="13"/>
      <c r="B490" s="1"/>
      <c r="C490" s="1"/>
      <c r="K490" s="1"/>
    </row>
    <row r="491">
      <c r="A491" s="13"/>
      <c r="B491" s="1"/>
      <c r="C491" s="1"/>
      <c r="K491" s="1"/>
    </row>
    <row r="492">
      <c r="A492" s="13"/>
      <c r="B492" s="1"/>
      <c r="C492" s="1"/>
      <c r="K492" s="1"/>
    </row>
    <row r="493">
      <c r="A493" s="13"/>
      <c r="B493" s="1"/>
      <c r="C493" s="1"/>
      <c r="K493" s="1"/>
    </row>
    <row r="494">
      <c r="A494" s="13"/>
      <c r="B494" s="1"/>
      <c r="C494" s="1"/>
      <c r="K494" s="1"/>
    </row>
    <row r="495">
      <c r="A495" s="13"/>
      <c r="B495" s="1"/>
      <c r="C495" s="1"/>
      <c r="K495" s="1"/>
    </row>
    <row r="496">
      <c r="A496" s="13"/>
      <c r="B496" s="1"/>
      <c r="C496" s="1"/>
      <c r="K496" s="1"/>
    </row>
    <row r="497">
      <c r="A497" s="13"/>
      <c r="B497" s="1"/>
      <c r="C497" s="1"/>
      <c r="K497" s="1"/>
    </row>
    <row r="498">
      <c r="A498" s="13"/>
      <c r="B498" s="1"/>
      <c r="C498" s="1"/>
      <c r="K498" s="1"/>
    </row>
    <row r="499">
      <c r="A499" s="13"/>
      <c r="B499" s="1"/>
      <c r="C499" s="1"/>
      <c r="K499" s="1"/>
    </row>
    <row r="500">
      <c r="A500" s="13"/>
      <c r="B500" s="1"/>
      <c r="C500" s="1"/>
      <c r="K500" s="1"/>
    </row>
    <row r="501">
      <c r="A501" s="13"/>
      <c r="B501" s="1"/>
      <c r="C501" s="1"/>
      <c r="K501" s="1"/>
    </row>
    <row r="502">
      <c r="A502" s="13"/>
      <c r="B502" s="1"/>
      <c r="C502" s="1"/>
      <c r="K502" s="1"/>
    </row>
    <row r="503">
      <c r="A503" s="13"/>
      <c r="B503" s="1"/>
      <c r="C503" s="1"/>
      <c r="K503" s="1"/>
    </row>
    <row r="504">
      <c r="A504" s="13"/>
      <c r="B504" s="1"/>
      <c r="C504" s="1"/>
      <c r="K504" s="1"/>
    </row>
    <row r="505">
      <c r="A505" s="13"/>
      <c r="B505" s="1"/>
      <c r="C505" s="1"/>
      <c r="K505" s="1"/>
    </row>
    <row r="506">
      <c r="A506" s="13"/>
      <c r="B506" s="1"/>
      <c r="C506" s="1"/>
      <c r="K506" s="1"/>
    </row>
    <row r="507">
      <c r="A507" s="13"/>
      <c r="B507" s="1"/>
      <c r="C507" s="1"/>
      <c r="K507" s="1"/>
    </row>
    <row r="508">
      <c r="A508" s="13"/>
      <c r="B508" s="1"/>
      <c r="C508" s="1"/>
      <c r="K508" s="1"/>
    </row>
    <row r="509">
      <c r="A509" s="13"/>
      <c r="B509" s="1"/>
      <c r="C509" s="1"/>
      <c r="K509" s="1"/>
    </row>
    <row r="510">
      <c r="A510" s="13"/>
      <c r="B510" s="1"/>
      <c r="C510" s="1"/>
      <c r="K510" s="1"/>
    </row>
    <row r="511">
      <c r="A511" s="13"/>
      <c r="B511" s="1"/>
      <c r="C511" s="1"/>
      <c r="K511" s="1"/>
    </row>
    <row r="512">
      <c r="A512" s="13"/>
      <c r="B512" s="1"/>
      <c r="C512" s="1"/>
      <c r="K512" s="1"/>
    </row>
    <row r="513">
      <c r="A513" s="13"/>
      <c r="B513" s="1"/>
      <c r="C513" s="1"/>
      <c r="K513" s="1"/>
    </row>
    <row r="514">
      <c r="A514" s="13"/>
      <c r="B514" s="1"/>
      <c r="C514" s="1"/>
      <c r="K514" s="1"/>
    </row>
    <row r="515">
      <c r="A515" s="13"/>
      <c r="B515" s="1"/>
      <c r="C515" s="1"/>
      <c r="K515" s="1"/>
    </row>
    <row r="516">
      <c r="A516" s="13"/>
      <c r="B516" s="1"/>
      <c r="C516" s="1"/>
      <c r="K516" s="1"/>
    </row>
    <row r="517">
      <c r="A517" s="13"/>
      <c r="B517" s="1"/>
      <c r="C517" s="1"/>
      <c r="K517" s="1"/>
    </row>
    <row r="518">
      <c r="A518" s="13"/>
      <c r="B518" s="1"/>
      <c r="C518" s="1"/>
      <c r="K518" s="1"/>
    </row>
    <row r="519">
      <c r="A519" s="13"/>
      <c r="B519" s="1"/>
      <c r="C519" s="1"/>
      <c r="K519" s="1"/>
    </row>
    <row r="520">
      <c r="A520" s="13"/>
      <c r="B520" s="1"/>
      <c r="C520" s="1"/>
      <c r="K520" s="1"/>
    </row>
    <row r="521">
      <c r="A521" s="13"/>
      <c r="B521" s="1"/>
      <c r="C521" s="1"/>
      <c r="K521" s="1"/>
    </row>
    <row r="522">
      <c r="A522" s="13"/>
      <c r="B522" s="1"/>
      <c r="C522" s="1"/>
      <c r="K522" s="1"/>
    </row>
    <row r="523">
      <c r="A523" s="13"/>
      <c r="B523" s="1"/>
      <c r="C523" s="1"/>
      <c r="K523" s="1"/>
    </row>
    <row r="524">
      <c r="A524" s="13"/>
      <c r="B524" s="1"/>
      <c r="C524" s="1"/>
      <c r="K524" s="1"/>
    </row>
    <row r="525">
      <c r="A525" s="13"/>
      <c r="B525" s="1"/>
      <c r="C525" s="1"/>
      <c r="K525" s="1"/>
    </row>
    <row r="526">
      <c r="A526" s="13"/>
      <c r="B526" s="1"/>
      <c r="C526" s="1"/>
      <c r="K526" s="1"/>
    </row>
    <row r="527">
      <c r="A527" s="13"/>
      <c r="B527" s="1"/>
      <c r="C527" s="1"/>
      <c r="K527" s="1"/>
    </row>
    <row r="528">
      <c r="A528" s="13"/>
      <c r="B528" s="1"/>
      <c r="C528" s="1"/>
      <c r="K528" s="1"/>
    </row>
    <row r="529">
      <c r="A529" s="13"/>
      <c r="B529" s="1"/>
      <c r="C529" s="1"/>
      <c r="K529" s="1"/>
    </row>
    <row r="530">
      <c r="A530" s="13"/>
      <c r="B530" s="1"/>
      <c r="C530" s="1"/>
      <c r="K530" s="1"/>
    </row>
    <row r="531">
      <c r="A531" s="13"/>
      <c r="B531" s="1"/>
      <c r="C531" s="1"/>
      <c r="K531" s="1"/>
    </row>
    <row r="532">
      <c r="A532" s="13"/>
      <c r="B532" s="1"/>
      <c r="C532" s="1"/>
      <c r="K532" s="1"/>
    </row>
    <row r="533">
      <c r="A533" s="13"/>
      <c r="B533" s="1"/>
      <c r="C533" s="1"/>
      <c r="K533" s="1"/>
    </row>
    <row r="534">
      <c r="A534" s="13"/>
      <c r="B534" s="1"/>
      <c r="C534" s="1"/>
      <c r="K534" s="1"/>
    </row>
    <row r="535">
      <c r="A535" s="13"/>
      <c r="B535" s="1"/>
      <c r="C535" s="1"/>
      <c r="K535" s="1"/>
    </row>
    <row r="536">
      <c r="A536" s="13"/>
      <c r="B536" s="1"/>
      <c r="C536" s="1"/>
      <c r="K536" s="1"/>
    </row>
    <row r="537">
      <c r="A537" s="13"/>
      <c r="B537" s="1"/>
      <c r="C537" s="1"/>
      <c r="K537" s="1"/>
    </row>
    <row r="538">
      <c r="A538" s="13"/>
      <c r="B538" s="1"/>
      <c r="C538" s="1"/>
      <c r="K538" s="1"/>
    </row>
    <row r="539">
      <c r="A539" s="13"/>
      <c r="B539" s="1"/>
      <c r="C539" s="1"/>
      <c r="K539" s="1"/>
    </row>
    <row r="540">
      <c r="A540" s="13"/>
      <c r="B540" s="1"/>
      <c r="C540" s="1"/>
      <c r="K540" s="1"/>
    </row>
    <row r="541">
      <c r="A541" s="13"/>
      <c r="B541" s="1"/>
      <c r="C541" s="1"/>
      <c r="K541" s="1"/>
    </row>
    <row r="542">
      <c r="A542" s="13"/>
      <c r="B542" s="1"/>
      <c r="C542" s="1"/>
      <c r="K542" s="1"/>
    </row>
    <row r="543">
      <c r="A543" s="13"/>
      <c r="B543" s="1"/>
      <c r="C543" s="1"/>
      <c r="K543" s="1"/>
    </row>
    <row r="544">
      <c r="A544" s="13"/>
      <c r="B544" s="1"/>
      <c r="C544" s="1"/>
      <c r="K544" s="1"/>
    </row>
    <row r="545">
      <c r="A545" s="13"/>
      <c r="B545" s="1"/>
      <c r="C545" s="1"/>
      <c r="K545" s="1"/>
    </row>
    <row r="546">
      <c r="A546" s="13"/>
      <c r="B546" s="1"/>
      <c r="C546" s="1"/>
      <c r="K546" s="1"/>
    </row>
    <row r="547">
      <c r="A547" s="13"/>
      <c r="B547" s="1"/>
      <c r="C547" s="1"/>
      <c r="K547" s="1"/>
    </row>
    <row r="548">
      <c r="A548" s="13"/>
      <c r="B548" s="1"/>
      <c r="C548" s="1"/>
      <c r="K548" s="1"/>
    </row>
    <row r="549">
      <c r="A549" s="13"/>
      <c r="B549" s="1"/>
      <c r="C549" s="1"/>
      <c r="K549" s="1"/>
    </row>
    <row r="550">
      <c r="A550" s="13"/>
      <c r="B550" s="1"/>
      <c r="C550" s="1"/>
      <c r="K550" s="1"/>
    </row>
    <row r="551">
      <c r="A551" s="13"/>
      <c r="B551" s="1"/>
      <c r="C551" s="1"/>
      <c r="K551" s="1"/>
    </row>
    <row r="552">
      <c r="A552" s="13"/>
      <c r="B552" s="1"/>
      <c r="C552" s="1"/>
      <c r="K552" s="1"/>
    </row>
    <row r="553">
      <c r="A553" s="13"/>
      <c r="B553" s="1"/>
      <c r="C553" s="1"/>
      <c r="K553" s="1"/>
    </row>
    <row r="554">
      <c r="A554" s="13"/>
      <c r="B554" s="1"/>
      <c r="C554" s="1"/>
      <c r="K554" s="1"/>
    </row>
    <row r="555">
      <c r="A555" s="13"/>
      <c r="B555" s="1"/>
      <c r="C555" s="1"/>
      <c r="K555" s="1"/>
    </row>
    <row r="556">
      <c r="A556" s="13"/>
      <c r="B556" s="1"/>
      <c r="C556" s="1"/>
      <c r="K556" s="1"/>
    </row>
    <row r="557">
      <c r="A557" s="13"/>
      <c r="B557" s="1"/>
      <c r="C557" s="1"/>
      <c r="K557" s="1"/>
    </row>
    <row r="558">
      <c r="A558" s="13"/>
      <c r="B558" s="1"/>
      <c r="C558" s="1"/>
      <c r="K558" s="1"/>
    </row>
    <row r="559">
      <c r="A559" s="13"/>
      <c r="B559" s="1"/>
      <c r="C559" s="1"/>
      <c r="K559" s="1"/>
    </row>
    <row r="560">
      <c r="A560" s="13"/>
      <c r="B560" s="1"/>
      <c r="C560" s="1"/>
      <c r="K560" s="1"/>
    </row>
    <row r="561">
      <c r="A561" s="13"/>
      <c r="B561" s="1"/>
      <c r="C561" s="1"/>
      <c r="K561" s="1"/>
    </row>
    <row r="562">
      <c r="A562" s="13"/>
      <c r="B562" s="1"/>
      <c r="C562" s="1"/>
      <c r="K562" s="1"/>
    </row>
    <row r="563">
      <c r="A563" s="13"/>
      <c r="B563" s="1"/>
      <c r="C563" s="1"/>
      <c r="K563" s="1"/>
    </row>
    <row r="564">
      <c r="A564" s="13"/>
      <c r="B564" s="1"/>
      <c r="C564" s="1"/>
      <c r="K564" s="1"/>
    </row>
    <row r="565">
      <c r="A565" s="13"/>
      <c r="B565" s="1"/>
      <c r="C565" s="1"/>
      <c r="K565" s="1"/>
    </row>
    <row r="566">
      <c r="A566" s="13"/>
      <c r="B566" s="1"/>
      <c r="C566" s="1"/>
      <c r="K566" s="1"/>
    </row>
    <row r="567">
      <c r="A567" s="13"/>
      <c r="B567" s="1"/>
      <c r="C567" s="1"/>
      <c r="K567" s="1"/>
    </row>
    <row r="568">
      <c r="A568" s="13"/>
      <c r="B568" s="1"/>
      <c r="C568" s="1"/>
      <c r="K568" s="1"/>
    </row>
    <row r="569">
      <c r="A569" s="13"/>
      <c r="B569" s="1"/>
      <c r="C569" s="1"/>
      <c r="K569" s="1"/>
    </row>
    <row r="570">
      <c r="A570" s="13"/>
      <c r="B570" s="1"/>
      <c r="C570" s="1"/>
      <c r="K570" s="1"/>
    </row>
    <row r="571">
      <c r="A571" s="13"/>
      <c r="B571" s="1"/>
      <c r="C571" s="1"/>
      <c r="K571" s="1"/>
    </row>
    <row r="572">
      <c r="A572" s="13"/>
      <c r="B572" s="1"/>
      <c r="C572" s="1"/>
      <c r="K572" s="1"/>
    </row>
    <row r="573">
      <c r="A573" s="13"/>
      <c r="B573" s="1"/>
      <c r="C573" s="1"/>
      <c r="K573" s="1"/>
    </row>
    <row r="574">
      <c r="A574" s="13"/>
      <c r="B574" s="1"/>
      <c r="C574" s="1"/>
      <c r="K574" s="1"/>
    </row>
    <row r="575">
      <c r="A575" s="13"/>
      <c r="B575" s="1"/>
      <c r="C575" s="1"/>
      <c r="K575" s="1"/>
    </row>
    <row r="576">
      <c r="A576" s="13"/>
      <c r="B576" s="1"/>
      <c r="C576" s="1"/>
      <c r="K576" s="1"/>
    </row>
    <row r="577">
      <c r="A577" s="13"/>
      <c r="B577" s="1"/>
      <c r="C577" s="1"/>
      <c r="K577" s="1"/>
    </row>
    <row r="578">
      <c r="A578" s="13"/>
      <c r="B578" s="1"/>
      <c r="C578" s="1"/>
      <c r="K578" s="1"/>
    </row>
    <row r="579">
      <c r="A579" s="13"/>
      <c r="B579" s="1"/>
      <c r="C579" s="1"/>
      <c r="K579" s="1"/>
    </row>
    <row r="580">
      <c r="A580" s="13"/>
      <c r="B580" s="1"/>
      <c r="C580" s="1"/>
      <c r="K580" s="1"/>
    </row>
    <row r="581">
      <c r="A581" s="13"/>
      <c r="B581" s="1"/>
      <c r="C581" s="1"/>
      <c r="K581" s="1"/>
    </row>
    <row r="582">
      <c r="A582" s="13"/>
      <c r="B582" s="1"/>
      <c r="C582" s="1"/>
      <c r="K582" s="1"/>
    </row>
    <row r="583">
      <c r="A583" s="13"/>
      <c r="B583" s="1"/>
      <c r="C583" s="1"/>
      <c r="K583" s="1"/>
    </row>
    <row r="584">
      <c r="A584" s="13"/>
      <c r="B584" s="1"/>
      <c r="C584" s="1"/>
      <c r="K584" s="1"/>
    </row>
    <row r="585">
      <c r="A585" s="13"/>
      <c r="B585" s="1"/>
      <c r="C585" s="1"/>
      <c r="K585" s="1"/>
    </row>
    <row r="586">
      <c r="A586" s="13"/>
      <c r="B586" s="1"/>
      <c r="C586" s="1"/>
      <c r="K586" s="1"/>
    </row>
    <row r="587">
      <c r="A587" s="13"/>
      <c r="B587" s="1"/>
      <c r="C587" s="1"/>
      <c r="K587" s="1"/>
    </row>
    <row r="588">
      <c r="A588" s="13"/>
      <c r="B588" s="1"/>
      <c r="C588" s="1"/>
      <c r="K588" s="1"/>
    </row>
    <row r="589">
      <c r="A589" s="13"/>
      <c r="B589" s="1"/>
      <c r="C589" s="1"/>
      <c r="K589" s="1"/>
    </row>
    <row r="590">
      <c r="A590" s="13"/>
      <c r="B590" s="1"/>
      <c r="C590" s="1"/>
      <c r="K590" s="1"/>
    </row>
    <row r="591">
      <c r="A591" s="13"/>
      <c r="B591" s="1"/>
      <c r="C591" s="1"/>
      <c r="K591" s="1"/>
    </row>
    <row r="592">
      <c r="A592" s="13"/>
      <c r="B592" s="1"/>
      <c r="C592" s="1"/>
      <c r="K592" s="1"/>
    </row>
    <row r="593">
      <c r="A593" s="13"/>
      <c r="B593" s="1"/>
      <c r="C593" s="1"/>
      <c r="K593" s="1"/>
    </row>
    <row r="594">
      <c r="A594" s="13"/>
      <c r="B594" s="1"/>
      <c r="C594" s="1"/>
      <c r="K594" s="1"/>
    </row>
    <row r="595">
      <c r="A595" s="13"/>
      <c r="B595" s="1"/>
      <c r="C595" s="1"/>
      <c r="K595" s="1"/>
    </row>
    <row r="596">
      <c r="A596" s="13"/>
      <c r="B596" s="1"/>
      <c r="C596" s="1"/>
      <c r="K596" s="1"/>
    </row>
    <row r="597">
      <c r="A597" s="13"/>
      <c r="B597" s="1"/>
      <c r="C597" s="1"/>
      <c r="K597" s="1"/>
    </row>
    <row r="598">
      <c r="A598" s="13"/>
      <c r="B598" s="1"/>
      <c r="C598" s="1"/>
      <c r="K598" s="1"/>
    </row>
    <row r="599">
      <c r="A599" s="13"/>
      <c r="B599" s="1"/>
      <c r="C599" s="1"/>
      <c r="K599" s="1"/>
    </row>
    <row r="600">
      <c r="A600" s="13"/>
      <c r="B600" s="1"/>
      <c r="C600" s="1"/>
      <c r="K600" s="1"/>
    </row>
    <row r="601">
      <c r="A601" s="13"/>
      <c r="B601" s="1"/>
      <c r="C601" s="1"/>
      <c r="K601" s="1"/>
    </row>
    <row r="602">
      <c r="A602" s="13"/>
      <c r="B602" s="1"/>
      <c r="C602" s="1"/>
      <c r="K602" s="1"/>
    </row>
    <row r="603">
      <c r="A603" s="13"/>
      <c r="B603" s="1"/>
      <c r="C603" s="1"/>
      <c r="K603" s="1"/>
    </row>
    <row r="604">
      <c r="A604" s="13"/>
      <c r="B604" s="1"/>
      <c r="C604" s="1"/>
      <c r="K604" s="1"/>
    </row>
    <row r="605">
      <c r="A605" s="13"/>
      <c r="B605" s="1"/>
      <c r="C605" s="1"/>
      <c r="K605" s="1"/>
    </row>
    <row r="606">
      <c r="A606" s="13"/>
      <c r="B606" s="1"/>
      <c r="C606" s="1"/>
      <c r="K606" s="1"/>
    </row>
    <row r="607">
      <c r="A607" s="13"/>
      <c r="B607" s="1"/>
      <c r="C607" s="1"/>
      <c r="K607" s="1"/>
    </row>
    <row r="608">
      <c r="A608" s="13"/>
      <c r="B608" s="1"/>
      <c r="C608" s="1"/>
      <c r="K608" s="1"/>
    </row>
    <row r="609">
      <c r="A609" s="13"/>
      <c r="B609" s="1"/>
      <c r="C609" s="1"/>
      <c r="K609" s="1"/>
    </row>
    <row r="610">
      <c r="A610" s="13"/>
      <c r="B610" s="1"/>
      <c r="C610" s="1"/>
      <c r="K610" s="1"/>
    </row>
    <row r="611">
      <c r="A611" s="13"/>
      <c r="B611" s="1"/>
      <c r="C611" s="1"/>
      <c r="K611" s="1"/>
    </row>
    <row r="612">
      <c r="A612" s="13"/>
      <c r="B612" s="1"/>
      <c r="C612" s="1"/>
      <c r="K612" s="1"/>
    </row>
    <row r="613">
      <c r="A613" s="13"/>
      <c r="B613" s="1"/>
      <c r="C613" s="1"/>
      <c r="K613" s="1"/>
    </row>
    <row r="614">
      <c r="A614" s="13"/>
      <c r="B614" s="1"/>
      <c r="C614" s="1"/>
      <c r="K614" s="1"/>
    </row>
    <row r="615">
      <c r="A615" s="13"/>
      <c r="B615" s="1"/>
      <c r="C615" s="1"/>
      <c r="K615" s="1"/>
    </row>
    <row r="616">
      <c r="A616" s="13"/>
      <c r="B616" s="1"/>
      <c r="C616" s="1"/>
      <c r="K616" s="1"/>
    </row>
    <row r="617">
      <c r="A617" s="13"/>
      <c r="B617" s="1"/>
      <c r="C617" s="1"/>
      <c r="K617" s="1"/>
    </row>
    <row r="618">
      <c r="A618" s="13"/>
      <c r="B618" s="1"/>
      <c r="C618" s="1"/>
      <c r="K618" s="1"/>
    </row>
    <row r="619">
      <c r="A619" s="13"/>
      <c r="B619" s="1"/>
      <c r="C619" s="1"/>
      <c r="K619" s="1"/>
    </row>
    <row r="620">
      <c r="A620" s="13"/>
      <c r="B620" s="1"/>
      <c r="C620" s="1"/>
      <c r="K620" s="1"/>
    </row>
    <row r="621">
      <c r="A621" s="13"/>
      <c r="B621" s="1"/>
      <c r="C621" s="1"/>
      <c r="K621" s="1"/>
    </row>
    <row r="622">
      <c r="A622" s="13"/>
      <c r="B622" s="1"/>
      <c r="C622" s="1"/>
      <c r="K622" s="1"/>
    </row>
    <row r="623">
      <c r="A623" s="13"/>
      <c r="B623" s="1"/>
      <c r="C623" s="1"/>
      <c r="K623" s="1"/>
    </row>
    <row r="624">
      <c r="A624" s="13"/>
      <c r="B624" s="1"/>
      <c r="C624" s="1"/>
      <c r="K624" s="1"/>
    </row>
    <row r="625">
      <c r="A625" s="13"/>
      <c r="B625" s="1"/>
      <c r="C625" s="1"/>
      <c r="K625" s="1"/>
    </row>
    <row r="626">
      <c r="A626" s="13"/>
      <c r="B626" s="1"/>
      <c r="C626" s="1"/>
      <c r="K626" s="1"/>
    </row>
    <row r="627">
      <c r="A627" s="13"/>
      <c r="B627" s="1"/>
      <c r="C627" s="1"/>
      <c r="K627" s="1"/>
    </row>
    <row r="628">
      <c r="A628" s="13"/>
      <c r="B628" s="1"/>
      <c r="C628" s="1"/>
      <c r="K628" s="1"/>
    </row>
    <row r="629">
      <c r="A629" s="13"/>
      <c r="B629" s="1"/>
      <c r="C629" s="1"/>
      <c r="K629" s="1"/>
    </row>
    <row r="630">
      <c r="A630" s="13"/>
      <c r="B630" s="1"/>
      <c r="C630" s="1"/>
      <c r="K630" s="1"/>
    </row>
    <row r="631">
      <c r="A631" s="13"/>
      <c r="B631" s="1"/>
      <c r="C631" s="1"/>
      <c r="K631" s="1"/>
    </row>
    <row r="632">
      <c r="A632" s="13"/>
      <c r="B632" s="1"/>
      <c r="C632" s="1"/>
      <c r="K632" s="1"/>
    </row>
    <row r="633">
      <c r="A633" s="13"/>
      <c r="B633" s="1"/>
      <c r="C633" s="1"/>
      <c r="K633" s="1"/>
    </row>
    <row r="634">
      <c r="A634" s="13"/>
      <c r="B634" s="1"/>
      <c r="C634" s="1"/>
      <c r="K634" s="1"/>
    </row>
    <row r="635">
      <c r="A635" s="13"/>
      <c r="B635" s="1"/>
      <c r="C635" s="1"/>
      <c r="K635" s="1"/>
    </row>
    <row r="636">
      <c r="A636" s="13"/>
      <c r="B636" s="1"/>
      <c r="C636" s="1"/>
      <c r="K636" s="1"/>
    </row>
    <row r="637">
      <c r="A637" s="13"/>
      <c r="B637" s="1"/>
      <c r="C637" s="1"/>
      <c r="K637" s="1"/>
    </row>
    <row r="638">
      <c r="A638" s="13"/>
      <c r="B638" s="1"/>
      <c r="C638" s="1"/>
      <c r="K638" s="1"/>
    </row>
    <row r="639">
      <c r="A639" s="13"/>
      <c r="B639" s="1"/>
      <c r="C639" s="1"/>
      <c r="K639" s="1"/>
    </row>
    <row r="640">
      <c r="A640" s="13"/>
      <c r="B640" s="1"/>
      <c r="C640" s="1"/>
      <c r="K640" s="1"/>
    </row>
    <row r="641">
      <c r="A641" s="13"/>
      <c r="B641" s="1"/>
      <c r="C641" s="1"/>
      <c r="K641" s="1"/>
    </row>
    <row r="642">
      <c r="A642" s="13"/>
      <c r="B642" s="1"/>
      <c r="C642" s="1"/>
      <c r="K642" s="1"/>
    </row>
    <row r="643">
      <c r="A643" s="13"/>
      <c r="B643" s="1"/>
      <c r="C643" s="1"/>
      <c r="K643" s="1"/>
    </row>
    <row r="644">
      <c r="A644" s="13"/>
      <c r="B644" s="1"/>
      <c r="C644" s="1"/>
      <c r="K644" s="1"/>
    </row>
    <row r="645">
      <c r="A645" s="13"/>
      <c r="B645" s="1"/>
      <c r="C645" s="1"/>
      <c r="K645" s="1"/>
    </row>
    <row r="646">
      <c r="A646" s="13"/>
      <c r="B646" s="1"/>
      <c r="C646" s="1"/>
      <c r="K646" s="1"/>
    </row>
    <row r="647">
      <c r="A647" s="13"/>
      <c r="B647" s="1"/>
      <c r="C647" s="1"/>
      <c r="K647" s="1"/>
    </row>
    <row r="648">
      <c r="A648" s="13"/>
      <c r="B648" s="1"/>
      <c r="C648" s="1"/>
      <c r="K648" s="1"/>
    </row>
    <row r="649">
      <c r="A649" s="13"/>
      <c r="B649" s="1"/>
      <c r="C649" s="1"/>
      <c r="K649" s="1"/>
    </row>
    <row r="650">
      <c r="A650" s="13"/>
      <c r="B650" s="1"/>
      <c r="C650" s="1"/>
      <c r="K650" s="1"/>
    </row>
    <row r="651">
      <c r="A651" s="13"/>
      <c r="B651" s="1"/>
      <c r="C651" s="1"/>
      <c r="K651" s="1"/>
    </row>
    <row r="652">
      <c r="A652" s="13"/>
      <c r="B652" s="1"/>
      <c r="C652" s="1"/>
      <c r="K652" s="1"/>
    </row>
    <row r="653">
      <c r="A653" s="13"/>
      <c r="B653" s="1"/>
      <c r="C653" s="1"/>
      <c r="K653" s="1"/>
    </row>
    <row r="654">
      <c r="A654" s="13"/>
      <c r="B654" s="1"/>
      <c r="C654" s="1"/>
      <c r="K654" s="1"/>
    </row>
    <row r="655">
      <c r="A655" s="13"/>
      <c r="B655" s="1"/>
      <c r="C655" s="1"/>
      <c r="K655" s="1"/>
    </row>
    <row r="656">
      <c r="A656" s="13"/>
      <c r="B656" s="1"/>
      <c r="C656" s="1"/>
      <c r="K656" s="1"/>
    </row>
    <row r="657">
      <c r="A657" s="13"/>
      <c r="B657" s="1"/>
      <c r="C657" s="1"/>
      <c r="K657" s="1"/>
    </row>
    <row r="658">
      <c r="A658" s="13"/>
      <c r="B658" s="1"/>
      <c r="C658" s="1"/>
      <c r="K658" s="1"/>
    </row>
    <row r="659">
      <c r="A659" s="13"/>
      <c r="B659" s="1"/>
      <c r="C659" s="1"/>
      <c r="K659" s="1"/>
    </row>
    <row r="660">
      <c r="A660" s="13"/>
      <c r="B660" s="1"/>
      <c r="C660" s="1"/>
      <c r="K660" s="1"/>
    </row>
    <row r="661">
      <c r="A661" s="13"/>
      <c r="B661" s="1"/>
      <c r="C661" s="1"/>
      <c r="K661" s="1"/>
    </row>
    <row r="662">
      <c r="A662" s="13"/>
      <c r="B662" s="1"/>
      <c r="C662" s="1"/>
      <c r="K662" s="1"/>
    </row>
    <row r="663">
      <c r="A663" s="13"/>
      <c r="B663" s="1"/>
      <c r="C663" s="1"/>
      <c r="K663" s="1"/>
    </row>
    <row r="664">
      <c r="A664" s="13"/>
      <c r="B664" s="1"/>
      <c r="C664" s="1"/>
      <c r="K664" s="1"/>
    </row>
    <row r="665">
      <c r="A665" s="13"/>
      <c r="B665" s="1"/>
      <c r="C665" s="1"/>
      <c r="K665" s="1"/>
    </row>
    <row r="666">
      <c r="A666" s="13"/>
      <c r="B666" s="1"/>
      <c r="C666" s="1"/>
      <c r="K666" s="1"/>
    </row>
    <row r="667">
      <c r="A667" s="13"/>
      <c r="B667" s="1"/>
      <c r="C667" s="1"/>
      <c r="K667" s="1"/>
    </row>
    <row r="668">
      <c r="A668" s="13"/>
      <c r="B668" s="1"/>
      <c r="C668" s="1"/>
      <c r="K668" s="1"/>
    </row>
    <row r="669">
      <c r="A669" s="13"/>
      <c r="B669" s="1"/>
      <c r="C669" s="1"/>
      <c r="K669" s="1"/>
    </row>
    <row r="670">
      <c r="A670" s="13"/>
      <c r="B670" s="1"/>
      <c r="C670" s="1"/>
      <c r="K670" s="1"/>
    </row>
    <row r="671">
      <c r="A671" s="13"/>
      <c r="B671" s="1"/>
      <c r="C671" s="1"/>
      <c r="K671" s="1"/>
    </row>
    <row r="672">
      <c r="A672" s="13"/>
      <c r="B672" s="1"/>
      <c r="C672" s="1"/>
      <c r="K672" s="1"/>
    </row>
    <row r="673">
      <c r="A673" s="13"/>
      <c r="B673" s="1"/>
      <c r="C673" s="1"/>
      <c r="K673" s="1"/>
    </row>
    <row r="674">
      <c r="A674" s="13"/>
      <c r="B674" s="1"/>
      <c r="C674" s="1"/>
      <c r="K674" s="1"/>
    </row>
    <row r="675">
      <c r="A675" s="13"/>
      <c r="B675" s="1"/>
      <c r="C675" s="1"/>
      <c r="K675" s="1"/>
    </row>
    <row r="676">
      <c r="A676" s="13"/>
      <c r="B676" s="1"/>
      <c r="C676" s="1"/>
      <c r="K676" s="1"/>
    </row>
    <row r="677">
      <c r="A677" s="13"/>
      <c r="B677" s="1"/>
      <c r="C677" s="1"/>
      <c r="K677" s="1"/>
    </row>
    <row r="678">
      <c r="A678" s="13"/>
      <c r="B678" s="1"/>
      <c r="C678" s="1"/>
      <c r="K678" s="1"/>
    </row>
    <row r="679">
      <c r="A679" s="13"/>
      <c r="B679" s="1"/>
      <c r="C679" s="1"/>
      <c r="K679" s="1"/>
    </row>
    <row r="680">
      <c r="A680" s="13"/>
      <c r="B680" s="1"/>
      <c r="C680" s="1"/>
      <c r="K680" s="1"/>
    </row>
    <row r="681">
      <c r="A681" s="13"/>
      <c r="B681" s="1"/>
      <c r="C681" s="1"/>
      <c r="K681" s="1"/>
    </row>
    <row r="682">
      <c r="A682" s="13"/>
      <c r="B682" s="1"/>
      <c r="C682" s="1"/>
      <c r="K682" s="1"/>
    </row>
    <row r="683">
      <c r="A683" s="13"/>
      <c r="B683" s="1"/>
      <c r="C683" s="1"/>
      <c r="K683" s="1"/>
    </row>
    <row r="684">
      <c r="A684" s="13"/>
      <c r="B684" s="1"/>
      <c r="C684" s="1"/>
      <c r="K684" s="1"/>
    </row>
    <row r="685">
      <c r="A685" s="13"/>
      <c r="B685" s="1"/>
      <c r="C685" s="1"/>
      <c r="K685" s="1"/>
    </row>
    <row r="686">
      <c r="A686" s="13"/>
      <c r="B686" s="1"/>
      <c r="C686" s="1"/>
      <c r="K686" s="1"/>
    </row>
    <row r="687">
      <c r="A687" s="13"/>
      <c r="B687" s="1"/>
      <c r="C687" s="1"/>
      <c r="K687" s="1"/>
    </row>
    <row r="688">
      <c r="A688" s="13"/>
      <c r="B688" s="1"/>
      <c r="C688" s="1"/>
      <c r="K688" s="1"/>
    </row>
    <row r="689">
      <c r="A689" s="13"/>
      <c r="B689" s="1"/>
      <c r="C689" s="1"/>
      <c r="K689" s="1"/>
    </row>
    <row r="690">
      <c r="A690" s="13"/>
      <c r="B690" s="1"/>
      <c r="C690" s="1"/>
      <c r="K690" s="1"/>
    </row>
    <row r="691">
      <c r="A691" s="13"/>
      <c r="B691" s="1"/>
      <c r="C691" s="1"/>
      <c r="K691" s="1"/>
    </row>
    <row r="692">
      <c r="A692" s="13"/>
      <c r="B692" s="1"/>
      <c r="C692" s="1"/>
      <c r="K692" s="1"/>
    </row>
    <row r="693">
      <c r="A693" s="13"/>
      <c r="B693" s="1"/>
      <c r="C693" s="1"/>
      <c r="K693" s="1"/>
    </row>
    <row r="694">
      <c r="A694" s="13"/>
      <c r="B694" s="1"/>
      <c r="C694" s="1"/>
      <c r="K694" s="1"/>
    </row>
    <row r="695">
      <c r="A695" s="13"/>
      <c r="B695" s="1"/>
      <c r="C695" s="1"/>
      <c r="K695" s="1"/>
    </row>
    <row r="696">
      <c r="A696" s="13"/>
      <c r="B696" s="1"/>
      <c r="C696" s="1"/>
      <c r="K696" s="1"/>
    </row>
    <row r="697">
      <c r="A697" s="13"/>
      <c r="B697" s="1"/>
      <c r="C697" s="1"/>
      <c r="K697" s="1"/>
    </row>
    <row r="698">
      <c r="A698" s="13"/>
      <c r="B698" s="1"/>
      <c r="C698" s="1"/>
      <c r="K698" s="1"/>
    </row>
    <row r="699">
      <c r="A699" s="13"/>
      <c r="B699" s="1"/>
      <c r="C699" s="1"/>
      <c r="K699" s="1"/>
    </row>
    <row r="700">
      <c r="A700" s="13"/>
      <c r="B700" s="1"/>
      <c r="C700" s="1"/>
      <c r="K700" s="1"/>
    </row>
    <row r="701">
      <c r="A701" s="13"/>
      <c r="B701" s="1"/>
      <c r="C701" s="1"/>
      <c r="K701" s="1"/>
    </row>
    <row r="702">
      <c r="A702" s="13"/>
      <c r="B702" s="1"/>
      <c r="C702" s="1"/>
      <c r="K702" s="1"/>
    </row>
    <row r="703">
      <c r="A703" s="13"/>
      <c r="B703" s="1"/>
      <c r="C703" s="1"/>
      <c r="K703" s="1"/>
    </row>
    <row r="704">
      <c r="A704" s="13"/>
      <c r="B704" s="1"/>
      <c r="C704" s="1"/>
      <c r="K704" s="1"/>
    </row>
    <row r="705">
      <c r="A705" s="13"/>
      <c r="B705" s="1"/>
      <c r="C705" s="1"/>
      <c r="K705" s="1"/>
    </row>
    <row r="706">
      <c r="A706" s="13"/>
      <c r="B706" s="1"/>
      <c r="C706" s="1"/>
      <c r="K706" s="1"/>
    </row>
    <row r="707">
      <c r="A707" s="13"/>
      <c r="B707" s="1"/>
      <c r="C707" s="1"/>
      <c r="K707" s="1"/>
    </row>
    <row r="708">
      <c r="A708" s="13"/>
      <c r="B708" s="1"/>
      <c r="C708" s="1"/>
      <c r="K708" s="1"/>
    </row>
    <row r="709">
      <c r="A709" s="13"/>
      <c r="B709" s="1"/>
      <c r="C709" s="1"/>
      <c r="K709" s="1"/>
    </row>
    <row r="710">
      <c r="A710" s="13"/>
      <c r="B710" s="1"/>
      <c r="C710" s="1"/>
      <c r="K710" s="1"/>
    </row>
    <row r="711">
      <c r="A711" s="13"/>
      <c r="B711" s="1"/>
      <c r="C711" s="1"/>
      <c r="K711" s="1"/>
    </row>
    <row r="712">
      <c r="A712" s="13"/>
      <c r="B712" s="1"/>
      <c r="C712" s="1"/>
      <c r="K712" s="1"/>
    </row>
    <row r="713">
      <c r="A713" s="13"/>
      <c r="B713" s="1"/>
      <c r="C713" s="1"/>
      <c r="K713" s="1"/>
    </row>
    <row r="714">
      <c r="A714" s="13"/>
      <c r="B714" s="1"/>
      <c r="C714" s="1"/>
      <c r="K714" s="1"/>
    </row>
    <row r="715">
      <c r="A715" s="13"/>
      <c r="B715" s="1"/>
      <c r="C715" s="1"/>
      <c r="K715" s="1"/>
    </row>
    <row r="716">
      <c r="A716" s="13"/>
      <c r="B716" s="1"/>
      <c r="C716" s="1"/>
      <c r="K716" s="1"/>
    </row>
    <row r="717">
      <c r="A717" s="13"/>
      <c r="B717" s="1"/>
      <c r="C717" s="1"/>
      <c r="K717" s="1"/>
    </row>
    <row r="718">
      <c r="A718" s="13"/>
      <c r="B718" s="1"/>
      <c r="C718" s="1"/>
      <c r="K718" s="1"/>
    </row>
    <row r="719">
      <c r="A719" s="13"/>
      <c r="B719" s="1"/>
      <c r="C719" s="1"/>
      <c r="K719" s="1"/>
    </row>
    <row r="720">
      <c r="A720" s="13"/>
      <c r="B720" s="1"/>
      <c r="C720" s="1"/>
      <c r="K720" s="1"/>
    </row>
    <row r="721">
      <c r="A721" s="13"/>
      <c r="B721" s="1"/>
      <c r="C721" s="1"/>
      <c r="K721" s="1"/>
    </row>
    <row r="722">
      <c r="A722" s="13"/>
      <c r="B722" s="1"/>
      <c r="C722" s="1"/>
      <c r="K722" s="1"/>
    </row>
    <row r="723">
      <c r="A723" s="13"/>
      <c r="B723" s="1"/>
      <c r="C723" s="1"/>
      <c r="K723" s="1"/>
    </row>
    <row r="724">
      <c r="A724" s="13"/>
      <c r="B724" s="1"/>
      <c r="C724" s="1"/>
      <c r="K724" s="1"/>
    </row>
    <row r="725">
      <c r="A725" s="13"/>
      <c r="B725" s="1"/>
      <c r="C725" s="1"/>
      <c r="K725" s="1"/>
    </row>
    <row r="726">
      <c r="A726" s="13"/>
      <c r="B726" s="1"/>
      <c r="C726" s="1"/>
      <c r="K726" s="1"/>
    </row>
    <row r="727">
      <c r="A727" s="13"/>
      <c r="B727" s="1"/>
      <c r="C727" s="1"/>
      <c r="K727" s="1"/>
    </row>
    <row r="728">
      <c r="A728" s="13"/>
      <c r="B728" s="1"/>
      <c r="C728" s="1"/>
      <c r="K728" s="1"/>
    </row>
    <row r="729">
      <c r="A729" s="13"/>
      <c r="B729" s="1"/>
      <c r="C729" s="1"/>
      <c r="K729" s="1"/>
    </row>
    <row r="730">
      <c r="A730" s="13"/>
      <c r="B730" s="1"/>
      <c r="C730" s="1"/>
      <c r="K730" s="1"/>
    </row>
    <row r="731">
      <c r="A731" s="13"/>
      <c r="B731" s="1"/>
      <c r="C731" s="1"/>
      <c r="K731" s="1"/>
    </row>
    <row r="732">
      <c r="A732" s="13"/>
      <c r="B732" s="1"/>
      <c r="C732" s="1"/>
      <c r="K732" s="1"/>
    </row>
    <row r="733">
      <c r="A733" s="13"/>
      <c r="B733" s="1"/>
      <c r="C733" s="1"/>
      <c r="K733" s="1"/>
    </row>
    <row r="734">
      <c r="A734" s="13"/>
      <c r="B734" s="1"/>
      <c r="C734" s="1"/>
      <c r="K734" s="1"/>
    </row>
    <row r="735">
      <c r="A735" s="13"/>
      <c r="B735" s="1"/>
      <c r="C735" s="1"/>
      <c r="K735" s="1"/>
    </row>
    <row r="736">
      <c r="A736" s="13"/>
      <c r="B736" s="1"/>
      <c r="C736" s="1"/>
      <c r="K736" s="1"/>
    </row>
    <row r="737">
      <c r="A737" s="13"/>
      <c r="B737" s="1"/>
      <c r="C737" s="1"/>
      <c r="K737" s="1"/>
    </row>
    <row r="738">
      <c r="A738" s="13"/>
      <c r="B738" s="1"/>
      <c r="C738" s="1"/>
      <c r="K738" s="1"/>
    </row>
    <row r="739">
      <c r="A739" s="13"/>
      <c r="B739" s="1"/>
      <c r="C739" s="1"/>
      <c r="K739" s="1"/>
    </row>
    <row r="740">
      <c r="A740" s="13"/>
      <c r="B740" s="1"/>
      <c r="C740" s="1"/>
      <c r="K740" s="1"/>
    </row>
    <row r="741">
      <c r="A741" s="13"/>
      <c r="B741" s="1"/>
      <c r="C741" s="1"/>
      <c r="K741" s="1"/>
    </row>
    <row r="742">
      <c r="A742" s="13"/>
      <c r="B742" s="1"/>
      <c r="C742" s="1"/>
      <c r="K742" s="1"/>
    </row>
    <row r="743">
      <c r="A743" s="13"/>
      <c r="B743" s="1"/>
      <c r="C743" s="1"/>
      <c r="K743" s="1"/>
    </row>
    <row r="744">
      <c r="A744" s="13"/>
      <c r="B744" s="1"/>
      <c r="C744" s="1"/>
      <c r="K744" s="1"/>
    </row>
    <row r="745">
      <c r="A745" s="13"/>
      <c r="B745" s="1"/>
      <c r="C745" s="1"/>
      <c r="K745" s="1"/>
    </row>
    <row r="746">
      <c r="A746" s="13"/>
      <c r="B746" s="1"/>
      <c r="C746" s="1"/>
      <c r="K746" s="1"/>
    </row>
    <row r="747">
      <c r="A747" s="13"/>
      <c r="B747" s="1"/>
      <c r="C747" s="1"/>
      <c r="K747" s="1"/>
    </row>
    <row r="748">
      <c r="A748" s="13"/>
      <c r="B748" s="1"/>
      <c r="C748" s="1"/>
      <c r="K748" s="1"/>
    </row>
    <row r="749">
      <c r="A749" s="13"/>
      <c r="B749" s="1"/>
      <c r="C749" s="1"/>
      <c r="K749" s="1"/>
    </row>
    <row r="750">
      <c r="A750" s="13"/>
      <c r="B750" s="1"/>
      <c r="C750" s="1"/>
      <c r="K750" s="1"/>
    </row>
    <row r="751">
      <c r="A751" s="13"/>
      <c r="B751" s="1"/>
      <c r="C751" s="1"/>
      <c r="K751" s="1"/>
    </row>
    <row r="752">
      <c r="A752" s="13"/>
      <c r="B752" s="1"/>
      <c r="C752" s="1"/>
      <c r="K752" s="1"/>
    </row>
    <row r="753">
      <c r="A753" s="13"/>
      <c r="B753" s="1"/>
      <c r="C753" s="1"/>
      <c r="K753" s="1"/>
    </row>
    <row r="754">
      <c r="A754" s="13"/>
      <c r="B754" s="1"/>
      <c r="C754" s="1"/>
      <c r="K754" s="1"/>
    </row>
    <row r="755">
      <c r="A755" s="13"/>
      <c r="B755" s="1"/>
      <c r="C755" s="1"/>
      <c r="K755" s="1"/>
    </row>
    <row r="756">
      <c r="A756" s="13"/>
      <c r="B756" s="1"/>
      <c r="C756" s="1"/>
      <c r="K756" s="1"/>
    </row>
    <row r="757">
      <c r="A757" s="13"/>
      <c r="B757" s="1"/>
      <c r="C757" s="1"/>
      <c r="K757" s="1"/>
    </row>
    <row r="758">
      <c r="A758" s="13"/>
      <c r="B758" s="1"/>
      <c r="C758" s="1"/>
      <c r="K758" s="1"/>
    </row>
    <row r="759">
      <c r="A759" s="13"/>
      <c r="B759" s="1"/>
      <c r="C759" s="1"/>
      <c r="K759" s="1"/>
    </row>
    <row r="760">
      <c r="A760" s="13"/>
      <c r="B760" s="1"/>
      <c r="C760" s="1"/>
      <c r="K760" s="1"/>
    </row>
    <row r="761">
      <c r="A761" s="13"/>
      <c r="B761" s="1"/>
      <c r="C761" s="1"/>
      <c r="K761" s="1"/>
    </row>
    <row r="762">
      <c r="A762" s="13"/>
      <c r="B762" s="1"/>
      <c r="C762" s="1"/>
      <c r="K762" s="1"/>
    </row>
    <row r="763">
      <c r="A763" s="13"/>
      <c r="B763" s="1"/>
      <c r="C763" s="1"/>
      <c r="K763" s="1"/>
    </row>
    <row r="764">
      <c r="A764" s="13"/>
      <c r="B764" s="1"/>
      <c r="C764" s="1"/>
      <c r="K764" s="1"/>
    </row>
    <row r="765">
      <c r="A765" s="13"/>
      <c r="B765" s="1"/>
      <c r="C765" s="1"/>
      <c r="K765" s="1"/>
    </row>
    <row r="766">
      <c r="A766" s="13"/>
      <c r="B766" s="1"/>
      <c r="C766" s="1"/>
      <c r="K766" s="1"/>
    </row>
    <row r="767">
      <c r="A767" s="13"/>
      <c r="B767" s="1"/>
      <c r="C767" s="1"/>
      <c r="K767" s="1"/>
    </row>
    <row r="768">
      <c r="A768" s="13"/>
      <c r="B768" s="1"/>
      <c r="C768" s="1"/>
      <c r="K768" s="1"/>
    </row>
    <row r="769">
      <c r="A769" s="13"/>
      <c r="B769" s="1"/>
      <c r="C769" s="1"/>
      <c r="K769" s="1"/>
    </row>
    <row r="770">
      <c r="A770" s="13"/>
      <c r="B770" s="1"/>
      <c r="C770" s="1"/>
      <c r="K770" s="1"/>
    </row>
    <row r="771">
      <c r="A771" s="13"/>
      <c r="B771" s="1"/>
      <c r="C771" s="1"/>
      <c r="K771" s="1"/>
    </row>
    <row r="772">
      <c r="A772" s="13"/>
      <c r="B772" s="1"/>
      <c r="C772" s="1"/>
      <c r="K772" s="1"/>
    </row>
    <row r="773">
      <c r="A773" s="13"/>
      <c r="B773" s="1"/>
      <c r="C773" s="1"/>
      <c r="K773" s="1"/>
    </row>
    <row r="774">
      <c r="A774" s="13"/>
      <c r="B774" s="1"/>
      <c r="C774" s="1"/>
      <c r="K774" s="1"/>
    </row>
    <row r="775">
      <c r="A775" s="13"/>
      <c r="B775" s="1"/>
      <c r="C775" s="1"/>
      <c r="K775" s="1"/>
    </row>
    <row r="776">
      <c r="A776" s="13"/>
      <c r="B776" s="1"/>
      <c r="C776" s="1"/>
      <c r="K776" s="1"/>
    </row>
    <row r="777">
      <c r="A777" s="13"/>
      <c r="B777" s="1"/>
      <c r="C777" s="1"/>
      <c r="K777" s="1"/>
    </row>
    <row r="778">
      <c r="A778" s="13"/>
      <c r="B778" s="1"/>
      <c r="C778" s="1"/>
      <c r="K778" s="1"/>
    </row>
    <row r="779">
      <c r="A779" s="13"/>
      <c r="B779" s="1"/>
      <c r="C779" s="1"/>
      <c r="K779" s="1"/>
    </row>
    <row r="780">
      <c r="A780" s="13"/>
      <c r="B780" s="1"/>
      <c r="C780" s="1"/>
      <c r="K780" s="1"/>
    </row>
    <row r="781">
      <c r="A781" s="13"/>
      <c r="B781" s="1"/>
      <c r="C781" s="1"/>
      <c r="K781" s="1"/>
    </row>
    <row r="782">
      <c r="A782" s="13"/>
      <c r="B782" s="1"/>
      <c r="C782" s="1"/>
      <c r="K782" s="1"/>
    </row>
    <row r="783">
      <c r="A783" s="13"/>
      <c r="B783" s="1"/>
      <c r="C783" s="1"/>
      <c r="K783" s="1"/>
    </row>
    <row r="784">
      <c r="A784" s="13"/>
      <c r="B784" s="1"/>
      <c r="C784" s="1"/>
      <c r="K784" s="1"/>
    </row>
    <row r="785">
      <c r="A785" s="13"/>
      <c r="B785" s="1"/>
      <c r="C785" s="1"/>
      <c r="K785" s="1"/>
    </row>
    <row r="786">
      <c r="A786" s="13"/>
      <c r="B786" s="1"/>
      <c r="C786" s="1"/>
      <c r="K786" s="1"/>
    </row>
    <row r="787">
      <c r="A787" s="13"/>
      <c r="B787" s="1"/>
      <c r="C787" s="1"/>
      <c r="K787" s="1"/>
    </row>
    <row r="788">
      <c r="A788" s="13"/>
      <c r="B788" s="1"/>
      <c r="C788" s="1"/>
      <c r="K788" s="1"/>
    </row>
    <row r="789">
      <c r="A789" s="13"/>
      <c r="B789" s="1"/>
      <c r="C789" s="1"/>
      <c r="K789" s="1"/>
    </row>
    <row r="790">
      <c r="A790" s="13"/>
      <c r="B790" s="1"/>
      <c r="C790" s="1"/>
      <c r="K790" s="1"/>
    </row>
    <row r="791">
      <c r="A791" s="13"/>
      <c r="B791" s="1"/>
      <c r="C791" s="1"/>
      <c r="K791" s="1"/>
    </row>
    <row r="792">
      <c r="A792" s="13"/>
      <c r="B792" s="1"/>
      <c r="C792" s="1"/>
      <c r="K792" s="1"/>
    </row>
    <row r="793">
      <c r="A793" s="13"/>
      <c r="B793" s="1"/>
      <c r="C793" s="1"/>
      <c r="K793" s="1"/>
    </row>
    <row r="794">
      <c r="A794" s="13"/>
      <c r="B794" s="1"/>
      <c r="C794" s="1"/>
      <c r="K794" s="1"/>
    </row>
    <row r="795">
      <c r="A795" s="13"/>
      <c r="B795" s="1"/>
      <c r="C795" s="1"/>
      <c r="K795" s="1"/>
    </row>
    <row r="796">
      <c r="A796" s="13"/>
      <c r="B796" s="1"/>
      <c r="C796" s="1"/>
      <c r="K796" s="1"/>
    </row>
    <row r="797">
      <c r="A797" s="13"/>
      <c r="B797" s="1"/>
      <c r="C797" s="1"/>
      <c r="K797" s="1"/>
    </row>
    <row r="798">
      <c r="A798" s="13"/>
      <c r="B798" s="1"/>
      <c r="C798" s="1"/>
      <c r="K798" s="1"/>
    </row>
    <row r="799">
      <c r="A799" s="13"/>
      <c r="B799" s="1"/>
      <c r="C799" s="1"/>
      <c r="K799" s="1"/>
    </row>
    <row r="800">
      <c r="A800" s="13"/>
      <c r="B800" s="1"/>
      <c r="C800" s="1"/>
      <c r="K800" s="1"/>
    </row>
    <row r="801">
      <c r="A801" s="13"/>
      <c r="B801" s="1"/>
      <c r="C801" s="1"/>
      <c r="K801" s="1"/>
    </row>
    <row r="802">
      <c r="A802" s="13"/>
      <c r="B802" s="1"/>
      <c r="C802" s="1"/>
      <c r="K802" s="1"/>
    </row>
    <row r="803">
      <c r="A803" s="13"/>
      <c r="B803" s="1"/>
      <c r="C803" s="1"/>
      <c r="K803" s="1"/>
    </row>
    <row r="804">
      <c r="A804" s="13"/>
      <c r="B804" s="1"/>
      <c r="C804" s="1"/>
      <c r="K804" s="1"/>
    </row>
    <row r="805">
      <c r="A805" s="13"/>
      <c r="B805" s="1"/>
      <c r="C805" s="1"/>
      <c r="K805" s="1"/>
    </row>
    <row r="806">
      <c r="A806" s="13"/>
      <c r="B806" s="1"/>
      <c r="C806" s="1"/>
      <c r="K806" s="1"/>
    </row>
    <row r="807">
      <c r="A807" s="13"/>
      <c r="B807" s="1"/>
      <c r="C807" s="1"/>
      <c r="K807" s="1"/>
    </row>
    <row r="808">
      <c r="A808" s="13"/>
      <c r="B808" s="1"/>
      <c r="C808" s="1"/>
      <c r="K808" s="1"/>
    </row>
    <row r="809">
      <c r="A809" s="13"/>
      <c r="B809" s="1"/>
      <c r="C809" s="1"/>
      <c r="K809" s="1"/>
    </row>
    <row r="810">
      <c r="A810" s="13"/>
      <c r="B810" s="1"/>
      <c r="C810" s="1"/>
      <c r="K810" s="1"/>
    </row>
    <row r="811">
      <c r="A811" s="13"/>
      <c r="B811" s="1"/>
      <c r="C811" s="1"/>
      <c r="K811" s="1"/>
    </row>
    <row r="812">
      <c r="A812" s="13"/>
      <c r="B812" s="1"/>
      <c r="C812" s="1"/>
      <c r="K812" s="1"/>
    </row>
    <row r="813">
      <c r="A813" s="13"/>
      <c r="B813" s="1"/>
      <c r="C813" s="1"/>
      <c r="K813" s="1"/>
    </row>
    <row r="814">
      <c r="A814" s="13"/>
      <c r="B814" s="1"/>
      <c r="C814" s="1"/>
      <c r="K814" s="1"/>
    </row>
    <row r="815">
      <c r="A815" s="13"/>
      <c r="B815" s="1"/>
      <c r="C815" s="1"/>
      <c r="K815" s="1"/>
    </row>
    <row r="816">
      <c r="A816" s="13"/>
      <c r="B816" s="1"/>
      <c r="C816" s="1"/>
      <c r="K816" s="1"/>
    </row>
    <row r="817">
      <c r="A817" s="13"/>
      <c r="B817" s="1"/>
      <c r="C817" s="1"/>
      <c r="K817" s="1"/>
    </row>
    <row r="818">
      <c r="A818" s="13"/>
      <c r="B818" s="1"/>
      <c r="C818" s="1"/>
      <c r="K818" s="1"/>
    </row>
    <row r="819">
      <c r="A819" s="13"/>
      <c r="B819" s="1"/>
      <c r="C819" s="1"/>
      <c r="K819" s="1"/>
    </row>
    <row r="820">
      <c r="A820" s="13"/>
      <c r="B820" s="1"/>
      <c r="C820" s="1"/>
      <c r="K820" s="1"/>
    </row>
    <row r="821">
      <c r="A821" s="13"/>
      <c r="B821" s="1"/>
      <c r="C821" s="1"/>
      <c r="K821" s="1"/>
    </row>
    <row r="822">
      <c r="A822" s="13"/>
      <c r="B822" s="1"/>
      <c r="C822" s="1"/>
      <c r="K822" s="1"/>
    </row>
    <row r="823">
      <c r="A823" s="13"/>
      <c r="B823" s="1"/>
      <c r="C823" s="1"/>
      <c r="K823" s="1"/>
    </row>
    <row r="824">
      <c r="A824" s="13"/>
      <c r="B824" s="1"/>
      <c r="C824" s="1"/>
      <c r="K824" s="1"/>
    </row>
    <row r="825">
      <c r="A825" s="13"/>
      <c r="B825" s="1"/>
      <c r="C825" s="1"/>
      <c r="K825" s="1"/>
    </row>
    <row r="826">
      <c r="A826" s="13"/>
      <c r="B826" s="1"/>
      <c r="C826" s="1"/>
      <c r="K826" s="1"/>
    </row>
    <row r="827">
      <c r="A827" s="13"/>
      <c r="B827" s="1"/>
      <c r="C827" s="1"/>
      <c r="K827" s="1"/>
    </row>
    <row r="828">
      <c r="A828" s="13"/>
      <c r="B828" s="1"/>
      <c r="C828" s="1"/>
      <c r="K828" s="1"/>
    </row>
    <row r="829">
      <c r="A829" s="13"/>
      <c r="B829" s="1"/>
      <c r="C829" s="1"/>
      <c r="K829" s="1"/>
    </row>
    <row r="830">
      <c r="A830" s="13"/>
      <c r="B830" s="1"/>
      <c r="C830" s="1"/>
      <c r="K830" s="1"/>
    </row>
    <row r="831">
      <c r="A831" s="13"/>
      <c r="B831" s="1"/>
      <c r="C831" s="1"/>
      <c r="K831" s="1"/>
    </row>
    <row r="832">
      <c r="A832" s="13"/>
      <c r="B832" s="1"/>
      <c r="C832" s="1"/>
      <c r="K832" s="1"/>
    </row>
    <row r="833">
      <c r="A833" s="13"/>
      <c r="B833" s="1"/>
      <c r="C833" s="1"/>
      <c r="K833" s="1"/>
    </row>
    <row r="834">
      <c r="A834" s="13"/>
      <c r="B834" s="1"/>
      <c r="C834" s="1"/>
      <c r="K834" s="1"/>
    </row>
    <row r="835">
      <c r="A835" s="13"/>
      <c r="B835" s="1"/>
      <c r="C835" s="1"/>
      <c r="K835" s="1"/>
    </row>
    <row r="836">
      <c r="A836" s="13"/>
      <c r="B836" s="1"/>
      <c r="C836" s="1"/>
      <c r="K836" s="1"/>
    </row>
    <row r="837">
      <c r="A837" s="13"/>
      <c r="B837" s="1"/>
      <c r="C837" s="1"/>
      <c r="K837" s="1"/>
    </row>
    <row r="838">
      <c r="A838" s="13"/>
      <c r="B838" s="1"/>
      <c r="C838" s="1"/>
      <c r="K838" s="1"/>
    </row>
    <row r="839">
      <c r="A839" s="13"/>
      <c r="B839" s="1"/>
      <c r="C839" s="1"/>
      <c r="K839" s="1"/>
    </row>
    <row r="840">
      <c r="A840" s="13"/>
      <c r="B840" s="1"/>
      <c r="C840" s="1"/>
      <c r="K840" s="1"/>
    </row>
    <row r="841">
      <c r="A841" s="13"/>
      <c r="B841" s="1"/>
      <c r="C841" s="1"/>
      <c r="K841" s="1"/>
    </row>
    <row r="842">
      <c r="A842" s="13"/>
      <c r="B842" s="1"/>
      <c r="C842" s="1"/>
      <c r="K842" s="1"/>
    </row>
    <row r="843">
      <c r="A843" s="13"/>
      <c r="B843" s="1"/>
      <c r="C843" s="1"/>
      <c r="K843" s="1"/>
    </row>
    <row r="844">
      <c r="A844" s="13"/>
      <c r="B844" s="1"/>
      <c r="C844" s="1"/>
      <c r="K844" s="1"/>
    </row>
    <row r="845">
      <c r="A845" s="13"/>
      <c r="B845" s="1"/>
      <c r="C845" s="1"/>
      <c r="K845" s="1"/>
    </row>
    <row r="846">
      <c r="A846" s="13"/>
      <c r="B846" s="1"/>
      <c r="C846" s="1"/>
      <c r="K846" s="1"/>
    </row>
    <row r="847">
      <c r="A847" s="13"/>
      <c r="B847" s="1"/>
      <c r="C847" s="1"/>
      <c r="K847" s="1"/>
    </row>
    <row r="848">
      <c r="A848" s="13"/>
      <c r="B848" s="1"/>
      <c r="C848" s="1"/>
      <c r="K848" s="1"/>
    </row>
    <row r="849">
      <c r="A849" s="13"/>
      <c r="B849" s="1"/>
      <c r="C849" s="1"/>
      <c r="K849" s="1"/>
    </row>
    <row r="850">
      <c r="A850" s="13"/>
      <c r="B850" s="1"/>
      <c r="C850" s="1"/>
      <c r="K850" s="1"/>
    </row>
    <row r="851">
      <c r="A851" s="13"/>
      <c r="B851" s="1"/>
      <c r="C851" s="1"/>
      <c r="K851" s="1"/>
    </row>
    <row r="852">
      <c r="A852" s="13"/>
      <c r="B852" s="1"/>
      <c r="C852" s="1"/>
      <c r="K852" s="1"/>
    </row>
    <row r="853">
      <c r="A853" s="13"/>
      <c r="B853" s="1"/>
      <c r="C853" s="1"/>
      <c r="K853" s="1"/>
    </row>
    <row r="854">
      <c r="A854" s="13"/>
      <c r="B854" s="1"/>
      <c r="C854" s="1"/>
      <c r="K854" s="1"/>
    </row>
    <row r="855">
      <c r="A855" s="13"/>
      <c r="B855" s="1"/>
      <c r="C855" s="1"/>
      <c r="K855" s="1"/>
    </row>
    <row r="856">
      <c r="A856" s="13"/>
      <c r="B856" s="1"/>
      <c r="C856" s="1"/>
      <c r="K856" s="1"/>
    </row>
    <row r="857">
      <c r="A857" s="13"/>
      <c r="B857" s="1"/>
      <c r="C857" s="1"/>
      <c r="K857" s="1"/>
    </row>
    <row r="858">
      <c r="A858" s="13"/>
      <c r="B858" s="1"/>
      <c r="C858" s="1"/>
      <c r="K858" s="1"/>
    </row>
    <row r="859">
      <c r="A859" s="13"/>
      <c r="B859" s="1"/>
      <c r="C859" s="1"/>
      <c r="K859" s="1"/>
    </row>
    <row r="860">
      <c r="A860" s="13"/>
      <c r="B860" s="1"/>
      <c r="C860" s="1"/>
      <c r="K860" s="1"/>
    </row>
    <row r="861">
      <c r="A861" s="13"/>
      <c r="B861" s="1"/>
      <c r="C861" s="1"/>
      <c r="K861" s="1"/>
    </row>
    <row r="862">
      <c r="A862" s="13"/>
      <c r="B862" s="1"/>
      <c r="C862" s="1"/>
      <c r="K862" s="1"/>
    </row>
    <row r="863">
      <c r="A863" s="13"/>
      <c r="B863" s="1"/>
      <c r="C863" s="1"/>
      <c r="K863" s="1"/>
    </row>
    <row r="864">
      <c r="A864" s="13"/>
      <c r="B864" s="1"/>
      <c r="C864" s="1"/>
      <c r="K864" s="1"/>
    </row>
    <row r="865">
      <c r="A865" s="13"/>
      <c r="B865" s="1"/>
      <c r="C865" s="1"/>
      <c r="K865" s="1"/>
    </row>
    <row r="866">
      <c r="A866" s="13"/>
      <c r="B866" s="1"/>
      <c r="C866" s="1"/>
      <c r="K866" s="1"/>
    </row>
    <row r="867">
      <c r="A867" s="13"/>
      <c r="B867" s="1"/>
      <c r="C867" s="1"/>
      <c r="K867" s="1"/>
    </row>
    <row r="868">
      <c r="A868" s="13"/>
      <c r="B868" s="1"/>
      <c r="C868" s="1"/>
      <c r="K868" s="1"/>
    </row>
    <row r="869">
      <c r="A869" s="13"/>
      <c r="B869" s="1"/>
      <c r="C869" s="1"/>
      <c r="K869" s="1"/>
    </row>
    <row r="870">
      <c r="A870" s="13"/>
      <c r="B870" s="1"/>
      <c r="C870" s="1"/>
      <c r="K870" s="1"/>
    </row>
    <row r="871">
      <c r="A871" s="13"/>
      <c r="B871" s="1"/>
      <c r="C871" s="1"/>
      <c r="K871" s="1"/>
    </row>
    <row r="872">
      <c r="A872" s="13"/>
      <c r="B872" s="1"/>
      <c r="C872" s="1"/>
      <c r="K872" s="1"/>
    </row>
    <row r="873">
      <c r="A873" s="13"/>
      <c r="B873" s="1"/>
      <c r="C873" s="1"/>
      <c r="K873" s="1"/>
    </row>
    <row r="874">
      <c r="A874" s="13"/>
      <c r="B874" s="1"/>
      <c r="C874" s="1"/>
      <c r="K874" s="1"/>
    </row>
    <row r="875">
      <c r="A875" s="13"/>
      <c r="B875" s="1"/>
      <c r="C875" s="1"/>
      <c r="K875" s="1"/>
    </row>
    <row r="876">
      <c r="A876" s="13"/>
      <c r="B876" s="1"/>
      <c r="C876" s="1"/>
      <c r="K876" s="1"/>
    </row>
    <row r="877">
      <c r="A877" s="13"/>
      <c r="B877" s="1"/>
      <c r="C877" s="1"/>
      <c r="K877" s="1"/>
    </row>
    <row r="878">
      <c r="A878" s="13"/>
      <c r="B878" s="1"/>
      <c r="C878" s="1"/>
      <c r="K878" s="1"/>
    </row>
    <row r="879">
      <c r="A879" s="13"/>
      <c r="B879" s="1"/>
      <c r="C879" s="1"/>
      <c r="K879" s="1"/>
    </row>
    <row r="880">
      <c r="A880" s="13"/>
      <c r="B880" s="1"/>
      <c r="C880" s="1"/>
      <c r="K880" s="1"/>
    </row>
    <row r="881">
      <c r="A881" s="13"/>
      <c r="B881" s="1"/>
      <c r="C881" s="1"/>
      <c r="K881" s="1"/>
    </row>
    <row r="882">
      <c r="A882" s="13"/>
      <c r="B882" s="1"/>
      <c r="C882" s="1"/>
      <c r="K882" s="1"/>
    </row>
    <row r="883">
      <c r="A883" s="13"/>
      <c r="B883" s="1"/>
      <c r="C883" s="1"/>
      <c r="K883" s="1"/>
    </row>
    <row r="884">
      <c r="A884" s="13"/>
      <c r="B884" s="1"/>
      <c r="C884" s="1"/>
      <c r="K884" s="1"/>
    </row>
    <row r="885">
      <c r="A885" s="13"/>
      <c r="B885" s="1"/>
      <c r="C885" s="1"/>
      <c r="K885" s="1"/>
    </row>
    <row r="886">
      <c r="A886" s="13"/>
      <c r="B886" s="1"/>
      <c r="C886" s="1"/>
      <c r="K886" s="1"/>
    </row>
    <row r="887">
      <c r="A887" s="13"/>
      <c r="B887" s="1"/>
      <c r="C887" s="1"/>
      <c r="K887" s="1"/>
    </row>
    <row r="888">
      <c r="A888" s="13"/>
      <c r="B888" s="1"/>
      <c r="C888" s="1"/>
      <c r="K888" s="1"/>
    </row>
    <row r="889">
      <c r="A889" s="13"/>
      <c r="B889" s="1"/>
      <c r="C889" s="1"/>
      <c r="K889" s="1"/>
    </row>
    <row r="890">
      <c r="A890" s="13"/>
      <c r="B890" s="1"/>
      <c r="C890" s="1"/>
      <c r="K890" s="1"/>
    </row>
    <row r="891">
      <c r="A891" s="13"/>
      <c r="B891" s="1"/>
      <c r="C891" s="1"/>
      <c r="K891" s="1"/>
    </row>
    <row r="892">
      <c r="A892" s="13"/>
      <c r="B892" s="1"/>
      <c r="C892" s="1"/>
      <c r="K892" s="1"/>
    </row>
    <row r="893">
      <c r="A893" s="13"/>
      <c r="B893" s="1"/>
      <c r="C893" s="1"/>
      <c r="K893" s="1"/>
    </row>
    <row r="894">
      <c r="A894" s="13"/>
      <c r="B894" s="1"/>
      <c r="C894" s="1"/>
      <c r="K894" s="1"/>
    </row>
    <row r="895">
      <c r="A895" s="13"/>
      <c r="B895" s="1"/>
      <c r="C895" s="1"/>
      <c r="K895" s="1"/>
    </row>
    <row r="896">
      <c r="A896" s="13"/>
      <c r="B896" s="1"/>
      <c r="C896" s="1"/>
      <c r="K896" s="1"/>
    </row>
    <row r="897">
      <c r="A897" s="13"/>
      <c r="B897" s="1"/>
      <c r="C897" s="1"/>
      <c r="K897" s="1"/>
    </row>
    <row r="898">
      <c r="A898" s="13"/>
      <c r="B898" s="1"/>
      <c r="C898" s="1"/>
      <c r="K898" s="1"/>
    </row>
    <row r="899">
      <c r="A899" s="13"/>
      <c r="B899" s="1"/>
      <c r="C899" s="1"/>
      <c r="K899" s="1"/>
    </row>
    <row r="900">
      <c r="A900" s="13"/>
      <c r="B900" s="1"/>
      <c r="C900" s="1"/>
      <c r="K900" s="1"/>
    </row>
    <row r="901">
      <c r="A901" s="13"/>
      <c r="B901" s="1"/>
      <c r="C901" s="1"/>
      <c r="K901" s="1"/>
    </row>
    <row r="902">
      <c r="A902" s="13"/>
      <c r="B902" s="1"/>
      <c r="C902" s="1"/>
      <c r="K902" s="1"/>
    </row>
    <row r="903">
      <c r="A903" s="13"/>
      <c r="B903" s="1"/>
      <c r="C903" s="1"/>
      <c r="K903" s="1"/>
    </row>
    <row r="904">
      <c r="A904" s="13"/>
      <c r="B904" s="1"/>
      <c r="C904" s="1"/>
      <c r="K904" s="1"/>
    </row>
    <row r="905">
      <c r="A905" s="13"/>
      <c r="B905" s="1"/>
      <c r="C905" s="1"/>
      <c r="K905" s="1"/>
    </row>
    <row r="906">
      <c r="A906" s="13"/>
      <c r="B906" s="1"/>
      <c r="C906" s="1"/>
      <c r="K906" s="1"/>
    </row>
    <row r="907">
      <c r="A907" s="13"/>
      <c r="B907" s="1"/>
      <c r="C907" s="1"/>
      <c r="K907" s="1"/>
    </row>
    <row r="908">
      <c r="A908" s="13"/>
      <c r="B908" s="1"/>
      <c r="C908" s="1"/>
      <c r="K908" s="1"/>
    </row>
    <row r="909">
      <c r="A909" s="13"/>
      <c r="B909" s="1"/>
      <c r="C909" s="1"/>
      <c r="K909" s="1"/>
    </row>
    <row r="910">
      <c r="A910" s="13"/>
      <c r="B910" s="1"/>
      <c r="C910" s="1"/>
      <c r="K910" s="1"/>
    </row>
    <row r="911">
      <c r="A911" s="13"/>
      <c r="B911" s="1"/>
      <c r="C911" s="1"/>
      <c r="K911" s="1"/>
    </row>
    <row r="912">
      <c r="A912" s="13"/>
      <c r="B912" s="1"/>
      <c r="C912" s="1"/>
      <c r="K912" s="1"/>
    </row>
    <row r="913">
      <c r="A913" s="13"/>
      <c r="B913" s="1"/>
      <c r="C913" s="1"/>
      <c r="K913" s="1"/>
    </row>
    <row r="914">
      <c r="A914" s="13"/>
      <c r="B914" s="1"/>
      <c r="C914" s="1"/>
      <c r="K914" s="1"/>
    </row>
    <row r="915">
      <c r="A915" s="13"/>
      <c r="B915" s="1"/>
      <c r="C915" s="1"/>
      <c r="K915" s="1"/>
    </row>
    <row r="916">
      <c r="A916" s="13"/>
      <c r="B916" s="1"/>
      <c r="C916" s="1"/>
      <c r="K916" s="1"/>
    </row>
    <row r="917">
      <c r="A917" s="13"/>
      <c r="B917" s="1"/>
      <c r="C917" s="1"/>
      <c r="K917" s="1"/>
    </row>
    <row r="918">
      <c r="A918" s="13"/>
      <c r="B918" s="1"/>
      <c r="C918" s="1"/>
      <c r="K918" s="1"/>
    </row>
    <row r="919">
      <c r="A919" s="13"/>
      <c r="B919" s="1"/>
      <c r="C919" s="1"/>
      <c r="K919" s="1"/>
    </row>
    <row r="920">
      <c r="A920" s="13"/>
      <c r="B920" s="1"/>
      <c r="C920" s="1"/>
      <c r="K920" s="1"/>
    </row>
    <row r="921">
      <c r="A921" s="13"/>
      <c r="B921" s="1"/>
      <c r="C921" s="1"/>
      <c r="K921" s="1"/>
    </row>
    <row r="922">
      <c r="A922" s="13"/>
      <c r="B922" s="1"/>
      <c r="C922" s="1"/>
      <c r="K922" s="1"/>
    </row>
    <row r="923">
      <c r="A923" s="13"/>
      <c r="B923" s="1"/>
      <c r="C923" s="1"/>
      <c r="K923" s="1"/>
    </row>
    <row r="924">
      <c r="A924" s="13"/>
      <c r="B924" s="1"/>
      <c r="C924" s="1"/>
      <c r="K924" s="1"/>
    </row>
    <row r="925">
      <c r="A925" s="13"/>
      <c r="B925" s="1"/>
      <c r="C925" s="1"/>
      <c r="K925" s="1"/>
    </row>
    <row r="926">
      <c r="A926" s="13"/>
      <c r="B926" s="1"/>
      <c r="C926" s="1"/>
      <c r="K926" s="1"/>
    </row>
    <row r="927">
      <c r="A927" s="13"/>
      <c r="B927" s="1"/>
      <c r="C927" s="1"/>
      <c r="K927" s="1"/>
    </row>
    <row r="928">
      <c r="A928" s="13"/>
      <c r="B928" s="1"/>
      <c r="C928" s="1"/>
      <c r="K928" s="1"/>
    </row>
    <row r="929">
      <c r="A929" s="13"/>
      <c r="B929" s="1"/>
      <c r="C929" s="1"/>
      <c r="K929" s="1"/>
    </row>
    <row r="930">
      <c r="A930" s="13"/>
      <c r="B930" s="1"/>
      <c r="C930" s="1"/>
      <c r="K930" s="1"/>
    </row>
    <row r="931">
      <c r="A931" s="13"/>
      <c r="B931" s="1"/>
      <c r="C931" s="1"/>
      <c r="K931" s="1"/>
    </row>
    <row r="932">
      <c r="A932" s="13"/>
      <c r="B932" s="1"/>
      <c r="C932" s="1"/>
      <c r="K932" s="1"/>
    </row>
    <row r="933">
      <c r="A933" s="13"/>
      <c r="B933" s="1"/>
      <c r="C933" s="1"/>
      <c r="K933" s="1"/>
    </row>
    <row r="934">
      <c r="A934" s="13"/>
      <c r="B934" s="1"/>
      <c r="C934" s="1"/>
      <c r="K934" s="1"/>
    </row>
    <row r="935">
      <c r="A935" s="13"/>
      <c r="B935" s="1"/>
      <c r="C935" s="1"/>
      <c r="K935" s="1"/>
    </row>
    <row r="936">
      <c r="A936" s="13"/>
      <c r="B936" s="1"/>
      <c r="C936" s="1"/>
      <c r="K936" s="1"/>
    </row>
    <row r="937">
      <c r="A937" s="13"/>
      <c r="B937" s="1"/>
      <c r="C937" s="1"/>
      <c r="K937" s="1"/>
    </row>
    <row r="938">
      <c r="A938" s="13"/>
      <c r="B938" s="1"/>
      <c r="C938" s="1"/>
      <c r="K938" s="1"/>
    </row>
    <row r="939">
      <c r="A939" s="13"/>
      <c r="B939" s="1"/>
      <c r="C939" s="1"/>
      <c r="K939" s="1"/>
    </row>
    <row r="940">
      <c r="A940" s="13"/>
      <c r="B940" s="1"/>
      <c r="C940" s="1"/>
      <c r="K940" s="1"/>
    </row>
    <row r="941">
      <c r="A941" s="13"/>
      <c r="B941" s="1"/>
      <c r="C941" s="1"/>
      <c r="K941" s="1"/>
    </row>
    <row r="942">
      <c r="A942" s="13"/>
      <c r="B942" s="1"/>
      <c r="C942" s="1"/>
      <c r="K942" s="1"/>
    </row>
    <row r="943">
      <c r="A943" s="13"/>
      <c r="B943" s="1"/>
      <c r="C943" s="1"/>
      <c r="K943" s="1"/>
    </row>
    <row r="944">
      <c r="A944" s="13"/>
      <c r="B944" s="1"/>
      <c r="C944" s="1"/>
      <c r="K944" s="1"/>
    </row>
    <row r="945">
      <c r="A945" s="13"/>
      <c r="B945" s="1"/>
      <c r="C945" s="1"/>
      <c r="K945" s="1"/>
    </row>
    <row r="946">
      <c r="A946" s="13"/>
      <c r="B946" s="1"/>
      <c r="C946" s="1"/>
      <c r="K946" s="1"/>
    </row>
    <row r="947">
      <c r="A947" s="13"/>
      <c r="B947" s="1"/>
      <c r="C947" s="1"/>
      <c r="K947" s="1"/>
    </row>
    <row r="948">
      <c r="A948" s="13"/>
      <c r="B948" s="1"/>
      <c r="C948" s="1"/>
      <c r="K948" s="1"/>
    </row>
    <row r="949">
      <c r="A949" s="13"/>
      <c r="B949" s="1"/>
      <c r="C949" s="1"/>
      <c r="K949" s="1"/>
    </row>
    <row r="950">
      <c r="A950" s="13"/>
      <c r="B950" s="1"/>
      <c r="C950" s="1"/>
      <c r="K950" s="1"/>
    </row>
    <row r="951">
      <c r="A951" s="13"/>
      <c r="B951" s="1"/>
      <c r="C951" s="1"/>
      <c r="K951" s="1"/>
    </row>
    <row r="952">
      <c r="A952" s="13"/>
      <c r="B952" s="1"/>
      <c r="C952" s="1"/>
      <c r="K952" s="1"/>
    </row>
    <row r="953">
      <c r="A953" s="13"/>
      <c r="B953" s="1"/>
      <c r="C953" s="1"/>
      <c r="K953" s="1"/>
    </row>
    <row r="954">
      <c r="A954" s="13"/>
      <c r="B954" s="1"/>
      <c r="C954" s="1"/>
      <c r="K954" s="1"/>
    </row>
    <row r="955">
      <c r="A955" s="13"/>
      <c r="B955" s="1"/>
      <c r="C955" s="1"/>
      <c r="K955" s="1"/>
    </row>
    <row r="956">
      <c r="A956" s="13"/>
      <c r="B956" s="1"/>
      <c r="C956" s="1"/>
      <c r="K956" s="1"/>
    </row>
    <row r="957">
      <c r="A957" s="13"/>
      <c r="B957" s="1"/>
      <c r="C957" s="1"/>
      <c r="K957" s="1"/>
    </row>
    <row r="958">
      <c r="A958" s="13"/>
      <c r="B958" s="1"/>
      <c r="C958" s="1"/>
      <c r="K958" s="1"/>
    </row>
    <row r="959">
      <c r="A959" s="13"/>
      <c r="B959" s="1"/>
      <c r="C959" s="1"/>
      <c r="K959" s="1"/>
    </row>
    <row r="960">
      <c r="A960" s="13"/>
      <c r="B960" s="1"/>
      <c r="C960" s="1"/>
      <c r="K960" s="1"/>
    </row>
    <row r="961">
      <c r="A961" s="13"/>
      <c r="B961" s="1"/>
      <c r="C961" s="1"/>
      <c r="K961" s="1"/>
    </row>
    <row r="962">
      <c r="A962" s="13"/>
      <c r="B962" s="1"/>
      <c r="C962" s="1"/>
      <c r="K962" s="1"/>
    </row>
    <row r="963">
      <c r="A963" s="13"/>
      <c r="B963" s="1"/>
      <c r="C963" s="1"/>
      <c r="K963" s="1"/>
    </row>
    <row r="964">
      <c r="A964" s="13"/>
      <c r="B964" s="1"/>
      <c r="C964" s="1"/>
      <c r="K964" s="1"/>
    </row>
    <row r="965">
      <c r="A965" s="13"/>
      <c r="B965" s="1"/>
      <c r="C965" s="1"/>
      <c r="K965" s="1"/>
    </row>
    <row r="966">
      <c r="A966" s="13"/>
      <c r="B966" s="1"/>
      <c r="C966" s="1"/>
      <c r="K966" s="1"/>
    </row>
    <row r="967">
      <c r="A967" s="13"/>
      <c r="B967" s="1"/>
      <c r="C967" s="1"/>
      <c r="K967" s="1"/>
    </row>
    <row r="968">
      <c r="A968" s="13"/>
      <c r="B968" s="1"/>
      <c r="C968" s="1"/>
      <c r="K968" s="1"/>
    </row>
    <row r="969">
      <c r="A969" s="13"/>
      <c r="B969" s="1"/>
      <c r="C969" s="1"/>
      <c r="K969" s="1"/>
    </row>
    <row r="970">
      <c r="A970" s="13"/>
      <c r="B970" s="1"/>
      <c r="C970" s="1"/>
      <c r="K970" s="1"/>
    </row>
    <row r="971">
      <c r="A971" s="13"/>
      <c r="B971" s="1"/>
      <c r="C971" s="1"/>
      <c r="K971" s="1"/>
    </row>
    <row r="972">
      <c r="A972" s="13"/>
      <c r="B972" s="1"/>
      <c r="C972" s="1"/>
      <c r="K972" s="1"/>
    </row>
    <row r="973">
      <c r="A973" s="13"/>
      <c r="B973" s="1"/>
      <c r="C973" s="1"/>
      <c r="K973" s="1"/>
    </row>
    <row r="974">
      <c r="A974" s="13"/>
      <c r="B974" s="1"/>
      <c r="C974" s="1"/>
      <c r="K974" s="1"/>
    </row>
    <row r="975">
      <c r="A975" s="13"/>
      <c r="B975" s="1"/>
      <c r="C975" s="1"/>
      <c r="K975" s="1"/>
    </row>
    <row r="976">
      <c r="A976" s="13"/>
      <c r="B976" s="1"/>
      <c r="C976" s="1"/>
      <c r="K976" s="1"/>
    </row>
    <row r="977">
      <c r="A977" s="13"/>
      <c r="B977" s="1"/>
      <c r="C977" s="1"/>
      <c r="K977" s="1"/>
    </row>
    <row r="978">
      <c r="A978" s="13"/>
      <c r="B978" s="1"/>
      <c r="C978" s="1"/>
      <c r="K978" s="1"/>
    </row>
    <row r="979">
      <c r="A979" s="13"/>
      <c r="B979" s="1"/>
      <c r="C979" s="1"/>
      <c r="K979" s="1"/>
    </row>
    <row r="980">
      <c r="A980" s="13"/>
      <c r="B980" s="1"/>
      <c r="C980" s="1"/>
      <c r="K980" s="1"/>
    </row>
    <row r="981">
      <c r="A981" s="13"/>
      <c r="B981" s="1"/>
      <c r="C981" s="1"/>
      <c r="K981" s="1"/>
    </row>
    <row r="982">
      <c r="A982" s="13"/>
      <c r="B982" s="1"/>
      <c r="C982" s="1"/>
      <c r="K982" s="1"/>
    </row>
    <row r="983">
      <c r="A983" s="13"/>
      <c r="B983" s="1"/>
      <c r="C983" s="1"/>
      <c r="K983" s="1"/>
    </row>
    <row r="984">
      <c r="A984" s="13"/>
      <c r="B984" s="1"/>
      <c r="C984" s="1"/>
      <c r="K984" s="1"/>
    </row>
    <row r="985">
      <c r="A985" s="13"/>
      <c r="B985" s="1"/>
      <c r="C985" s="1"/>
      <c r="K985" s="1"/>
    </row>
    <row r="986">
      <c r="A986" s="13"/>
      <c r="B986" s="1"/>
      <c r="C986" s="1"/>
      <c r="K986" s="1"/>
    </row>
    <row r="987">
      <c r="A987" s="13"/>
      <c r="B987" s="1"/>
      <c r="C987" s="1"/>
      <c r="K987" s="1"/>
    </row>
    <row r="988">
      <c r="A988" s="13"/>
      <c r="B988" s="1"/>
      <c r="C988" s="1"/>
      <c r="K988" s="1"/>
    </row>
    <row r="989">
      <c r="A989" s="13"/>
      <c r="B989" s="1"/>
      <c r="C989" s="1"/>
      <c r="K989" s="1"/>
    </row>
    <row r="990">
      <c r="A990" s="13"/>
      <c r="B990" s="1"/>
      <c r="C990" s="1"/>
      <c r="K990" s="1"/>
    </row>
    <row r="991">
      <c r="A991" s="13"/>
      <c r="B991" s="1"/>
      <c r="C991" s="1"/>
      <c r="K991" s="1"/>
    </row>
    <row r="992">
      <c r="A992" s="13"/>
      <c r="B992" s="1"/>
      <c r="C992" s="1"/>
      <c r="K992" s="1"/>
    </row>
    <row r="993">
      <c r="A993" s="13"/>
      <c r="B993" s="1"/>
      <c r="C993" s="1"/>
      <c r="K993" s="1"/>
    </row>
    <row r="994">
      <c r="A994" s="13"/>
      <c r="B994" s="1"/>
      <c r="C994" s="1"/>
      <c r="K994" s="1"/>
    </row>
    <row r="995">
      <c r="A995" s="13"/>
      <c r="B995" s="1"/>
      <c r="C995" s="1"/>
      <c r="K995" s="1"/>
    </row>
    <row r="996">
      <c r="A996" s="13"/>
      <c r="B996" s="1"/>
      <c r="C996" s="1"/>
      <c r="K996" s="1"/>
    </row>
    <row r="997">
      <c r="A997" s="13"/>
      <c r="B997" s="1"/>
      <c r="C997" s="1"/>
      <c r="K997" s="1"/>
    </row>
    <row r="998">
      <c r="A998" s="13"/>
      <c r="B998" s="1"/>
      <c r="C998" s="1"/>
      <c r="K998" s="1"/>
    </row>
    <row r="999">
      <c r="A999" s="13"/>
      <c r="B999" s="1"/>
      <c r="C999" s="1"/>
      <c r="K999" s="1"/>
    </row>
    <row r="1000">
      <c r="A1000" s="13"/>
      <c r="B1000" s="1"/>
      <c r="C1000" s="1"/>
      <c r="K1000" s="1"/>
    </row>
  </sheetData>
  <mergeCells count="1">
    <mergeCell ref="B1:C1"/>
  </mergeCells>
  <dataValidations>
    <dataValidation type="list" allowBlank="1" sqref="C2:C1000">
      <formula1>"task first,no task first"</formula1>
    </dataValidation>
    <dataValidation type="list" allowBlank="1" sqref="K2:K1000">
      <formula1>"Male,Female"</formula1>
    </dataValidation>
    <dataValidation type="list" allowBlank="1" showErrorMessage="1" sqref="B2:B1000">
      <formula1>"Social,Functional"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2" max="2" width="15.13"/>
    <col customWidth="1" min="9" max="9" width="9.13"/>
  </cols>
  <sheetData>
    <row r="1">
      <c r="A1" s="6" t="s">
        <v>82</v>
      </c>
      <c r="B1" s="14" t="s">
        <v>83</v>
      </c>
      <c r="C1" s="6" t="s">
        <v>84</v>
      </c>
      <c r="D1" s="6" t="s">
        <v>85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75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6" t="s">
        <v>86</v>
      </c>
      <c r="U1" s="6" t="s">
        <v>87</v>
      </c>
      <c r="V1" s="6" t="s">
        <v>88</v>
      </c>
      <c r="W1" s="6" t="s">
        <v>89</v>
      </c>
      <c r="X1" s="6" t="s">
        <v>90</v>
      </c>
      <c r="Y1" s="6" t="s">
        <v>91</v>
      </c>
      <c r="Z1" s="6" t="s">
        <v>92</v>
      </c>
      <c r="AA1" s="6" t="s">
        <v>93</v>
      </c>
      <c r="AB1" s="6" t="s">
        <v>89</v>
      </c>
      <c r="AC1" s="6" t="s">
        <v>94</v>
      </c>
      <c r="AD1" s="6" t="s">
        <v>95</v>
      </c>
      <c r="AE1" s="6" t="s">
        <v>96</v>
      </c>
      <c r="AF1" s="6" t="s">
        <v>97</v>
      </c>
      <c r="AG1" s="6" t="s">
        <v>98</v>
      </c>
      <c r="AH1" s="6" t="s">
        <v>99</v>
      </c>
      <c r="AI1" s="6" t="s">
        <v>100</v>
      </c>
      <c r="AJ1" s="6" t="s">
        <v>101</v>
      </c>
      <c r="AK1" s="6" t="s">
        <v>102</v>
      </c>
      <c r="AL1" s="6" t="s">
        <v>103</v>
      </c>
      <c r="AM1" s="6" t="s">
        <v>104</v>
      </c>
      <c r="AN1" s="6" t="s">
        <v>105</v>
      </c>
      <c r="AO1" s="6" t="s">
        <v>76</v>
      </c>
      <c r="AP1" s="6" t="s">
        <v>106</v>
      </c>
      <c r="AQ1" s="6" t="s">
        <v>107</v>
      </c>
      <c r="AR1" s="6" t="s">
        <v>108</v>
      </c>
      <c r="AS1" s="6" t="s">
        <v>109</v>
      </c>
      <c r="AT1" s="6" t="s">
        <v>110</v>
      </c>
      <c r="AU1" s="6"/>
    </row>
    <row r="2">
      <c r="A2" s="8">
        <v>21601.0</v>
      </c>
      <c r="B2" s="14">
        <v>0.0</v>
      </c>
      <c r="C2" s="6" t="s">
        <v>13</v>
      </c>
      <c r="D2" s="6" t="s">
        <v>111</v>
      </c>
      <c r="E2" s="6">
        <v>4.0</v>
      </c>
      <c r="F2" s="8">
        <v>6.0</v>
      </c>
      <c r="G2" s="8">
        <v>6.0</v>
      </c>
      <c r="H2" s="8">
        <v>4.5</v>
      </c>
      <c r="I2" s="6">
        <v>4.0</v>
      </c>
      <c r="J2" s="6" t="b">
        <v>1</v>
      </c>
      <c r="K2" s="6">
        <v>2.0</v>
      </c>
      <c r="L2" s="6">
        <v>3.0</v>
      </c>
      <c r="M2" s="6">
        <v>3.0</v>
      </c>
      <c r="N2" s="6">
        <v>5.0</v>
      </c>
      <c r="O2" s="6">
        <v>5.0</v>
      </c>
      <c r="P2" s="6">
        <v>4.0</v>
      </c>
      <c r="Q2" s="6">
        <v>5.0</v>
      </c>
      <c r="R2" s="6">
        <v>4.0</v>
      </c>
      <c r="S2" s="6">
        <v>3.0</v>
      </c>
      <c r="T2" s="6">
        <v>3.0</v>
      </c>
      <c r="U2" s="6">
        <v>2.0</v>
      </c>
      <c r="V2" s="6">
        <v>3.0</v>
      </c>
      <c r="W2" s="6">
        <v>2.0</v>
      </c>
      <c r="X2" s="6">
        <v>3.0</v>
      </c>
      <c r="Y2" s="6">
        <v>4.0</v>
      </c>
      <c r="Z2" s="6">
        <v>4.0</v>
      </c>
      <c r="AA2" s="6">
        <v>2.0</v>
      </c>
      <c r="AB2" s="6">
        <v>3.0</v>
      </c>
      <c r="AC2" s="6">
        <v>4.0</v>
      </c>
      <c r="AD2" s="6">
        <v>5.0</v>
      </c>
      <c r="AE2" s="6">
        <v>4.0</v>
      </c>
      <c r="AF2" s="6">
        <v>5.0</v>
      </c>
      <c r="AG2" s="6">
        <v>5.0</v>
      </c>
      <c r="AH2" s="6">
        <v>5.0</v>
      </c>
      <c r="AI2" s="6">
        <v>4.0</v>
      </c>
      <c r="AJ2" s="6">
        <v>4.0</v>
      </c>
      <c r="AK2" s="6">
        <v>3.0</v>
      </c>
      <c r="AL2" s="6">
        <v>5.0</v>
      </c>
      <c r="AM2" s="6">
        <v>4.0</v>
      </c>
      <c r="AN2" s="6">
        <v>4.0</v>
      </c>
      <c r="AO2" s="6" t="s">
        <v>78</v>
      </c>
      <c r="AP2" s="6">
        <v>0.861</v>
      </c>
      <c r="AQ2" s="6">
        <v>0.856</v>
      </c>
      <c r="AR2" s="6">
        <v>0.854</v>
      </c>
      <c r="AS2" s="6">
        <v>0.823</v>
      </c>
      <c r="AT2" s="6">
        <v>0.854</v>
      </c>
      <c r="AU2" s="6"/>
    </row>
    <row r="3">
      <c r="A3" s="8">
        <v>21601.0</v>
      </c>
      <c r="B3" s="14">
        <v>1.0</v>
      </c>
      <c r="C3" s="6" t="s">
        <v>13</v>
      </c>
      <c r="D3" s="6" t="s">
        <v>112</v>
      </c>
      <c r="E3" s="6">
        <v>4.0</v>
      </c>
      <c r="F3" s="8">
        <v>6.0</v>
      </c>
      <c r="G3" s="8">
        <v>6.0</v>
      </c>
      <c r="H3" s="8">
        <v>4.5</v>
      </c>
      <c r="I3" s="6">
        <v>4.0</v>
      </c>
      <c r="J3" s="6" t="b">
        <v>1</v>
      </c>
      <c r="K3" s="6">
        <v>2.0</v>
      </c>
      <c r="L3" s="6">
        <v>4.0</v>
      </c>
      <c r="M3" s="6">
        <v>3.0</v>
      </c>
      <c r="N3" s="6">
        <v>5.0</v>
      </c>
      <c r="O3" s="6">
        <v>5.0</v>
      </c>
      <c r="P3" s="6">
        <v>5.0</v>
      </c>
      <c r="Q3" s="6">
        <v>5.0</v>
      </c>
      <c r="R3" s="6">
        <v>4.0</v>
      </c>
      <c r="S3" s="6">
        <v>3.0</v>
      </c>
      <c r="T3" s="6">
        <v>4.0</v>
      </c>
      <c r="U3" s="6">
        <v>3.0</v>
      </c>
      <c r="V3" s="6">
        <v>4.0</v>
      </c>
      <c r="W3" s="6">
        <v>3.0</v>
      </c>
      <c r="X3" s="6">
        <v>2.0</v>
      </c>
      <c r="Y3" s="6">
        <v>4.0</v>
      </c>
      <c r="Z3" s="6">
        <v>4.0</v>
      </c>
      <c r="AA3" s="6">
        <v>3.0</v>
      </c>
      <c r="AB3" s="6">
        <v>3.0</v>
      </c>
      <c r="AC3" s="6">
        <v>4.0</v>
      </c>
      <c r="AD3" s="6">
        <v>5.0</v>
      </c>
      <c r="AE3" s="6">
        <v>4.0</v>
      </c>
      <c r="AF3" s="6">
        <v>5.0</v>
      </c>
      <c r="AG3" s="6">
        <v>5.0</v>
      </c>
      <c r="AH3" s="6">
        <v>5.0</v>
      </c>
      <c r="AI3" s="6">
        <v>4.0</v>
      </c>
      <c r="AJ3" s="6">
        <v>4.0</v>
      </c>
      <c r="AK3" s="6">
        <v>3.0</v>
      </c>
      <c r="AL3" s="6">
        <v>5.0</v>
      </c>
      <c r="AM3" s="6">
        <v>4.0</v>
      </c>
      <c r="AN3" s="6">
        <v>4.0</v>
      </c>
      <c r="AO3" s="6" t="s">
        <v>78</v>
      </c>
      <c r="AP3" s="6">
        <v>0.905</v>
      </c>
      <c r="AQ3" s="6">
        <v>0.866</v>
      </c>
      <c r="AR3" s="6">
        <v>0.857</v>
      </c>
      <c r="AS3" s="6">
        <v>0.877</v>
      </c>
      <c r="AT3" s="6">
        <v>0.903</v>
      </c>
      <c r="AU3" s="6"/>
    </row>
    <row r="4">
      <c r="A4" s="8">
        <v>21701.0</v>
      </c>
      <c r="B4" s="14">
        <v>11.0</v>
      </c>
      <c r="C4" s="6" t="s">
        <v>79</v>
      </c>
      <c r="D4" s="6" t="s">
        <v>112</v>
      </c>
      <c r="E4" s="6">
        <v>3.0</v>
      </c>
      <c r="F4" s="8">
        <v>5.0</v>
      </c>
      <c r="G4" s="8">
        <v>6.5</v>
      </c>
      <c r="H4" s="8">
        <v>6.0</v>
      </c>
      <c r="I4" s="6">
        <v>6.0</v>
      </c>
      <c r="J4" s="6" t="b">
        <v>1</v>
      </c>
      <c r="K4" s="6">
        <v>4.0</v>
      </c>
      <c r="L4" s="6">
        <v>1.0</v>
      </c>
      <c r="M4" s="6">
        <v>1.0</v>
      </c>
      <c r="N4" s="6">
        <v>4.0</v>
      </c>
      <c r="O4" s="6">
        <v>4.0</v>
      </c>
      <c r="P4" s="6">
        <v>1.0</v>
      </c>
      <c r="Q4" s="6">
        <v>4.0</v>
      </c>
      <c r="R4" s="6">
        <v>5.0</v>
      </c>
      <c r="S4" s="6">
        <v>3.0</v>
      </c>
      <c r="T4" s="6">
        <v>3.0</v>
      </c>
      <c r="U4" s="6">
        <v>1.0</v>
      </c>
      <c r="V4" s="6">
        <v>3.0</v>
      </c>
      <c r="W4" s="6">
        <v>2.0</v>
      </c>
      <c r="X4" s="6">
        <v>3.0</v>
      </c>
      <c r="Y4" s="6">
        <v>2.0</v>
      </c>
      <c r="Z4" s="6">
        <v>2.0</v>
      </c>
      <c r="AA4" s="6">
        <v>1.0</v>
      </c>
      <c r="AB4" s="6">
        <v>2.0</v>
      </c>
      <c r="AC4" s="6">
        <v>1.0</v>
      </c>
      <c r="AD4" s="6">
        <v>1.0</v>
      </c>
      <c r="AE4" s="6">
        <v>3.0</v>
      </c>
      <c r="AF4" s="6">
        <v>2.0</v>
      </c>
      <c r="AG4" s="6">
        <v>3.0</v>
      </c>
      <c r="AH4" s="6">
        <v>3.0</v>
      </c>
      <c r="AI4" s="6">
        <v>3.0</v>
      </c>
      <c r="AJ4" s="6">
        <v>3.0</v>
      </c>
      <c r="AK4" s="6">
        <v>3.0</v>
      </c>
      <c r="AL4" s="6">
        <v>2.0</v>
      </c>
      <c r="AM4" s="6">
        <v>3.0</v>
      </c>
      <c r="AN4" s="6">
        <v>3.0</v>
      </c>
      <c r="AO4" s="6" t="s">
        <v>78</v>
      </c>
      <c r="AP4" s="6">
        <v>0.713</v>
      </c>
      <c r="AQ4" s="6">
        <v>0.754</v>
      </c>
      <c r="AR4" s="6">
        <v>0.753</v>
      </c>
      <c r="AS4" s="6">
        <v>0.87</v>
      </c>
      <c r="AT4" s="6">
        <v>0.809</v>
      </c>
      <c r="AU4" s="6"/>
    </row>
    <row r="5">
      <c r="A5" s="8">
        <v>21701.0</v>
      </c>
      <c r="B5" s="14">
        <v>10.0</v>
      </c>
      <c r="C5" s="6" t="s">
        <v>79</v>
      </c>
      <c r="D5" s="6" t="s">
        <v>111</v>
      </c>
      <c r="E5" s="6">
        <v>3.0</v>
      </c>
      <c r="F5" s="8">
        <v>5.0</v>
      </c>
      <c r="G5" s="8">
        <v>6.5</v>
      </c>
      <c r="H5" s="8">
        <v>6.0</v>
      </c>
      <c r="I5" s="6">
        <v>6.0</v>
      </c>
      <c r="J5" s="6" t="b">
        <v>1</v>
      </c>
      <c r="K5" s="6">
        <v>4.0</v>
      </c>
      <c r="L5" s="6">
        <v>4.0</v>
      </c>
      <c r="M5" s="6">
        <v>3.0</v>
      </c>
      <c r="N5" s="6">
        <v>4.0</v>
      </c>
      <c r="O5" s="6">
        <v>4.0</v>
      </c>
      <c r="P5" s="6">
        <v>2.0</v>
      </c>
      <c r="Q5" s="6">
        <v>4.0</v>
      </c>
      <c r="R5" s="6">
        <v>4.0</v>
      </c>
      <c r="S5" s="6">
        <v>4.0</v>
      </c>
      <c r="T5" s="6">
        <v>4.0</v>
      </c>
      <c r="U5" s="6">
        <v>3.0</v>
      </c>
      <c r="V5" s="6">
        <v>4.0</v>
      </c>
      <c r="W5" s="6">
        <v>3.0</v>
      </c>
      <c r="X5" s="6">
        <v>4.0</v>
      </c>
      <c r="Y5" s="6">
        <v>4.0</v>
      </c>
      <c r="Z5" s="6">
        <v>4.0</v>
      </c>
      <c r="AA5" s="6">
        <v>3.0</v>
      </c>
      <c r="AB5" s="6">
        <v>4.0</v>
      </c>
      <c r="AC5" s="6">
        <v>4.0</v>
      </c>
      <c r="AD5" s="6">
        <v>4.0</v>
      </c>
      <c r="AE5" s="6">
        <v>4.0</v>
      </c>
      <c r="AF5" s="6">
        <v>3.0</v>
      </c>
      <c r="AG5" s="6">
        <v>3.0</v>
      </c>
      <c r="AH5" s="6">
        <v>3.0</v>
      </c>
      <c r="AI5" s="6">
        <v>4.0</v>
      </c>
      <c r="AJ5" s="6">
        <v>4.0</v>
      </c>
      <c r="AK5" s="6">
        <v>4.0</v>
      </c>
      <c r="AL5" s="6">
        <v>4.0</v>
      </c>
      <c r="AM5" s="6">
        <v>3.0</v>
      </c>
      <c r="AN5" s="6">
        <v>3.0</v>
      </c>
      <c r="AO5" s="6" t="s">
        <v>78</v>
      </c>
      <c r="AP5" s="6">
        <v>0.8</v>
      </c>
      <c r="AQ5" s="6">
        <v>0.675</v>
      </c>
      <c r="AR5" s="6">
        <v>0.677</v>
      </c>
      <c r="AS5" s="6">
        <v>0.76</v>
      </c>
      <c r="AT5" s="6">
        <v>0.719</v>
      </c>
      <c r="AU5" s="6"/>
    </row>
    <row r="6">
      <c r="A6" s="8">
        <v>22401.0</v>
      </c>
      <c r="B6" s="14">
        <v>1.0</v>
      </c>
      <c r="C6" s="6" t="s">
        <v>13</v>
      </c>
      <c r="D6" s="6" t="s">
        <v>112</v>
      </c>
      <c r="E6" s="8">
        <v>3.5</v>
      </c>
      <c r="F6" s="8">
        <v>2.5</v>
      </c>
      <c r="G6" s="8">
        <v>5.5</v>
      </c>
      <c r="H6" s="8">
        <v>6.0</v>
      </c>
      <c r="I6" s="8">
        <v>5.5</v>
      </c>
      <c r="J6" s="6" t="b">
        <v>1</v>
      </c>
      <c r="K6" s="6">
        <v>2.0</v>
      </c>
      <c r="L6" s="6">
        <v>2.0</v>
      </c>
      <c r="M6" s="6">
        <v>4.0</v>
      </c>
      <c r="N6" s="6">
        <v>3.0</v>
      </c>
      <c r="O6" s="6">
        <v>2.0</v>
      </c>
      <c r="P6" s="6">
        <v>3.0</v>
      </c>
      <c r="Q6" s="6">
        <v>3.0</v>
      </c>
      <c r="R6" s="6">
        <v>3.0</v>
      </c>
      <c r="S6" s="6">
        <v>3.0</v>
      </c>
      <c r="T6" s="6">
        <v>3.0</v>
      </c>
      <c r="U6" s="6">
        <v>3.0</v>
      </c>
      <c r="V6" s="6">
        <v>3.0</v>
      </c>
      <c r="W6" s="6">
        <v>2.0</v>
      </c>
      <c r="X6" s="6">
        <v>2.0</v>
      </c>
      <c r="Y6" s="6">
        <v>3.0</v>
      </c>
      <c r="Z6" s="6">
        <v>2.0</v>
      </c>
      <c r="AA6" s="6">
        <v>2.0</v>
      </c>
      <c r="AB6" s="6">
        <v>2.0</v>
      </c>
      <c r="AC6" s="6">
        <v>3.0</v>
      </c>
      <c r="AD6" s="6">
        <v>2.0</v>
      </c>
      <c r="AE6" s="6">
        <v>3.0</v>
      </c>
      <c r="AF6" s="6">
        <v>2.0</v>
      </c>
      <c r="AG6" s="6">
        <v>3.0</v>
      </c>
      <c r="AH6" s="6">
        <v>3.0</v>
      </c>
      <c r="AI6" s="6">
        <v>3.0</v>
      </c>
      <c r="AJ6" s="6">
        <v>3.0</v>
      </c>
      <c r="AK6" s="6">
        <v>3.0</v>
      </c>
      <c r="AL6" s="6">
        <v>4.0</v>
      </c>
      <c r="AM6" s="6">
        <v>4.0</v>
      </c>
      <c r="AN6" s="6">
        <v>4.0</v>
      </c>
      <c r="AO6" s="6" t="s">
        <v>78</v>
      </c>
      <c r="AP6" s="6">
        <v>0.595</v>
      </c>
      <c r="AQ6" s="6">
        <v>0.636</v>
      </c>
      <c r="AR6" s="6">
        <v>0.611</v>
      </c>
      <c r="AS6" s="6">
        <v>0.693</v>
      </c>
      <c r="AT6" s="6">
        <v>0.658</v>
      </c>
    </row>
    <row r="7">
      <c r="A7" s="8">
        <v>22401.0</v>
      </c>
      <c r="B7" s="14">
        <v>0.0</v>
      </c>
      <c r="C7" s="6" t="s">
        <v>13</v>
      </c>
      <c r="D7" s="6" t="s">
        <v>111</v>
      </c>
      <c r="E7" s="8">
        <v>3.5</v>
      </c>
      <c r="F7" s="8">
        <v>2.5</v>
      </c>
      <c r="G7" s="8">
        <v>5.5</v>
      </c>
      <c r="H7" s="8">
        <v>6.0</v>
      </c>
      <c r="I7" s="8">
        <v>5.5</v>
      </c>
      <c r="J7" s="6" t="b">
        <v>1</v>
      </c>
      <c r="K7" s="6">
        <v>1.0</v>
      </c>
      <c r="L7" s="6">
        <v>2.0</v>
      </c>
      <c r="M7" s="6">
        <v>4.0</v>
      </c>
      <c r="N7" s="6">
        <v>4.0</v>
      </c>
      <c r="O7" s="6">
        <v>4.0</v>
      </c>
      <c r="P7" s="6">
        <v>4.0</v>
      </c>
      <c r="Q7" s="6">
        <v>3.0</v>
      </c>
      <c r="R7" s="6">
        <v>3.0</v>
      </c>
      <c r="S7" s="6">
        <v>3.0</v>
      </c>
      <c r="T7" s="6">
        <v>4.0</v>
      </c>
      <c r="U7" s="6">
        <v>4.0</v>
      </c>
      <c r="V7" s="6">
        <v>3.0</v>
      </c>
      <c r="W7" s="6">
        <v>4.0</v>
      </c>
      <c r="X7" s="6">
        <v>1.0</v>
      </c>
      <c r="Y7" s="6">
        <v>4.0</v>
      </c>
      <c r="Z7" s="6">
        <v>2.0</v>
      </c>
      <c r="AA7" s="6">
        <v>2.0</v>
      </c>
      <c r="AB7" s="6">
        <v>3.0</v>
      </c>
      <c r="AC7" s="6">
        <v>4.0</v>
      </c>
      <c r="AD7" s="6">
        <v>2.0</v>
      </c>
      <c r="AE7" s="6">
        <v>4.0</v>
      </c>
      <c r="AF7" s="6">
        <v>2.0</v>
      </c>
      <c r="AG7" s="6">
        <v>2.0</v>
      </c>
      <c r="AH7" s="6">
        <v>2.0</v>
      </c>
      <c r="AI7" s="6">
        <v>3.0</v>
      </c>
      <c r="AJ7" s="6">
        <v>4.0</v>
      </c>
      <c r="AK7" s="6">
        <v>3.0</v>
      </c>
      <c r="AL7" s="6">
        <v>4.0</v>
      </c>
      <c r="AM7" s="6">
        <v>4.0</v>
      </c>
      <c r="AN7" s="6">
        <v>3.0</v>
      </c>
      <c r="AO7" s="6" t="s">
        <v>78</v>
      </c>
      <c r="AP7" s="6">
        <v>0.653</v>
      </c>
      <c r="AQ7" s="6">
        <v>0.721</v>
      </c>
      <c r="AR7" s="6">
        <v>0.752</v>
      </c>
      <c r="AS7" s="6">
        <v>0.673</v>
      </c>
      <c r="AT7" s="6">
        <v>0.693</v>
      </c>
    </row>
    <row r="8">
      <c r="A8" s="8">
        <v>22402.0</v>
      </c>
      <c r="B8" s="14">
        <v>0.0</v>
      </c>
      <c r="C8" s="6" t="s">
        <v>13</v>
      </c>
      <c r="D8" s="6" t="s">
        <v>111</v>
      </c>
      <c r="E8" s="8">
        <v>2.5</v>
      </c>
      <c r="F8" s="8">
        <v>1.5</v>
      </c>
      <c r="G8" s="8">
        <v>6.0</v>
      </c>
      <c r="H8" s="8">
        <v>5.5</v>
      </c>
      <c r="I8" s="8">
        <v>6.5</v>
      </c>
      <c r="J8" s="6" t="b">
        <v>0</v>
      </c>
      <c r="K8" s="6">
        <v>2.0</v>
      </c>
      <c r="L8" s="6">
        <v>4.0</v>
      </c>
      <c r="M8" s="6">
        <v>4.0</v>
      </c>
      <c r="N8" s="6">
        <v>5.0</v>
      </c>
      <c r="O8" s="6">
        <v>4.0</v>
      </c>
      <c r="P8" s="6">
        <v>4.0</v>
      </c>
      <c r="Q8" s="6">
        <v>5.0</v>
      </c>
      <c r="R8" s="6">
        <v>3.0</v>
      </c>
      <c r="S8" s="6">
        <v>4.0</v>
      </c>
      <c r="T8" s="6">
        <v>2.0</v>
      </c>
      <c r="U8" s="6">
        <v>2.0</v>
      </c>
      <c r="V8" s="6">
        <v>4.0</v>
      </c>
      <c r="W8" s="6">
        <v>2.0</v>
      </c>
      <c r="X8" s="6">
        <v>2.0</v>
      </c>
      <c r="Y8" s="6">
        <v>4.0</v>
      </c>
      <c r="Z8" s="6">
        <v>3.0</v>
      </c>
      <c r="AA8" s="6">
        <v>2.0</v>
      </c>
      <c r="AB8" s="6">
        <v>2.0</v>
      </c>
      <c r="AC8" s="6">
        <v>4.0</v>
      </c>
      <c r="AD8" s="6">
        <v>4.0</v>
      </c>
      <c r="AE8" s="6">
        <v>4.0</v>
      </c>
      <c r="AF8" s="6">
        <v>4.0</v>
      </c>
      <c r="AG8" s="6">
        <v>3.0</v>
      </c>
      <c r="AH8" s="6">
        <v>4.0</v>
      </c>
      <c r="AI8" s="6">
        <v>4.0</v>
      </c>
      <c r="AJ8" s="6">
        <v>3.0</v>
      </c>
      <c r="AK8" s="6">
        <v>4.0</v>
      </c>
      <c r="AL8" s="6">
        <v>4.0</v>
      </c>
      <c r="AM8" s="6">
        <v>4.0</v>
      </c>
      <c r="AN8" s="6">
        <v>3.0</v>
      </c>
      <c r="AO8" s="6" t="s">
        <v>81</v>
      </c>
      <c r="AP8" s="6">
        <v>0.622</v>
      </c>
      <c r="AQ8" s="6">
        <v>0.577</v>
      </c>
      <c r="AR8" s="6">
        <v>0.572</v>
      </c>
      <c r="AS8" s="6">
        <v>0.55</v>
      </c>
      <c r="AT8" s="6">
        <v>0.539</v>
      </c>
      <c r="AU8" s="6"/>
    </row>
    <row r="9">
      <c r="A9" s="8">
        <v>22402.0</v>
      </c>
      <c r="B9" s="14">
        <v>1.0</v>
      </c>
      <c r="C9" s="6" t="s">
        <v>13</v>
      </c>
      <c r="D9" s="6" t="s">
        <v>112</v>
      </c>
      <c r="E9" s="8">
        <v>2.5</v>
      </c>
      <c r="F9" s="8">
        <v>1.5</v>
      </c>
      <c r="G9" s="8">
        <v>6.0</v>
      </c>
      <c r="H9" s="8">
        <v>5.5</v>
      </c>
      <c r="I9" s="8">
        <v>6.5</v>
      </c>
      <c r="J9" s="6" t="b">
        <v>0</v>
      </c>
      <c r="K9" s="6">
        <v>3.0</v>
      </c>
      <c r="L9" s="6">
        <v>4.0</v>
      </c>
      <c r="M9" s="6">
        <v>3.0</v>
      </c>
      <c r="N9" s="6">
        <v>4.0</v>
      </c>
      <c r="O9" s="6">
        <v>4.0</v>
      </c>
      <c r="P9" s="6">
        <v>4.0</v>
      </c>
      <c r="Q9" s="6">
        <v>4.0</v>
      </c>
      <c r="R9" s="6">
        <v>4.0</v>
      </c>
      <c r="S9" s="6">
        <v>4.0</v>
      </c>
      <c r="T9" s="6">
        <v>4.0</v>
      </c>
      <c r="U9" s="6">
        <v>2.0</v>
      </c>
      <c r="V9" s="6">
        <v>4.0</v>
      </c>
      <c r="W9" s="6">
        <v>2.0</v>
      </c>
      <c r="X9" s="6">
        <v>2.0</v>
      </c>
      <c r="Y9" s="6">
        <v>3.0</v>
      </c>
      <c r="Z9" s="6">
        <v>3.0</v>
      </c>
      <c r="AA9" s="6">
        <v>2.0</v>
      </c>
      <c r="AB9" s="6">
        <v>2.0</v>
      </c>
      <c r="AC9" s="6">
        <v>4.0</v>
      </c>
      <c r="AD9" s="6">
        <v>4.0</v>
      </c>
      <c r="AE9" s="6">
        <v>3.0</v>
      </c>
      <c r="AF9" s="6">
        <v>3.0</v>
      </c>
      <c r="AG9" s="6">
        <v>4.0</v>
      </c>
      <c r="AH9" s="6">
        <v>4.0</v>
      </c>
      <c r="AI9" s="6">
        <v>4.0</v>
      </c>
      <c r="AJ9" s="6">
        <v>4.0</v>
      </c>
      <c r="AK9" s="6">
        <v>4.0</v>
      </c>
      <c r="AL9" s="6">
        <v>4.0</v>
      </c>
      <c r="AM9" s="6">
        <v>4.0</v>
      </c>
      <c r="AN9" s="6">
        <v>4.0</v>
      </c>
      <c r="AO9" s="6" t="s">
        <v>81</v>
      </c>
      <c r="AP9" s="6">
        <v>0.527</v>
      </c>
      <c r="AQ9" s="6">
        <v>0.495</v>
      </c>
      <c r="AR9" s="6">
        <v>0.471</v>
      </c>
      <c r="AS9" s="6">
        <v>0.509</v>
      </c>
      <c r="AT9" s="6">
        <v>0.475</v>
      </c>
      <c r="AU9" s="6"/>
    </row>
    <row r="10">
      <c r="A10" s="8">
        <v>22801.0</v>
      </c>
      <c r="B10" s="14">
        <v>11.0</v>
      </c>
      <c r="C10" s="6" t="s">
        <v>79</v>
      </c>
      <c r="D10" s="6" t="s">
        <v>112</v>
      </c>
      <c r="E10" s="8">
        <v>4.0</v>
      </c>
      <c r="F10" s="8">
        <v>4.5</v>
      </c>
      <c r="G10" s="8">
        <v>6.5</v>
      </c>
      <c r="H10" s="8">
        <v>3.5</v>
      </c>
      <c r="I10" s="8">
        <v>5.5</v>
      </c>
      <c r="J10" s="6" t="b">
        <v>1</v>
      </c>
      <c r="K10" s="6">
        <v>3.0</v>
      </c>
      <c r="L10" s="6">
        <v>1.0</v>
      </c>
      <c r="M10" s="6">
        <v>1.0</v>
      </c>
      <c r="N10" s="6">
        <v>2.0</v>
      </c>
      <c r="O10" s="6">
        <v>2.0</v>
      </c>
      <c r="P10" s="6">
        <v>2.0</v>
      </c>
      <c r="Q10" s="6">
        <v>4.0</v>
      </c>
      <c r="R10" s="6">
        <v>3.0</v>
      </c>
      <c r="S10" s="6">
        <v>4.0</v>
      </c>
      <c r="T10" s="6">
        <v>1.0</v>
      </c>
      <c r="U10" s="6">
        <v>1.0</v>
      </c>
      <c r="V10" s="6">
        <v>2.0</v>
      </c>
      <c r="W10" s="6">
        <v>2.0</v>
      </c>
      <c r="X10" s="6">
        <v>1.0</v>
      </c>
      <c r="Y10" s="6">
        <v>3.0</v>
      </c>
      <c r="Z10" s="6">
        <v>1.0</v>
      </c>
      <c r="AA10" s="6">
        <v>1.0</v>
      </c>
      <c r="AB10" s="6">
        <v>1.0</v>
      </c>
      <c r="AC10" s="6">
        <v>2.0</v>
      </c>
      <c r="AD10" s="6">
        <v>2.0</v>
      </c>
      <c r="AE10" s="6">
        <v>2.0</v>
      </c>
      <c r="AF10" s="6">
        <v>1.0</v>
      </c>
      <c r="AG10" s="6">
        <v>2.0</v>
      </c>
      <c r="AH10" s="6">
        <v>1.0</v>
      </c>
      <c r="AI10" s="6">
        <v>3.0</v>
      </c>
      <c r="AJ10" s="6">
        <v>2.0</v>
      </c>
      <c r="AK10" s="6">
        <v>4.0</v>
      </c>
      <c r="AL10" s="6">
        <v>3.0</v>
      </c>
      <c r="AM10" s="6">
        <v>3.0</v>
      </c>
      <c r="AN10" s="6">
        <v>3.0</v>
      </c>
      <c r="AO10" s="6" t="s">
        <v>81</v>
      </c>
      <c r="AP10" s="6">
        <v>0.829</v>
      </c>
      <c r="AQ10" s="6">
        <v>0.691</v>
      </c>
      <c r="AR10" s="6">
        <v>0.658</v>
      </c>
      <c r="AS10" s="6">
        <v>0.639</v>
      </c>
      <c r="AT10" s="6">
        <v>0.588</v>
      </c>
      <c r="AU10" s="6"/>
    </row>
    <row r="11">
      <c r="A11" s="8">
        <v>22801.0</v>
      </c>
      <c r="B11" s="14">
        <v>10.0</v>
      </c>
      <c r="C11" s="6" t="s">
        <v>79</v>
      </c>
      <c r="D11" s="6" t="s">
        <v>111</v>
      </c>
      <c r="E11" s="8">
        <v>4.0</v>
      </c>
      <c r="F11" s="8">
        <v>4.5</v>
      </c>
      <c r="G11" s="8">
        <v>6.5</v>
      </c>
      <c r="H11" s="8">
        <v>3.5</v>
      </c>
      <c r="I11" s="8">
        <v>5.5</v>
      </c>
      <c r="J11" s="6" t="b">
        <v>1</v>
      </c>
      <c r="K11" s="6">
        <v>1.0</v>
      </c>
      <c r="L11" s="6">
        <v>1.0</v>
      </c>
      <c r="M11" s="6">
        <v>1.0</v>
      </c>
      <c r="N11" s="6">
        <v>3.0</v>
      </c>
      <c r="O11" s="6">
        <v>3.0</v>
      </c>
      <c r="P11" s="6">
        <v>2.0</v>
      </c>
      <c r="Q11" s="6">
        <v>4.0</v>
      </c>
      <c r="R11" s="6">
        <v>4.0</v>
      </c>
      <c r="S11" s="6">
        <v>4.0</v>
      </c>
      <c r="T11" s="6">
        <v>1.0</v>
      </c>
      <c r="U11" s="6">
        <v>1.0</v>
      </c>
      <c r="V11" s="6">
        <v>4.0</v>
      </c>
      <c r="W11" s="6">
        <v>1.0</v>
      </c>
      <c r="X11" s="6">
        <v>1.0</v>
      </c>
      <c r="Y11" s="6">
        <v>3.0</v>
      </c>
      <c r="Z11" s="6">
        <v>4.0</v>
      </c>
      <c r="AA11" s="6">
        <v>1.0</v>
      </c>
      <c r="AB11" s="6">
        <v>1.0</v>
      </c>
      <c r="AC11" s="6">
        <v>3.0</v>
      </c>
      <c r="AD11" s="6">
        <v>3.0</v>
      </c>
      <c r="AE11" s="6">
        <v>1.0</v>
      </c>
      <c r="AF11" s="6">
        <v>1.0</v>
      </c>
      <c r="AG11" s="6">
        <v>1.0</v>
      </c>
      <c r="AH11" s="6">
        <v>1.0</v>
      </c>
      <c r="AI11" s="6">
        <v>3.0</v>
      </c>
      <c r="AJ11" s="6">
        <v>3.0</v>
      </c>
      <c r="AK11" s="6">
        <v>4.0</v>
      </c>
      <c r="AL11" s="6">
        <v>3.0</v>
      </c>
      <c r="AM11" s="6">
        <v>4.0</v>
      </c>
      <c r="AN11" s="6">
        <v>3.0</v>
      </c>
      <c r="AO11" s="6" t="s">
        <v>81</v>
      </c>
      <c r="AP11" s="6">
        <v>0.798</v>
      </c>
      <c r="AQ11" s="6">
        <v>0.752</v>
      </c>
      <c r="AR11" s="6">
        <v>0.77</v>
      </c>
      <c r="AS11" s="6">
        <v>0.737</v>
      </c>
      <c r="AT11" s="6">
        <v>0.747</v>
      </c>
      <c r="AU11" s="6"/>
    </row>
    <row r="12">
      <c r="A12" s="8">
        <v>30301.0</v>
      </c>
      <c r="B12" s="14">
        <v>10.0</v>
      </c>
      <c r="C12" s="6" t="s">
        <v>79</v>
      </c>
      <c r="D12" s="6" t="s">
        <v>111</v>
      </c>
      <c r="E12" s="8">
        <v>5.5</v>
      </c>
      <c r="F12" s="8">
        <v>5.0</v>
      </c>
      <c r="G12" s="8">
        <v>6.0</v>
      </c>
      <c r="H12" s="8">
        <v>6.0</v>
      </c>
      <c r="I12" s="8">
        <v>6.0</v>
      </c>
      <c r="J12" s="6" t="b">
        <v>1</v>
      </c>
      <c r="K12" s="6">
        <v>3.0</v>
      </c>
      <c r="L12" s="6">
        <v>3.0</v>
      </c>
      <c r="M12" s="6">
        <v>3.0</v>
      </c>
      <c r="N12" s="6">
        <v>3.0</v>
      </c>
      <c r="O12" s="6">
        <v>2.0</v>
      </c>
      <c r="P12" s="6">
        <v>3.0</v>
      </c>
      <c r="Q12" s="6">
        <v>5.0</v>
      </c>
      <c r="R12" s="6">
        <v>4.0</v>
      </c>
      <c r="S12" s="6">
        <v>5.0</v>
      </c>
      <c r="T12" s="6">
        <v>4.0</v>
      </c>
      <c r="U12" s="6">
        <v>1.0</v>
      </c>
      <c r="V12" s="6">
        <v>1.0</v>
      </c>
      <c r="W12" s="6">
        <v>1.0</v>
      </c>
      <c r="X12" s="6">
        <v>1.0</v>
      </c>
      <c r="Y12" s="6">
        <v>1.0</v>
      </c>
      <c r="Z12" s="6">
        <v>1.0</v>
      </c>
      <c r="AA12" s="6">
        <v>1.0</v>
      </c>
      <c r="AB12" s="6">
        <v>1.0</v>
      </c>
      <c r="AC12" s="6">
        <v>1.0</v>
      </c>
      <c r="AD12" s="6">
        <v>1.0</v>
      </c>
      <c r="AE12" s="6">
        <v>2.0</v>
      </c>
      <c r="AF12" s="6">
        <v>3.0</v>
      </c>
      <c r="AG12" s="6">
        <v>3.0</v>
      </c>
      <c r="AH12" s="6">
        <v>3.0</v>
      </c>
      <c r="AI12" s="6">
        <v>3.0</v>
      </c>
      <c r="AJ12" s="6">
        <v>5.0</v>
      </c>
      <c r="AK12" s="6">
        <v>5.0</v>
      </c>
      <c r="AL12" s="6">
        <v>4.0</v>
      </c>
      <c r="AM12" s="6">
        <v>3.0</v>
      </c>
      <c r="AN12" s="6">
        <v>3.0</v>
      </c>
      <c r="AO12" s="6" t="s">
        <v>78</v>
      </c>
      <c r="AP12" s="6">
        <v>0.668</v>
      </c>
      <c r="AQ12" s="6">
        <v>0.513</v>
      </c>
      <c r="AR12" s="6">
        <v>0.509</v>
      </c>
      <c r="AS12" s="6">
        <v>0.487</v>
      </c>
      <c r="AT12" s="6">
        <v>0.512</v>
      </c>
    </row>
    <row r="13">
      <c r="A13" s="8">
        <v>30301.0</v>
      </c>
      <c r="B13" s="14">
        <v>11.0</v>
      </c>
      <c r="C13" s="6" t="s">
        <v>79</v>
      </c>
      <c r="D13" s="6" t="s">
        <v>112</v>
      </c>
      <c r="E13" s="8">
        <v>5.5</v>
      </c>
      <c r="F13" s="8">
        <v>5.0</v>
      </c>
      <c r="G13" s="8">
        <v>6.0</v>
      </c>
      <c r="H13" s="8">
        <v>6.0</v>
      </c>
      <c r="I13" s="8">
        <v>6.0</v>
      </c>
      <c r="J13" s="6" t="b">
        <v>1</v>
      </c>
      <c r="K13" s="6">
        <v>3.0</v>
      </c>
      <c r="L13" s="6">
        <v>3.0</v>
      </c>
      <c r="M13" s="6">
        <v>3.0</v>
      </c>
      <c r="N13" s="6">
        <v>3.0</v>
      </c>
      <c r="O13" s="6">
        <v>3.0</v>
      </c>
      <c r="P13" s="6">
        <v>3.0</v>
      </c>
      <c r="Q13" s="6">
        <v>3.0</v>
      </c>
      <c r="R13" s="6">
        <v>3.0</v>
      </c>
      <c r="S13" s="6">
        <v>3.0</v>
      </c>
      <c r="T13" s="6">
        <v>3.0</v>
      </c>
      <c r="U13" s="6">
        <v>2.0</v>
      </c>
      <c r="V13" s="6">
        <v>1.0</v>
      </c>
      <c r="W13" s="6">
        <v>1.0</v>
      </c>
      <c r="X13" s="6">
        <v>3.0</v>
      </c>
      <c r="Y13" s="6">
        <v>1.0</v>
      </c>
      <c r="Z13" s="6">
        <v>1.0</v>
      </c>
      <c r="AA13" s="6">
        <v>1.0</v>
      </c>
      <c r="AB13" s="6">
        <v>1.0</v>
      </c>
      <c r="AC13" s="6">
        <v>1.0</v>
      </c>
      <c r="AD13" s="6">
        <v>1.0</v>
      </c>
      <c r="AE13" s="6">
        <v>2.0</v>
      </c>
      <c r="AF13" s="6">
        <v>2.0</v>
      </c>
      <c r="AG13" s="6">
        <v>3.0</v>
      </c>
      <c r="AH13" s="6">
        <v>3.0</v>
      </c>
      <c r="AI13" s="6">
        <v>3.0</v>
      </c>
      <c r="AJ13" s="6">
        <v>2.0</v>
      </c>
      <c r="AK13" s="6">
        <v>3.0</v>
      </c>
      <c r="AL13" s="6">
        <v>3.0</v>
      </c>
      <c r="AM13" s="6">
        <v>3.0</v>
      </c>
      <c r="AN13" s="6">
        <v>3.0</v>
      </c>
      <c r="AO13" s="6" t="s">
        <v>78</v>
      </c>
      <c r="AP13" s="6">
        <v>0.487</v>
      </c>
      <c r="AQ13" s="6">
        <v>0.453</v>
      </c>
      <c r="AR13" s="6">
        <v>0.444</v>
      </c>
      <c r="AS13" s="6">
        <v>0.529</v>
      </c>
      <c r="AT13" s="6">
        <v>0.471</v>
      </c>
    </row>
    <row r="14">
      <c r="A14" s="8">
        <v>30401.0</v>
      </c>
      <c r="B14" s="14">
        <v>1.0</v>
      </c>
      <c r="C14" s="6" t="s">
        <v>13</v>
      </c>
      <c r="D14" s="6" t="s">
        <v>112</v>
      </c>
      <c r="E14" s="8">
        <v>5.5</v>
      </c>
      <c r="F14" s="8">
        <v>5.5</v>
      </c>
      <c r="G14" s="8">
        <v>4.5</v>
      </c>
      <c r="H14" s="8">
        <v>6.0</v>
      </c>
      <c r="I14" s="8">
        <v>5.5</v>
      </c>
      <c r="J14" s="6" t="b">
        <v>1</v>
      </c>
      <c r="K14" s="6">
        <v>4.0</v>
      </c>
      <c r="L14" s="6">
        <v>3.0</v>
      </c>
      <c r="M14" s="6">
        <v>3.0</v>
      </c>
      <c r="N14" s="6">
        <v>3.0</v>
      </c>
      <c r="O14" s="6">
        <v>3.0</v>
      </c>
      <c r="P14" s="6">
        <v>3.0</v>
      </c>
      <c r="Q14" s="6">
        <v>5.0</v>
      </c>
      <c r="R14" s="6">
        <v>4.0</v>
      </c>
      <c r="S14" s="6">
        <v>4.0</v>
      </c>
      <c r="T14" s="6">
        <v>3.0</v>
      </c>
      <c r="U14" s="6">
        <v>2.0</v>
      </c>
      <c r="V14" s="6">
        <v>3.0</v>
      </c>
      <c r="W14" s="6">
        <v>2.0</v>
      </c>
      <c r="X14" s="6">
        <v>3.0</v>
      </c>
      <c r="Y14" s="6">
        <v>4.0</v>
      </c>
      <c r="Z14" s="6">
        <v>3.0</v>
      </c>
      <c r="AA14" s="6">
        <v>2.0</v>
      </c>
      <c r="AB14" s="6">
        <v>2.0</v>
      </c>
      <c r="AC14" s="6">
        <v>4.0</v>
      </c>
      <c r="AD14" s="6">
        <v>2.0</v>
      </c>
      <c r="AE14" s="6">
        <v>4.0</v>
      </c>
      <c r="AF14" s="6">
        <v>4.0</v>
      </c>
      <c r="AG14" s="6">
        <v>3.0</v>
      </c>
      <c r="AH14" s="6">
        <v>3.0</v>
      </c>
      <c r="AI14" s="6">
        <v>4.0</v>
      </c>
      <c r="AJ14" s="6">
        <v>4.0</v>
      </c>
      <c r="AK14" s="6">
        <v>3.0</v>
      </c>
      <c r="AL14" s="6">
        <v>4.0</v>
      </c>
      <c r="AM14" s="6">
        <v>4.0</v>
      </c>
      <c r="AN14" s="6">
        <v>4.0</v>
      </c>
      <c r="AO14" s="6" t="s">
        <v>81</v>
      </c>
    </row>
    <row r="15">
      <c r="A15" s="8">
        <v>30401.0</v>
      </c>
      <c r="B15" s="14">
        <v>0.0</v>
      </c>
      <c r="C15" s="6" t="s">
        <v>13</v>
      </c>
      <c r="D15" s="6" t="s">
        <v>111</v>
      </c>
      <c r="E15" s="8">
        <v>5.5</v>
      </c>
      <c r="F15" s="8">
        <v>5.5</v>
      </c>
      <c r="G15" s="8">
        <v>4.5</v>
      </c>
      <c r="H15" s="8">
        <v>6.0</v>
      </c>
      <c r="I15" s="8">
        <v>5.5</v>
      </c>
      <c r="J15" s="6" t="b">
        <v>1</v>
      </c>
      <c r="K15" s="6">
        <v>3.0</v>
      </c>
      <c r="L15" s="6">
        <v>4.0</v>
      </c>
      <c r="M15" s="6">
        <v>4.0</v>
      </c>
      <c r="N15" s="6">
        <v>3.0</v>
      </c>
      <c r="O15" s="6">
        <v>3.0</v>
      </c>
      <c r="P15" s="6">
        <v>4.0</v>
      </c>
      <c r="Q15" s="6">
        <v>4.0</v>
      </c>
      <c r="R15" s="6">
        <v>4.0</v>
      </c>
      <c r="S15" s="6">
        <v>3.0</v>
      </c>
      <c r="T15" s="6">
        <v>3.0</v>
      </c>
      <c r="U15" s="6">
        <v>3.0</v>
      </c>
      <c r="V15" s="6">
        <v>3.0</v>
      </c>
      <c r="W15" s="6">
        <v>4.0</v>
      </c>
      <c r="X15" s="6">
        <v>4.0</v>
      </c>
      <c r="Y15" s="6">
        <v>4.0</v>
      </c>
      <c r="Z15" s="6">
        <v>4.0</v>
      </c>
      <c r="AA15" s="6">
        <v>2.0</v>
      </c>
      <c r="AB15" s="6">
        <v>2.0</v>
      </c>
      <c r="AC15" s="6">
        <v>4.0</v>
      </c>
      <c r="AD15" s="6">
        <v>4.0</v>
      </c>
      <c r="AE15" s="6">
        <v>4.0</v>
      </c>
      <c r="AF15" s="6">
        <v>4.0</v>
      </c>
      <c r="AG15" s="6">
        <v>4.0</v>
      </c>
      <c r="AH15" s="6">
        <v>3.0</v>
      </c>
      <c r="AI15" s="6">
        <v>4.0</v>
      </c>
      <c r="AJ15" s="6">
        <v>4.0</v>
      </c>
      <c r="AK15" s="6">
        <v>4.0</v>
      </c>
      <c r="AL15" s="6">
        <v>4.0</v>
      </c>
      <c r="AM15" s="6">
        <v>3.0</v>
      </c>
      <c r="AN15" s="6">
        <v>3.0</v>
      </c>
      <c r="AO15" s="6" t="s">
        <v>81</v>
      </c>
      <c r="AP15" s="6">
        <v>0.566</v>
      </c>
      <c r="AQ15" s="6">
        <v>0.539</v>
      </c>
      <c r="AR15" s="6">
        <v>0.551</v>
      </c>
      <c r="AS15" s="6">
        <v>0.55</v>
      </c>
      <c r="AT15" s="6">
        <v>0.549</v>
      </c>
      <c r="AU15" s="6"/>
    </row>
    <row r="16">
      <c r="A16" s="8">
        <v>30901.0</v>
      </c>
      <c r="B16" s="14">
        <v>0.0</v>
      </c>
      <c r="C16" s="6" t="s">
        <v>13</v>
      </c>
      <c r="D16" s="6" t="s">
        <v>111</v>
      </c>
      <c r="E16" s="8">
        <v>2.5</v>
      </c>
      <c r="F16" s="8">
        <v>5.5</v>
      </c>
      <c r="G16" s="8">
        <v>6.5</v>
      </c>
      <c r="H16" s="8">
        <v>5.0</v>
      </c>
      <c r="I16" s="8">
        <v>5.5</v>
      </c>
      <c r="J16" s="6" t="b">
        <v>1</v>
      </c>
      <c r="K16" s="6">
        <v>2.0</v>
      </c>
      <c r="L16" s="6">
        <v>4.0</v>
      </c>
      <c r="M16" s="6">
        <v>2.0</v>
      </c>
      <c r="N16" s="6">
        <v>4.0</v>
      </c>
      <c r="O16" s="6">
        <v>5.0</v>
      </c>
      <c r="P16" s="6">
        <v>5.0</v>
      </c>
      <c r="Q16" s="6">
        <v>5.0</v>
      </c>
      <c r="R16" s="6">
        <v>5.0</v>
      </c>
      <c r="S16" s="6">
        <v>4.0</v>
      </c>
      <c r="T16" s="6">
        <v>4.0</v>
      </c>
      <c r="U16" s="6">
        <v>2.0</v>
      </c>
      <c r="V16" s="6">
        <v>4.0</v>
      </c>
      <c r="W16" s="6">
        <v>1.0</v>
      </c>
      <c r="X16" s="6">
        <v>1.0</v>
      </c>
      <c r="Y16" s="6">
        <v>3.0</v>
      </c>
      <c r="Z16" s="6">
        <v>2.0</v>
      </c>
      <c r="AA16" s="6">
        <v>1.0</v>
      </c>
      <c r="AB16" s="6">
        <v>1.0</v>
      </c>
      <c r="AC16" s="6">
        <v>5.0</v>
      </c>
      <c r="AD16" s="6">
        <v>5.0</v>
      </c>
      <c r="AE16" s="6">
        <v>4.0</v>
      </c>
      <c r="AF16" s="6">
        <v>3.0</v>
      </c>
      <c r="AG16" s="6">
        <v>3.0</v>
      </c>
      <c r="AH16" s="6">
        <v>4.0</v>
      </c>
      <c r="AI16" s="6">
        <v>4.0</v>
      </c>
      <c r="AJ16" s="6">
        <v>4.0</v>
      </c>
      <c r="AK16" s="6">
        <v>4.0</v>
      </c>
      <c r="AL16" s="6">
        <v>3.0</v>
      </c>
      <c r="AM16" s="6">
        <v>5.0</v>
      </c>
      <c r="AN16" s="6">
        <v>4.0</v>
      </c>
      <c r="AO16" s="6" t="s">
        <v>81</v>
      </c>
    </row>
    <row r="17">
      <c r="A17" s="8">
        <v>30901.0</v>
      </c>
      <c r="B17" s="14">
        <v>1.0</v>
      </c>
      <c r="C17" s="6" t="s">
        <v>13</v>
      </c>
      <c r="D17" s="6" t="s">
        <v>112</v>
      </c>
      <c r="E17" s="8">
        <v>2.5</v>
      </c>
      <c r="F17" s="8">
        <v>5.5</v>
      </c>
      <c r="G17" s="8">
        <v>6.5</v>
      </c>
      <c r="H17" s="8">
        <v>5.0</v>
      </c>
      <c r="I17" s="8">
        <v>5.5</v>
      </c>
      <c r="J17" s="6" t="b">
        <v>1</v>
      </c>
      <c r="K17" s="6">
        <v>2.0</v>
      </c>
      <c r="L17" s="6">
        <v>2.0</v>
      </c>
      <c r="M17" s="6">
        <v>2.0</v>
      </c>
      <c r="N17" s="6">
        <v>5.0</v>
      </c>
      <c r="O17" s="6">
        <v>5.0</v>
      </c>
      <c r="P17" s="6">
        <v>5.0</v>
      </c>
      <c r="Q17" s="6">
        <v>5.0</v>
      </c>
      <c r="R17" s="6">
        <v>5.0</v>
      </c>
      <c r="S17" s="6">
        <v>3.0</v>
      </c>
      <c r="T17" s="6">
        <v>3.0</v>
      </c>
      <c r="U17" s="6">
        <v>2.0</v>
      </c>
      <c r="V17" s="6">
        <v>3.0</v>
      </c>
      <c r="W17" s="6">
        <v>1.0</v>
      </c>
      <c r="X17" s="6">
        <v>2.0</v>
      </c>
      <c r="Y17" s="6">
        <v>3.0</v>
      </c>
      <c r="Z17" s="6">
        <v>2.0</v>
      </c>
      <c r="AA17" s="6">
        <v>2.0</v>
      </c>
      <c r="AB17" s="6">
        <v>2.0</v>
      </c>
      <c r="AC17" s="6">
        <v>4.0</v>
      </c>
      <c r="AD17" s="6">
        <v>4.0</v>
      </c>
      <c r="AE17" s="6">
        <v>4.0</v>
      </c>
      <c r="AF17" s="6">
        <v>2.0</v>
      </c>
      <c r="AG17" s="6">
        <v>3.0</v>
      </c>
      <c r="AH17" s="6">
        <v>4.0</v>
      </c>
      <c r="AI17" s="6">
        <v>3.0</v>
      </c>
      <c r="AJ17" s="6">
        <v>4.0</v>
      </c>
      <c r="AK17" s="6">
        <v>4.0</v>
      </c>
      <c r="AL17" s="6">
        <v>4.0</v>
      </c>
      <c r="AM17" s="6">
        <v>4.0</v>
      </c>
      <c r="AN17" s="6">
        <v>3.0</v>
      </c>
      <c r="AO17" s="6" t="s">
        <v>81</v>
      </c>
      <c r="AP17" s="6">
        <v>0.757</v>
      </c>
      <c r="AQ17" s="6">
        <v>0.639</v>
      </c>
      <c r="AR17" s="6">
        <v>0.738</v>
      </c>
      <c r="AS17" s="15">
        <v>0.723</v>
      </c>
      <c r="AT17" s="6">
        <v>0.681</v>
      </c>
      <c r="AU17" s="6"/>
    </row>
    <row r="18">
      <c r="A18" s="8">
        <v>31001.0</v>
      </c>
      <c r="B18" s="14">
        <v>11.0</v>
      </c>
      <c r="C18" s="6" t="s">
        <v>79</v>
      </c>
      <c r="D18" s="6" t="s">
        <v>112</v>
      </c>
      <c r="E18" s="8">
        <v>6.0</v>
      </c>
      <c r="F18" s="8">
        <v>6.0</v>
      </c>
      <c r="G18" s="8">
        <v>5.0</v>
      </c>
      <c r="H18" s="8">
        <v>5.5</v>
      </c>
      <c r="I18" s="8">
        <v>6.0</v>
      </c>
      <c r="J18" s="6" t="b">
        <v>1</v>
      </c>
      <c r="K18" s="6">
        <v>1.0</v>
      </c>
      <c r="L18" s="6">
        <v>2.0</v>
      </c>
      <c r="M18" s="6">
        <v>1.0</v>
      </c>
      <c r="N18" s="6">
        <v>5.0</v>
      </c>
      <c r="O18" s="6">
        <v>5.0</v>
      </c>
      <c r="P18" s="6">
        <v>3.0</v>
      </c>
      <c r="Q18" s="6">
        <v>5.0</v>
      </c>
      <c r="R18" s="6">
        <v>4.0</v>
      </c>
      <c r="S18" s="6">
        <v>1.0</v>
      </c>
      <c r="T18" s="6">
        <v>3.0</v>
      </c>
      <c r="U18" s="6">
        <v>1.0</v>
      </c>
      <c r="V18" s="6">
        <v>3.0</v>
      </c>
      <c r="W18" s="6">
        <v>1.0</v>
      </c>
      <c r="X18" s="6">
        <v>3.0</v>
      </c>
      <c r="Y18" s="6">
        <v>3.0</v>
      </c>
      <c r="Z18" s="6">
        <v>2.0</v>
      </c>
      <c r="AA18" s="6">
        <v>2.0</v>
      </c>
      <c r="AB18" s="6">
        <v>1.0</v>
      </c>
      <c r="AC18" s="6">
        <v>1.0</v>
      </c>
      <c r="AD18" s="6">
        <v>4.0</v>
      </c>
      <c r="AE18" s="6">
        <v>4.0</v>
      </c>
      <c r="AF18" s="6">
        <v>3.0</v>
      </c>
      <c r="AG18" s="6">
        <v>3.0</v>
      </c>
      <c r="AH18" s="6">
        <v>4.0</v>
      </c>
      <c r="AI18" s="6">
        <v>3.0</v>
      </c>
      <c r="AJ18" s="6">
        <v>4.0</v>
      </c>
      <c r="AK18" s="6">
        <v>5.0</v>
      </c>
      <c r="AL18" s="6">
        <v>5.0</v>
      </c>
      <c r="AM18" s="6">
        <v>3.0</v>
      </c>
      <c r="AN18" s="6">
        <v>3.0</v>
      </c>
      <c r="AO18" s="6" t="s">
        <v>81</v>
      </c>
      <c r="AP18" s="6">
        <v>0.491</v>
      </c>
      <c r="AQ18" s="6">
        <v>0.52</v>
      </c>
      <c r="AR18" s="6">
        <v>0.573</v>
      </c>
      <c r="AS18" s="6">
        <v>0.658</v>
      </c>
      <c r="AT18" s="6">
        <v>0.707</v>
      </c>
      <c r="AU18" s="6"/>
    </row>
    <row r="19">
      <c r="A19" s="8">
        <v>31001.0</v>
      </c>
      <c r="B19" s="14">
        <v>10.0</v>
      </c>
      <c r="C19" s="6" t="s">
        <v>79</v>
      </c>
      <c r="D19" s="6" t="s">
        <v>111</v>
      </c>
      <c r="E19" s="8">
        <v>6.0</v>
      </c>
      <c r="F19" s="8">
        <v>6.0</v>
      </c>
      <c r="G19" s="8">
        <v>5.0</v>
      </c>
      <c r="H19" s="8">
        <v>5.5</v>
      </c>
      <c r="I19" s="8">
        <v>6.0</v>
      </c>
      <c r="J19" s="6" t="b">
        <v>1</v>
      </c>
      <c r="K19" s="6">
        <v>1.0</v>
      </c>
      <c r="L19" s="6">
        <v>1.0</v>
      </c>
      <c r="M19" s="6">
        <v>1.0</v>
      </c>
      <c r="N19" s="6">
        <v>5.0</v>
      </c>
      <c r="O19" s="6">
        <v>5.0</v>
      </c>
      <c r="P19" s="6">
        <v>3.0</v>
      </c>
      <c r="Q19" s="6">
        <v>5.0</v>
      </c>
      <c r="R19" s="6">
        <v>4.0</v>
      </c>
      <c r="S19" s="6">
        <v>5.0</v>
      </c>
      <c r="T19" s="6">
        <v>3.0</v>
      </c>
      <c r="U19" s="6">
        <v>4.0</v>
      </c>
      <c r="V19" s="6">
        <v>3.0</v>
      </c>
      <c r="W19" s="6">
        <v>3.0</v>
      </c>
      <c r="X19" s="6">
        <v>3.0</v>
      </c>
      <c r="Y19" s="6">
        <v>4.0</v>
      </c>
      <c r="Z19" s="6">
        <v>3.0</v>
      </c>
      <c r="AA19" s="6">
        <v>4.0</v>
      </c>
      <c r="AB19" s="6">
        <v>3.0</v>
      </c>
      <c r="AC19" s="6">
        <v>4.0</v>
      </c>
      <c r="AD19" s="6">
        <v>5.0</v>
      </c>
      <c r="AE19" s="6">
        <v>4.0</v>
      </c>
      <c r="AF19" s="6">
        <v>4.0</v>
      </c>
      <c r="AG19" s="6">
        <v>3.0</v>
      </c>
      <c r="AH19" s="6">
        <v>3.0</v>
      </c>
      <c r="AI19" s="6">
        <v>3.0</v>
      </c>
      <c r="AJ19" s="6">
        <v>4.0</v>
      </c>
      <c r="AK19" s="6">
        <v>5.0</v>
      </c>
      <c r="AL19" s="6">
        <v>5.0</v>
      </c>
      <c r="AM19" s="6">
        <v>4.0</v>
      </c>
      <c r="AN19" s="6">
        <v>4.0</v>
      </c>
      <c r="AO19" s="6" t="s">
        <v>81</v>
      </c>
      <c r="AP19" s="6">
        <v>0.608</v>
      </c>
      <c r="AQ19" s="6">
        <v>0.576</v>
      </c>
      <c r="AR19" s="6">
        <v>0.579</v>
      </c>
      <c r="AS19" s="6">
        <v>0.643</v>
      </c>
      <c r="AT19" s="6">
        <v>0.668</v>
      </c>
      <c r="AU19" s="6"/>
    </row>
    <row r="20">
      <c r="A20" s="8">
        <v>31101.0</v>
      </c>
      <c r="B20" s="14">
        <v>10.0</v>
      </c>
      <c r="C20" s="6" t="s">
        <v>79</v>
      </c>
      <c r="D20" s="6" t="s">
        <v>111</v>
      </c>
      <c r="E20" s="8">
        <v>1.0</v>
      </c>
      <c r="F20" s="8">
        <v>6.5</v>
      </c>
      <c r="G20" s="8">
        <v>7.0</v>
      </c>
      <c r="H20" s="8">
        <v>6.5</v>
      </c>
      <c r="I20" s="8">
        <v>7.0</v>
      </c>
      <c r="J20" s="6" t="b">
        <v>1</v>
      </c>
      <c r="K20" s="6">
        <v>1.0</v>
      </c>
      <c r="L20" s="6">
        <v>1.0</v>
      </c>
      <c r="M20" s="6">
        <v>1.0</v>
      </c>
      <c r="N20" s="6">
        <v>3.0</v>
      </c>
      <c r="O20" s="6">
        <v>5.0</v>
      </c>
      <c r="P20" s="6">
        <v>3.0</v>
      </c>
      <c r="Q20" s="6">
        <v>3.0</v>
      </c>
      <c r="R20" s="6">
        <v>3.0</v>
      </c>
      <c r="S20" s="6">
        <v>3.0</v>
      </c>
      <c r="T20" s="6">
        <v>1.0</v>
      </c>
      <c r="U20" s="6">
        <v>1.0</v>
      </c>
      <c r="V20" s="6">
        <v>1.0</v>
      </c>
      <c r="W20" s="6">
        <v>1.0</v>
      </c>
      <c r="X20" s="6">
        <v>1.0</v>
      </c>
      <c r="Y20" s="6">
        <v>1.0</v>
      </c>
      <c r="Z20" s="6">
        <v>1.0</v>
      </c>
      <c r="AA20" s="6">
        <v>1.0</v>
      </c>
      <c r="AB20" s="6">
        <v>1.0</v>
      </c>
      <c r="AC20" s="6">
        <v>1.0</v>
      </c>
      <c r="AD20" s="6">
        <v>3.0</v>
      </c>
      <c r="AE20" s="6">
        <v>3.0</v>
      </c>
      <c r="AF20" s="6">
        <v>1.0</v>
      </c>
      <c r="AG20" s="6">
        <v>3.0</v>
      </c>
      <c r="AH20" s="6">
        <v>3.0</v>
      </c>
      <c r="AI20" s="6">
        <v>3.0</v>
      </c>
      <c r="AJ20" s="6">
        <v>3.0</v>
      </c>
      <c r="AK20" s="6">
        <v>3.0</v>
      </c>
      <c r="AL20" s="6">
        <v>3.0</v>
      </c>
      <c r="AM20" s="6">
        <v>3.0</v>
      </c>
      <c r="AN20" s="6">
        <v>3.0</v>
      </c>
      <c r="AO20" s="6" t="s">
        <v>78</v>
      </c>
      <c r="AP20" s="6">
        <v>0.875</v>
      </c>
      <c r="AQ20" s="6">
        <v>0.807</v>
      </c>
      <c r="AR20" s="6">
        <v>0.928</v>
      </c>
      <c r="AS20" s="6">
        <v>0.951</v>
      </c>
      <c r="AT20" s="6">
        <v>0.992</v>
      </c>
      <c r="AU20" s="6"/>
    </row>
    <row r="21">
      <c r="A21" s="8">
        <v>31101.0</v>
      </c>
      <c r="B21" s="14">
        <v>11.0</v>
      </c>
      <c r="C21" s="6" t="s">
        <v>79</v>
      </c>
      <c r="D21" s="6" t="s">
        <v>112</v>
      </c>
      <c r="E21" s="8">
        <v>1.0</v>
      </c>
      <c r="F21" s="8">
        <v>6.5</v>
      </c>
      <c r="G21" s="8">
        <v>7.0</v>
      </c>
      <c r="H21" s="8">
        <v>6.5</v>
      </c>
      <c r="I21" s="8">
        <v>7.0</v>
      </c>
      <c r="J21" s="6" t="b">
        <v>1</v>
      </c>
      <c r="K21" s="6">
        <v>1.0</v>
      </c>
      <c r="L21" s="6">
        <v>1.0</v>
      </c>
      <c r="M21" s="6">
        <v>1.0</v>
      </c>
      <c r="N21" s="6">
        <v>1.0</v>
      </c>
      <c r="O21" s="6">
        <v>5.0</v>
      </c>
      <c r="P21" s="6">
        <v>5.0</v>
      </c>
      <c r="Q21" s="6">
        <v>3.0</v>
      </c>
      <c r="R21" s="6">
        <v>3.0</v>
      </c>
      <c r="S21" s="6">
        <v>3.0</v>
      </c>
      <c r="T21" s="6">
        <v>1.0</v>
      </c>
      <c r="U21" s="6">
        <v>1.0</v>
      </c>
      <c r="V21" s="6">
        <v>1.0</v>
      </c>
      <c r="W21" s="6">
        <v>1.0</v>
      </c>
      <c r="X21" s="6">
        <v>3.0</v>
      </c>
      <c r="Y21" s="6">
        <v>1.0</v>
      </c>
      <c r="Z21" s="6">
        <v>1.0</v>
      </c>
      <c r="AA21" s="6">
        <v>1.0</v>
      </c>
      <c r="AB21" s="6">
        <v>1.0</v>
      </c>
      <c r="AC21" s="6">
        <v>1.0</v>
      </c>
      <c r="AD21" s="6">
        <v>1.0</v>
      </c>
      <c r="AE21" s="6">
        <v>3.0</v>
      </c>
      <c r="AF21" s="6">
        <v>3.0</v>
      </c>
      <c r="AG21" s="6">
        <v>3.0</v>
      </c>
      <c r="AH21" s="6">
        <v>3.0</v>
      </c>
      <c r="AI21" s="6">
        <v>3.0</v>
      </c>
      <c r="AJ21" s="6">
        <v>3.0</v>
      </c>
      <c r="AK21" s="6">
        <v>3.0</v>
      </c>
      <c r="AL21" s="6">
        <v>3.0</v>
      </c>
      <c r="AM21" s="6">
        <v>3.0</v>
      </c>
      <c r="AN21" s="6">
        <v>3.0</v>
      </c>
      <c r="AO21" s="6" t="s">
        <v>78</v>
      </c>
      <c r="AP21" s="6">
        <v>0.859</v>
      </c>
      <c r="AQ21" s="6">
        <v>0.86</v>
      </c>
      <c r="AR21" s="6">
        <v>0.865</v>
      </c>
      <c r="AS21" s="6">
        <v>0.954</v>
      </c>
      <c r="AT21" s="6">
        <v>0.954</v>
      </c>
    </row>
    <row r="22">
      <c r="A22" s="8">
        <v>31401.0</v>
      </c>
      <c r="B22" s="14">
        <v>1.0</v>
      </c>
      <c r="C22" s="6" t="s">
        <v>13</v>
      </c>
      <c r="D22" s="6" t="s">
        <v>112</v>
      </c>
      <c r="E22" s="8">
        <v>5.0</v>
      </c>
      <c r="F22" s="8">
        <v>4.5</v>
      </c>
      <c r="G22" s="8">
        <v>6.5</v>
      </c>
      <c r="H22" s="8">
        <v>3.0</v>
      </c>
      <c r="I22" s="8">
        <v>4.5</v>
      </c>
      <c r="J22" s="6" t="b">
        <v>0</v>
      </c>
      <c r="K22" s="6">
        <v>3.0</v>
      </c>
      <c r="L22" s="6">
        <v>4.0</v>
      </c>
      <c r="M22" s="6">
        <v>3.0</v>
      </c>
      <c r="N22" s="6">
        <v>5.0</v>
      </c>
      <c r="O22" s="6">
        <v>5.0</v>
      </c>
      <c r="P22" s="6">
        <v>4.0</v>
      </c>
      <c r="Q22" s="6">
        <v>5.0</v>
      </c>
      <c r="R22" s="6">
        <v>5.0</v>
      </c>
      <c r="S22" s="6">
        <v>5.0</v>
      </c>
      <c r="T22" s="6">
        <v>1.0</v>
      </c>
      <c r="U22" s="6">
        <v>1.0</v>
      </c>
      <c r="V22" s="6">
        <v>1.0</v>
      </c>
      <c r="W22" s="6">
        <v>1.0</v>
      </c>
      <c r="X22" s="6">
        <v>1.0</v>
      </c>
      <c r="Y22" s="6">
        <v>2.0</v>
      </c>
      <c r="Z22" s="6">
        <v>2.0</v>
      </c>
      <c r="AA22" s="6">
        <v>1.0</v>
      </c>
      <c r="AB22" s="6">
        <v>1.0</v>
      </c>
      <c r="AC22" s="6">
        <v>1.0</v>
      </c>
      <c r="AD22" s="6">
        <v>1.0</v>
      </c>
      <c r="AE22" s="6">
        <v>3.0</v>
      </c>
      <c r="AF22" s="6">
        <v>3.0</v>
      </c>
      <c r="AG22" s="6">
        <v>3.0</v>
      </c>
      <c r="AH22" s="6">
        <v>3.0</v>
      </c>
      <c r="AI22" s="6">
        <v>3.0</v>
      </c>
      <c r="AJ22" s="6">
        <v>4.0</v>
      </c>
      <c r="AK22" s="6">
        <v>3.0</v>
      </c>
      <c r="AL22" s="6">
        <v>3.0</v>
      </c>
      <c r="AM22" s="6">
        <v>3.0</v>
      </c>
      <c r="AN22" s="6">
        <v>3.0</v>
      </c>
      <c r="AO22" s="6" t="s">
        <v>81</v>
      </c>
    </row>
    <row r="23">
      <c r="A23" s="8">
        <v>31401.0</v>
      </c>
      <c r="B23" s="14">
        <v>0.0</v>
      </c>
      <c r="C23" s="6" t="s">
        <v>13</v>
      </c>
      <c r="D23" s="6" t="s">
        <v>111</v>
      </c>
      <c r="E23" s="8">
        <v>5.0</v>
      </c>
      <c r="F23" s="8">
        <v>4.5</v>
      </c>
      <c r="G23" s="8">
        <v>6.5</v>
      </c>
      <c r="H23" s="8">
        <v>3.0</v>
      </c>
      <c r="I23" s="8">
        <v>4.5</v>
      </c>
      <c r="J23" s="6" t="b">
        <v>0</v>
      </c>
      <c r="K23" s="6">
        <v>4.0</v>
      </c>
      <c r="L23" s="6">
        <v>4.0</v>
      </c>
      <c r="M23" s="6">
        <v>3.0</v>
      </c>
      <c r="N23" s="6">
        <v>4.0</v>
      </c>
      <c r="O23" s="6">
        <v>4.0</v>
      </c>
      <c r="P23" s="6">
        <v>3.0</v>
      </c>
      <c r="Q23" s="6">
        <v>4.0</v>
      </c>
      <c r="R23" s="6">
        <v>4.0</v>
      </c>
      <c r="S23" s="6">
        <v>3.0</v>
      </c>
      <c r="T23" s="6">
        <v>1.0</v>
      </c>
      <c r="U23" s="6">
        <v>1.0</v>
      </c>
      <c r="V23" s="6">
        <v>3.0</v>
      </c>
      <c r="W23" s="6">
        <v>1.0</v>
      </c>
      <c r="X23" s="6">
        <v>1.0</v>
      </c>
      <c r="Y23" s="6">
        <v>3.0</v>
      </c>
      <c r="Z23" s="6">
        <v>3.0</v>
      </c>
      <c r="AA23" s="6">
        <v>2.0</v>
      </c>
      <c r="AB23" s="6">
        <v>1.0</v>
      </c>
      <c r="AC23" s="6">
        <v>1.0</v>
      </c>
      <c r="AD23" s="6">
        <v>1.0</v>
      </c>
      <c r="AE23" s="6">
        <v>3.0</v>
      </c>
      <c r="AF23" s="6">
        <v>3.0</v>
      </c>
      <c r="AG23" s="6">
        <v>3.0</v>
      </c>
      <c r="AH23" s="6">
        <v>3.0</v>
      </c>
      <c r="AI23" s="6">
        <v>3.0</v>
      </c>
      <c r="AJ23" s="6">
        <v>3.0</v>
      </c>
      <c r="AK23" s="6">
        <v>3.0</v>
      </c>
      <c r="AL23" s="6">
        <v>3.0</v>
      </c>
      <c r="AM23" s="6">
        <v>3.0</v>
      </c>
      <c r="AN23" s="6">
        <v>3.0</v>
      </c>
      <c r="AO23" s="6" t="s">
        <v>81</v>
      </c>
    </row>
    <row r="24">
      <c r="A24" s="8">
        <v>31501.0</v>
      </c>
      <c r="B24" s="14">
        <v>0.0</v>
      </c>
      <c r="C24" s="6" t="s">
        <v>13</v>
      </c>
      <c r="D24" s="6" t="s">
        <v>111</v>
      </c>
      <c r="E24" s="8">
        <v>2.0</v>
      </c>
      <c r="F24" s="8">
        <v>5.5</v>
      </c>
      <c r="G24" s="8">
        <v>7.0</v>
      </c>
      <c r="H24" s="8">
        <v>6.0</v>
      </c>
      <c r="I24" s="8">
        <v>5.0</v>
      </c>
      <c r="J24" s="6" t="b">
        <v>1</v>
      </c>
      <c r="K24" s="6">
        <v>4.0</v>
      </c>
      <c r="L24" s="6">
        <v>3.0</v>
      </c>
      <c r="M24" s="6">
        <v>4.0</v>
      </c>
      <c r="N24" s="6">
        <v>5.0</v>
      </c>
      <c r="O24" s="6">
        <v>5.0</v>
      </c>
      <c r="P24" s="6">
        <v>3.0</v>
      </c>
      <c r="Q24" s="6">
        <v>5.0</v>
      </c>
      <c r="R24" s="6">
        <v>5.0</v>
      </c>
      <c r="S24" s="6">
        <v>5.0</v>
      </c>
      <c r="T24" s="6">
        <v>3.0</v>
      </c>
      <c r="U24" s="6">
        <v>2.0</v>
      </c>
      <c r="V24" s="6">
        <v>3.0</v>
      </c>
      <c r="W24" s="6">
        <v>2.0</v>
      </c>
      <c r="X24" s="6">
        <v>3.0</v>
      </c>
      <c r="Y24" s="6">
        <v>3.0</v>
      </c>
      <c r="Z24" s="6">
        <v>4.0</v>
      </c>
      <c r="AA24" s="6">
        <v>3.0</v>
      </c>
      <c r="AB24" s="6">
        <v>3.0</v>
      </c>
      <c r="AC24" s="6">
        <v>4.0</v>
      </c>
      <c r="AD24" s="6">
        <v>4.0</v>
      </c>
      <c r="AE24" s="6">
        <v>5.0</v>
      </c>
      <c r="AF24" s="6">
        <v>5.0</v>
      </c>
      <c r="AG24" s="6">
        <v>5.0</v>
      </c>
      <c r="AH24" s="6">
        <v>5.0</v>
      </c>
      <c r="AI24" s="6">
        <v>5.0</v>
      </c>
      <c r="AJ24" s="6">
        <v>5.0</v>
      </c>
      <c r="AK24" s="6">
        <v>5.0</v>
      </c>
      <c r="AL24" s="6">
        <v>5.0</v>
      </c>
      <c r="AM24" s="6">
        <v>5.0</v>
      </c>
      <c r="AN24" s="6">
        <v>4.0</v>
      </c>
      <c r="AO24" s="6" t="s">
        <v>81</v>
      </c>
    </row>
    <row r="25">
      <c r="A25" s="8">
        <v>31501.0</v>
      </c>
      <c r="B25" s="14">
        <v>1.0</v>
      </c>
      <c r="C25" s="6" t="s">
        <v>13</v>
      </c>
      <c r="D25" s="6" t="s">
        <v>112</v>
      </c>
      <c r="E25" s="8">
        <v>2.0</v>
      </c>
      <c r="F25" s="8">
        <v>5.5</v>
      </c>
      <c r="G25" s="8">
        <v>7.0</v>
      </c>
      <c r="H25" s="8">
        <v>6.0</v>
      </c>
      <c r="I25" s="8">
        <v>5.0</v>
      </c>
      <c r="J25" s="6" t="b">
        <v>1</v>
      </c>
      <c r="K25" s="6">
        <v>3.0</v>
      </c>
      <c r="L25" s="6">
        <v>2.0</v>
      </c>
      <c r="M25" s="6">
        <v>3.0</v>
      </c>
      <c r="N25" s="6">
        <v>4.0</v>
      </c>
      <c r="O25" s="6">
        <v>3.0</v>
      </c>
      <c r="P25" s="6">
        <v>2.0</v>
      </c>
      <c r="Q25" s="6">
        <v>5.0</v>
      </c>
      <c r="R25" s="6">
        <v>4.0</v>
      </c>
      <c r="S25" s="6">
        <v>4.0</v>
      </c>
      <c r="T25" s="6">
        <v>1.0</v>
      </c>
      <c r="U25" s="6">
        <v>1.0</v>
      </c>
      <c r="V25" s="6">
        <v>1.0</v>
      </c>
      <c r="W25" s="6">
        <v>1.0</v>
      </c>
      <c r="X25" s="6">
        <v>2.0</v>
      </c>
      <c r="Y25" s="6">
        <v>1.0</v>
      </c>
      <c r="Z25" s="6">
        <v>1.0</v>
      </c>
      <c r="AA25" s="6">
        <v>1.0</v>
      </c>
      <c r="AB25" s="6">
        <v>1.0</v>
      </c>
      <c r="AC25" s="6">
        <v>2.0</v>
      </c>
      <c r="AD25" s="6">
        <v>2.0</v>
      </c>
      <c r="AE25" s="6">
        <v>3.0</v>
      </c>
      <c r="AF25" s="6">
        <v>2.0</v>
      </c>
      <c r="AG25" s="6">
        <v>3.0</v>
      </c>
      <c r="AH25" s="6">
        <v>3.0</v>
      </c>
      <c r="AI25" s="6">
        <v>4.0</v>
      </c>
      <c r="AJ25" s="6">
        <v>5.0</v>
      </c>
      <c r="AK25" s="6">
        <v>5.0</v>
      </c>
      <c r="AL25" s="6">
        <v>5.0</v>
      </c>
      <c r="AM25" s="6">
        <v>5.0</v>
      </c>
      <c r="AN25" s="6">
        <v>4.0</v>
      </c>
      <c r="AO25" s="6" t="s">
        <v>81</v>
      </c>
    </row>
    <row r="26">
      <c r="A26" s="8">
        <v>31701.0</v>
      </c>
      <c r="B26" s="14">
        <v>11.0</v>
      </c>
      <c r="C26" s="6" t="s">
        <v>79</v>
      </c>
      <c r="D26" s="6" t="s">
        <v>112</v>
      </c>
      <c r="E26" s="8">
        <v>6.0</v>
      </c>
      <c r="F26" s="8">
        <v>5.0</v>
      </c>
      <c r="G26" s="8">
        <v>5.5</v>
      </c>
      <c r="H26" s="8">
        <v>5.5</v>
      </c>
      <c r="I26" s="8">
        <v>7.0</v>
      </c>
      <c r="J26" s="6" t="b">
        <v>1</v>
      </c>
      <c r="K26" s="6">
        <v>3.0</v>
      </c>
      <c r="L26" s="6">
        <v>3.0</v>
      </c>
      <c r="M26" s="6">
        <v>2.0</v>
      </c>
      <c r="N26" s="6">
        <v>2.0</v>
      </c>
      <c r="O26" s="6">
        <v>2.0</v>
      </c>
      <c r="P26" s="6">
        <v>2.0</v>
      </c>
      <c r="Q26" s="6">
        <v>4.0</v>
      </c>
      <c r="R26" s="6">
        <v>3.0</v>
      </c>
      <c r="S26" s="6">
        <v>3.0</v>
      </c>
      <c r="T26" s="6">
        <v>2.0</v>
      </c>
      <c r="U26" s="6">
        <v>2.0</v>
      </c>
      <c r="V26" s="6">
        <v>3.0</v>
      </c>
      <c r="W26" s="6">
        <v>2.0</v>
      </c>
      <c r="X26" s="6">
        <v>1.0</v>
      </c>
      <c r="Y26" s="6">
        <v>4.0</v>
      </c>
      <c r="Z26" s="6">
        <v>2.0</v>
      </c>
      <c r="AA26" s="6">
        <v>2.0</v>
      </c>
      <c r="AB26" s="6">
        <v>2.0</v>
      </c>
      <c r="AC26" s="6">
        <v>4.0</v>
      </c>
      <c r="AD26" s="6">
        <v>4.0</v>
      </c>
      <c r="AE26" s="6">
        <v>4.0</v>
      </c>
      <c r="AF26" s="6">
        <v>4.0</v>
      </c>
      <c r="AG26" s="6">
        <v>4.0</v>
      </c>
      <c r="AH26" s="6">
        <v>4.0</v>
      </c>
      <c r="AI26" s="6">
        <v>4.0</v>
      </c>
      <c r="AJ26" s="6">
        <v>2.0</v>
      </c>
      <c r="AK26" s="6">
        <v>2.0</v>
      </c>
      <c r="AL26" s="6">
        <v>3.0</v>
      </c>
      <c r="AM26" s="6">
        <v>3.0</v>
      </c>
      <c r="AN26" s="6">
        <v>4.0</v>
      </c>
      <c r="AO26" s="6" t="s">
        <v>78</v>
      </c>
    </row>
    <row r="27">
      <c r="A27" s="8">
        <v>31701.0</v>
      </c>
      <c r="B27" s="14">
        <v>10.0</v>
      </c>
      <c r="C27" s="6" t="s">
        <v>79</v>
      </c>
      <c r="D27" s="6" t="s">
        <v>111</v>
      </c>
      <c r="E27" s="8">
        <v>6.0</v>
      </c>
      <c r="F27" s="8">
        <v>5.0</v>
      </c>
      <c r="G27" s="8">
        <v>5.5</v>
      </c>
      <c r="H27" s="8">
        <v>5.5</v>
      </c>
      <c r="I27" s="8">
        <v>7.0</v>
      </c>
      <c r="J27" s="6" t="b">
        <v>1</v>
      </c>
      <c r="K27" s="6">
        <v>2.0</v>
      </c>
      <c r="L27" s="6">
        <v>1.0</v>
      </c>
      <c r="M27" s="6">
        <v>4.0</v>
      </c>
      <c r="N27" s="6">
        <v>4.0</v>
      </c>
      <c r="O27" s="6">
        <v>4.0</v>
      </c>
      <c r="P27" s="6">
        <v>4.0</v>
      </c>
      <c r="Q27" s="6">
        <v>4.0</v>
      </c>
      <c r="R27" s="6">
        <v>5.0</v>
      </c>
      <c r="S27" s="6">
        <v>5.0</v>
      </c>
      <c r="T27" s="6">
        <v>3.0</v>
      </c>
      <c r="U27" s="6">
        <v>4.0</v>
      </c>
      <c r="V27" s="6">
        <v>4.0</v>
      </c>
      <c r="W27" s="6">
        <v>4.0</v>
      </c>
      <c r="X27" s="6">
        <v>2.0</v>
      </c>
      <c r="Y27" s="6">
        <v>4.0</v>
      </c>
      <c r="Z27" s="6">
        <v>4.0</v>
      </c>
      <c r="AA27" s="6">
        <v>2.0</v>
      </c>
      <c r="AB27" s="6">
        <v>4.0</v>
      </c>
      <c r="AC27" s="6">
        <v>4.0</v>
      </c>
      <c r="AD27" s="6">
        <v>4.0</v>
      </c>
      <c r="AE27" s="6">
        <v>3.0</v>
      </c>
      <c r="AF27" s="6">
        <v>2.0</v>
      </c>
      <c r="AG27" s="6">
        <v>3.0</v>
      </c>
      <c r="AH27" s="6">
        <v>3.0</v>
      </c>
      <c r="AI27" s="6">
        <v>3.0</v>
      </c>
      <c r="AJ27" s="6">
        <v>4.0</v>
      </c>
      <c r="AK27" s="6">
        <v>4.0</v>
      </c>
      <c r="AL27" s="6">
        <v>4.0</v>
      </c>
      <c r="AM27" s="6">
        <v>4.0</v>
      </c>
      <c r="AN27" s="6">
        <v>4.0</v>
      </c>
      <c r="AO27" s="6" t="s">
        <v>78</v>
      </c>
    </row>
    <row r="28">
      <c r="A28" s="8">
        <v>32301.0</v>
      </c>
      <c r="B28" s="14">
        <v>10.0</v>
      </c>
      <c r="C28" s="6" t="s">
        <v>79</v>
      </c>
      <c r="D28" s="6" t="s">
        <v>111</v>
      </c>
      <c r="E28" s="8">
        <v>6.0</v>
      </c>
      <c r="F28" s="8">
        <v>6.0</v>
      </c>
      <c r="G28" s="8">
        <v>5.0</v>
      </c>
      <c r="H28" s="8">
        <v>6.5</v>
      </c>
      <c r="I28" s="8">
        <v>5.5</v>
      </c>
      <c r="J28" s="6" t="b">
        <v>1</v>
      </c>
      <c r="K28" s="6">
        <v>3.0</v>
      </c>
      <c r="L28" s="6">
        <v>2.0</v>
      </c>
      <c r="M28" s="6">
        <v>2.0</v>
      </c>
      <c r="N28" s="6">
        <v>5.0</v>
      </c>
      <c r="O28" s="6">
        <v>4.0</v>
      </c>
      <c r="P28" s="6">
        <v>3.0</v>
      </c>
      <c r="Q28" s="6">
        <v>5.0</v>
      </c>
      <c r="R28" s="6">
        <v>3.0</v>
      </c>
      <c r="S28" s="6">
        <v>3.0</v>
      </c>
      <c r="T28" s="6">
        <v>4.0</v>
      </c>
      <c r="U28" s="6">
        <v>2.0</v>
      </c>
      <c r="V28" s="6">
        <v>2.0</v>
      </c>
      <c r="W28" s="6">
        <v>2.0</v>
      </c>
      <c r="X28" s="6">
        <v>2.0</v>
      </c>
      <c r="Y28" s="6">
        <v>3.0</v>
      </c>
      <c r="Z28" s="6">
        <v>3.0</v>
      </c>
      <c r="AA28" s="6">
        <v>2.0</v>
      </c>
      <c r="AB28" s="6">
        <v>2.0</v>
      </c>
      <c r="AC28" s="6">
        <v>2.0</v>
      </c>
      <c r="AD28" s="6">
        <v>4.0</v>
      </c>
      <c r="AE28" s="6">
        <v>3.0</v>
      </c>
      <c r="AF28" s="6">
        <v>3.0</v>
      </c>
      <c r="AG28" s="6">
        <v>3.0</v>
      </c>
      <c r="AH28" s="6">
        <v>4.0</v>
      </c>
      <c r="AI28" s="6">
        <v>4.0</v>
      </c>
      <c r="AJ28" s="6">
        <v>4.0</v>
      </c>
      <c r="AK28" s="6">
        <v>4.0</v>
      </c>
      <c r="AL28" s="6">
        <v>5.0</v>
      </c>
      <c r="AM28" s="6">
        <v>4.0</v>
      </c>
      <c r="AN28" s="6">
        <v>4.0</v>
      </c>
      <c r="AO28" s="6" t="s">
        <v>81</v>
      </c>
    </row>
    <row r="29">
      <c r="A29" s="8">
        <v>32301.0</v>
      </c>
      <c r="B29" s="14">
        <v>11.0</v>
      </c>
      <c r="C29" s="6" t="s">
        <v>79</v>
      </c>
      <c r="D29" s="6" t="s">
        <v>112</v>
      </c>
      <c r="E29" s="8">
        <v>6.0</v>
      </c>
      <c r="F29" s="8">
        <v>6.0</v>
      </c>
      <c r="G29" s="8">
        <v>5.0</v>
      </c>
      <c r="H29" s="8">
        <v>6.5</v>
      </c>
      <c r="I29" s="8">
        <v>5.5</v>
      </c>
      <c r="J29" s="6" t="b">
        <v>1</v>
      </c>
      <c r="K29" s="6">
        <v>3.0</v>
      </c>
      <c r="L29" s="6">
        <v>3.0</v>
      </c>
      <c r="M29" s="6">
        <v>2.0</v>
      </c>
      <c r="N29" s="6">
        <v>4.0</v>
      </c>
      <c r="O29" s="6">
        <v>4.0</v>
      </c>
      <c r="P29" s="6">
        <v>2.0</v>
      </c>
      <c r="Q29" s="6">
        <v>4.0</v>
      </c>
      <c r="R29" s="6">
        <v>4.0</v>
      </c>
      <c r="S29" s="6">
        <v>4.0</v>
      </c>
      <c r="T29" s="6">
        <v>2.0</v>
      </c>
      <c r="U29" s="6">
        <v>3.0</v>
      </c>
      <c r="V29" s="6">
        <v>3.0</v>
      </c>
      <c r="W29" s="6">
        <v>3.0</v>
      </c>
      <c r="X29" s="6">
        <v>3.0</v>
      </c>
      <c r="Y29" s="6">
        <v>3.0</v>
      </c>
      <c r="Z29" s="6">
        <v>3.0</v>
      </c>
      <c r="AA29" s="6">
        <v>3.0</v>
      </c>
      <c r="AB29" s="6">
        <v>2.0</v>
      </c>
      <c r="AC29" s="6">
        <v>3.0</v>
      </c>
      <c r="AD29" s="6">
        <v>3.0</v>
      </c>
      <c r="AE29" s="6">
        <v>3.0</v>
      </c>
      <c r="AF29" s="6">
        <v>3.0</v>
      </c>
      <c r="AG29" s="6">
        <v>3.0</v>
      </c>
      <c r="AH29" s="6">
        <v>3.0</v>
      </c>
      <c r="AI29" s="6">
        <v>3.0</v>
      </c>
      <c r="AJ29" s="6">
        <v>4.0</v>
      </c>
      <c r="AK29" s="6">
        <v>4.0</v>
      </c>
      <c r="AL29" s="6">
        <v>4.0</v>
      </c>
      <c r="AM29" s="6">
        <v>3.0</v>
      </c>
      <c r="AN29" s="6">
        <v>4.0</v>
      </c>
      <c r="AO29" s="6" t="s">
        <v>81</v>
      </c>
      <c r="AP29" s="6">
        <v>0.482</v>
      </c>
      <c r="AQ29" s="6">
        <v>0.485</v>
      </c>
      <c r="AR29" s="6">
        <v>0.479</v>
      </c>
      <c r="AS29" s="6">
        <v>0.481</v>
      </c>
      <c r="AT29" s="6">
        <v>0.513</v>
      </c>
      <c r="AU29" s="6"/>
    </row>
    <row r="30">
      <c r="A30" s="8">
        <v>32801.0</v>
      </c>
      <c r="B30" s="14">
        <v>1.0</v>
      </c>
      <c r="C30" s="6" t="s">
        <v>13</v>
      </c>
      <c r="D30" s="6" t="s">
        <v>112</v>
      </c>
      <c r="E30" s="8">
        <v>5.5</v>
      </c>
      <c r="F30" s="8">
        <v>6.0</v>
      </c>
      <c r="G30" s="8">
        <v>7.0</v>
      </c>
      <c r="H30" s="8">
        <v>2.5</v>
      </c>
      <c r="I30" s="8">
        <v>4.0</v>
      </c>
      <c r="J30" s="6" t="b">
        <v>1</v>
      </c>
      <c r="K30" s="6">
        <v>5.0</v>
      </c>
      <c r="L30" s="6">
        <v>5.0</v>
      </c>
      <c r="M30" s="6">
        <v>5.0</v>
      </c>
      <c r="N30" s="6">
        <v>5.0</v>
      </c>
      <c r="O30" s="6">
        <v>5.0</v>
      </c>
      <c r="P30" s="6">
        <v>5.0</v>
      </c>
      <c r="Q30" s="6">
        <v>3.0</v>
      </c>
      <c r="R30" s="6">
        <v>5.0</v>
      </c>
      <c r="S30" s="6">
        <v>5.0</v>
      </c>
      <c r="T30" s="6">
        <v>3.0</v>
      </c>
      <c r="U30" s="6">
        <v>3.0</v>
      </c>
      <c r="V30" s="6">
        <v>5.0</v>
      </c>
      <c r="W30" s="6">
        <v>5.0</v>
      </c>
      <c r="X30" s="6">
        <v>5.0</v>
      </c>
      <c r="Y30" s="6">
        <v>5.0</v>
      </c>
      <c r="Z30" s="6">
        <v>5.0</v>
      </c>
      <c r="AA30" s="6">
        <v>5.0</v>
      </c>
      <c r="AB30" s="6">
        <v>5.0</v>
      </c>
      <c r="AC30" s="6">
        <v>5.0</v>
      </c>
      <c r="AD30" s="6">
        <v>5.0</v>
      </c>
      <c r="AE30" s="6">
        <v>5.0</v>
      </c>
      <c r="AF30" s="6">
        <v>5.0</v>
      </c>
      <c r="AG30" s="6">
        <v>5.0</v>
      </c>
      <c r="AH30" s="6">
        <v>5.0</v>
      </c>
      <c r="AI30" s="6">
        <v>5.0</v>
      </c>
      <c r="AJ30" s="6">
        <v>3.0</v>
      </c>
      <c r="AK30" s="6">
        <v>5.0</v>
      </c>
      <c r="AL30" s="6">
        <v>5.0</v>
      </c>
      <c r="AM30" s="6">
        <v>5.0</v>
      </c>
      <c r="AN30" s="6">
        <v>5.0</v>
      </c>
      <c r="AO30" s="6" t="s">
        <v>81</v>
      </c>
      <c r="AP30" s="6">
        <v>0.92</v>
      </c>
      <c r="AQ30" s="6">
        <v>0.883</v>
      </c>
      <c r="AR30" s="6">
        <v>0.875</v>
      </c>
      <c r="AS30" s="6">
        <v>0.917</v>
      </c>
      <c r="AT30" s="6">
        <v>0.958</v>
      </c>
      <c r="AU30" s="6"/>
    </row>
    <row r="31">
      <c r="A31" s="8">
        <v>32801.0</v>
      </c>
      <c r="B31" s="14">
        <v>0.0</v>
      </c>
      <c r="C31" s="6" t="s">
        <v>13</v>
      </c>
      <c r="D31" s="6" t="s">
        <v>111</v>
      </c>
      <c r="E31" s="8">
        <v>5.5</v>
      </c>
      <c r="F31" s="8">
        <v>6.0</v>
      </c>
      <c r="G31" s="8">
        <v>7.0</v>
      </c>
      <c r="H31" s="8">
        <v>2.5</v>
      </c>
      <c r="I31" s="8">
        <v>4.0</v>
      </c>
      <c r="J31" s="6" t="b">
        <v>1</v>
      </c>
      <c r="K31" s="6">
        <v>5.0</v>
      </c>
      <c r="L31" s="6">
        <v>5.0</v>
      </c>
      <c r="M31" s="6">
        <v>5.0</v>
      </c>
      <c r="N31" s="6">
        <v>5.0</v>
      </c>
      <c r="O31" s="6">
        <v>5.0</v>
      </c>
      <c r="P31" s="6">
        <v>5.0</v>
      </c>
      <c r="Q31" s="6">
        <v>5.0</v>
      </c>
      <c r="R31" s="6">
        <v>5.0</v>
      </c>
      <c r="S31" s="6">
        <v>5.0</v>
      </c>
      <c r="T31" s="6">
        <v>5.0</v>
      </c>
      <c r="U31" s="6">
        <v>5.0</v>
      </c>
      <c r="V31" s="6">
        <v>5.0</v>
      </c>
      <c r="W31" s="6">
        <v>5.0</v>
      </c>
      <c r="X31" s="6">
        <v>5.0</v>
      </c>
      <c r="Y31" s="6">
        <v>5.0</v>
      </c>
      <c r="Z31" s="6">
        <v>5.0</v>
      </c>
      <c r="AA31" s="6">
        <v>5.0</v>
      </c>
      <c r="AB31" s="6">
        <v>5.0</v>
      </c>
      <c r="AC31" s="6">
        <v>5.0</v>
      </c>
      <c r="AD31" s="6">
        <v>5.0</v>
      </c>
      <c r="AE31" s="6">
        <v>5.0</v>
      </c>
      <c r="AF31" s="6">
        <v>5.0</v>
      </c>
      <c r="AG31" s="6">
        <v>5.0</v>
      </c>
      <c r="AH31" s="6">
        <v>5.0</v>
      </c>
      <c r="AI31" s="6">
        <v>5.0</v>
      </c>
      <c r="AJ31" s="6">
        <v>5.0</v>
      </c>
      <c r="AK31" s="6">
        <v>5.0</v>
      </c>
      <c r="AL31" s="6">
        <v>5.0</v>
      </c>
      <c r="AM31" s="6">
        <v>5.0</v>
      </c>
      <c r="AN31" s="6">
        <v>5.0</v>
      </c>
      <c r="AO31" s="6" t="s">
        <v>81</v>
      </c>
      <c r="AP31" s="6">
        <v>0.795</v>
      </c>
      <c r="AQ31" s="6">
        <v>1.02</v>
      </c>
      <c r="AR31" s="6">
        <v>0.787</v>
      </c>
      <c r="AS31" s="6">
        <v>0.907</v>
      </c>
      <c r="AT31" s="6">
        <v>0.877</v>
      </c>
      <c r="AU31" s="6"/>
    </row>
    <row r="32">
      <c r="A32" s="8">
        <v>32901.0</v>
      </c>
      <c r="B32" s="14">
        <v>0.0</v>
      </c>
      <c r="C32" s="6" t="s">
        <v>13</v>
      </c>
      <c r="D32" s="6" t="s">
        <v>111</v>
      </c>
      <c r="E32" s="8">
        <v>4.5</v>
      </c>
      <c r="F32" s="8">
        <v>6.5</v>
      </c>
      <c r="G32" s="8">
        <v>6.5</v>
      </c>
      <c r="H32" s="8">
        <v>6.0</v>
      </c>
      <c r="I32" s="8">
        <v>6.5</v>
      </c>
      <c r="J32" s="6" t="b">
        <v>1</v>
      </c>
      <c r="K32" s="6">
        <v>1.0</v>
      </c>
      <c r="L32" s="6">
        <v>2.0</v>
      </c>
      <c r="M32" s="6">
        <v>1.0</v>
      </c>
      <c r="N32" s="6">
        <v>3.0</v>
      </c>
      <c r="O32" s="6">
        <v>4.0</v>
      </c>
      <c r="P32" s="6">
        <v>3.0</v>
      </c>
      <c r="Q32" s="6">
        <v>3.0</v>
      </c>
      <c r="R32" s="6">
        <v>4.0</v>
      </c>
      <c r="S32" s="6">
        <v>3.0</v>
      </c>
      <c r="T32" s="6">
        <v>2.0</v>
      </c>
      <c r="U32" s="6">
        <v>1.0</v>
      </c>
      <c r="V32" s="6">
        <v>3.0</v>
      </c>
      <c r="W32" s="6">
        <v>2.0</v>
      </c>
      <c r="X32" s="6">
        <v>1.0</v>
      </c>
      <c r="Y32" s="6">
        <v>3.0</v>
      </c>
      <c r="Z32" s="6">
        <v>3.0</v>
      </c>
      <c r="AA32" s="6">
        <v>1.0</v>
      </c>
      <c r="AB32" s="6">
        <v>2.0</v>
      </c>
      <c r="AC32" s="6">
        <v>3.0</v>
      </c>
      <c r="AD32" s="6">
        <v>2.0</v>
      </c>
      <c r="AE32" s="6">
        <v>3.0</v>
      </c>
      <c r="AF32" s="6">
        <v>3.0</v>
      </c>
      <c r="AG32" s="6">
        <v>3.0</v>
      </c>
      <c r="AH32" s="6">
        <v>3.0</v>
      </c>
      <c r="AI32" s="6">
        <v>4.0</v>
      </c>
      <c r="AJ32" s="6">
        <v>3.0</v>
      </c>
      <c r="AK32" s="6">
        <v>3.0</v>
      </c>
      <c r="AL32" s="6">
        <v>4.0</v>
      </c>
      <c r="AM32" s="6">
        <v>3.0</v>
      </c>
      <c r="AN32" s="6">
        <v>4.0</v>
      </c>
      <c r="AO32" s="6" t="s">
        <v>81</v>
      </c>
      <c r="AP32" s="6">
        <v>0.743</v>
      </c>
      <c r="AQ32" s="6">
        <v>0.751</v>
      </c>
      <c r="AR32" s="6">
        <v>0.71</v>
      </c>
      <c r="AS32" s="16">
        <v>0.724</v>
      </c>
      <c r="AT32" s="6">
        <v>0.693</v>
      </c>
      <c r="AU32" s="6"/>
    </row>
    <row r="33">
      <c r="A33" s="8">
        <v>32901.0</v>
      </c>
      <c r="B33" s="14">
        <v>1.0</v>
      </c>
      <c r="C33" s="6" t="s">
        <v>13</v>
      </c>
      <c r="D33" s="6" t="s">
        <v>112</v>
      </c>
      <c r="E33" s="8">
        <v>4.5</v>
      </c>
      <c r="F33" s="8">
        <v>6.5</v>
      </c>
      <c r="G33" s="8">
        <v>6.5</v>
      </c>
      <c r="H33" s="8">
        <v>6.0</v>
      </c>
      <c r="I33" s="8">
        <v>6.5</v>
      </c>
      <c r="J33" s="6" t="b">
        <v>1</v>
      </c>
      <c r="K33" s="6">
        <v>3.0</v>
      </c>
      <c r="L33" s="6">
        <v>4.0</v>
      </c>
      <c r="M33" s="6">
        <v>3.0</v>
      </c>
      <c r="N33" s="6">
        <v>3.0</v>
      </c>
      <c r="O33" s="6">
        <v>4.0</v>
      </c>
      <c r="P33" s="6">
        <v>4.0</v>
      </c>
      <c r="Q33" s="6">
        <v>4.0</v>
      </c>
      <c r="R33" s="6">
        <v>4.0</v>
      </c>
      <c r="S33" s="6">
        <v>4.0</v>
      </c>
      <c r="T33" s="6">
        <v>3.0</v>
      </c>
      <c r="U33" s="6">
        <v>3.0</v>
      </c>
      <c r="V33" s="6">
        <v>4.0</v>
      </c>
      <c r="W33" s="6">
        <v>2.0</v>
      </c>
      <c r="X33" s="6">
        <v>3.0</v>
      </c>
      <c r="Y33" s="6">
        <v>3.0</v>
      </c>
      <c r="Z33" s="6">
        <v>2.0</v>
      </c>
      <c r="AA33" s="6">
        <v>2.0</v>
      </c>
      <c r="AB33" s="6">
        <v>2.0</v>
      </c>
      <c r="AC33" s="6">
        <v>4.0</v>
      </c>
      <c r="AD33" s="6">
        <v>3.0</v>
      </c>
      <c r="AE33" s="6">
        <v>3.0</v>
      </c>
      <c r="AF33" s="6">
        <v>3.0</v>
      </c>
      <c r="AG33" s="6">
        <v>3.0</v>
      </c>
      <c r="AH33" s="6">
        <v>3.0</v>
      </c>
      <c r="AI33" s="6">
        <v>4.0</v>
      </c>
      <c r="AJ33" s="6">
        <v>3.0</v>
      </c>
      <c r="AK33" s="6">
        <v>4.0</v>
      </c>
      <c r="AL33" s="6">
        <v>3.0</v>
      </c>
      <c r="AM33" s="6">
        <v>3.0</v>
      </c>
      <c r="AN33" s="6">
        <v>4.0</v>
      </c>
      <c r="AO33" s="6" t="s">
        <v>81</v>
      </c>
      <c r="AP33" s="6">
        <v>0.784</v>
      </c>
      <c r="AQ33" s="6">
        <v>0.778</v>
      </c>
      <c r="AR33" s="6">
        <v>0.808</v>
      </c>
      <c r="AS33" s="6">
        <v>0.792</v>
      </c>
      <c r="AT33" s="6">
        <v>0.856</v>
      </c>
      <c r="AU33" s="6"/>
    </row>
    <row r="34">
      <c r="A34" s="8">
        <v>32902.0</v>
      </c>
      <c r="B34" s="14">
        <v>11.0</v>
      </c>
      <c r="C34" s="6" t="s">
        <v>79</v>
      </c>
      <c r="D34" s="6" t="s">
        <v>112</v>
      </c>
      <c r="E34" s="8">
        <v>5.0</v>
      </c>
      <c r="F34" s="8">
        <v>4.0</v>
      </c>
      <c r="G34" s="8">
        <v>3.5</v>
      </c>
      <c r="H34" s="8">
        <v>2.0</v>
      </c>
      <c r="I34" s="8">
        <v>6.5</v>
      </c>
      <c r="J34" s="6" t="b">
        <v>1</v>
      </c>
      <c r="K34" s="6">
        <v>4.0</v>
      </c>
      <c r="L34" s="6">
        <v>4.0</v>
      </c>
      <c r="M34" s="6">
        <v>2.0</v>
      </c>
      <c r="N34" s="6">
        <v>5.0</v>
      </c>
      <c r="O34" s="6">
        <v>5.0</v>
      </c>
      <c r="P34" s="6">
        <v>3.0</v>
      </c>
      <c r="Q34" s="6">
        <v>4.0</v>
      </c>
      <c r="R34" s="6">
        <v>5.0</v>
      </c>
      <c r="S34" s="6">
        <v>5.0</v>
      </c>
      <c r="T34" s="6">
        <v>2.0</v>
      </c>
      <c r="U34" s="6">
        <v>1.0</v>
      </c>
      <c r="V34" s="6">
        <v>1.0</v>
      </c>
      <c r="W34" s="6">
        <v>2.0</v>
      </c>
      <c r="X34" s="6">
        <v>1.0</v>
      </c>
      <c r="Y34" s="6">
        <v>2.0</v>
      </c>
      <c r="Z34" s="6">
        <v>1.0</v>
      </c>
      <c r="AA34" s="6">
        <v>2.0</v>
      </c>
      <c r="AB34" s="6">
        <v>2.0</v>
      </c>
      <c r="AC34" s="6">
        <v>2.0</v>
      </c>
      <c r="AD34" s="6">
        <v>4.0</v>
      </c>
      <c r="AE34" s="6">
        <v>3.0</v>
      </c>
      <c r="AF34" s="6">
        <v>3.0</v>
      </c>
      <c r="AG34" s="6">
        <v>3.0</v>
      </c>
      <c r="AH34" s="6">
        <v>3.0</v>
      </c>
      <c r="AI34" s="6">
        <v>3.0</v>
      </c>
      <c r="AJ34" s="6">
        <v>4.0</v>
      </c>
      <c r="AK34" s="6">
        <v>4.0</v>
      </c>
      <c r="AL34" s="6">
        <v>4.0</v>
      </c>
      <c r="AM34" s="6">
        <v>4.0</v>
      </c>
      <c r="AN34" s="6">
        <v>4.0</v>
      </c>
      <c r="AO34" s="6" t="s">
        <v>81</v>
      </c>
      <c r="AP34" s="6">
        <v>0.976</v>
      </c>
      <c r="AQ34" s="6">
        <v>0.952</v>
      </c>
      <c r="AR34" s="6">
        <v>0.772</v>
      </c>
      <c r="AS34" s="6">
        <v>0.869</v>
      </c>
      <c r="AT34" s="6">
        <v>0.86</v>
      </c>
      <c r="AU34" s="6"/>
    </row>
    <row r="35">
      <c r="A35" s="8">
        <v>32902.0</v>
      </c>
      <c r="B35" s="14">
        <v>10.0</v>
      </c>
      <c r="C35" s="6" t="s">
        <v>79</v>
      </c>
      <c r="D35" s="6" t="s">
        <v>111</v>
      </c>
      <c r="E35" s="8">
        <v>5.0</v>
      </c>
      <c r="F35" s="8">
        <v>4.0</v>
      </c>
      <c r="G35" s="8">
        <v>3.5</v>
      </c>
      <c r="H35" s="8">
        <v>2.0</v>
      </c>
      <c r="I35" s="8">
        <v>6.5</v>
      </c>
      <c r="J35" s="6" t="b">
        <v>1</v>
      </c>
      <c r="K35" s="6">
        <v>2.0</v>
      </c>
      <c r="L35" s="6">
        <v>2.0</v>
      </c>
      <c r="M35" s="6">
        <v>4.0</v>
      </c>
      <c r="N35" s="6">
        <v>2.0</v>
      </c>
      <c r="O35" s="6">
        <v>3.0</v>
      </c>
      <c r="P35" s="6">
        <v>3.0</v>
      </c>
      <c r="Q35" s="6">
        <v>4.0</v>
      </c>
      <c r="R35" s="6">
        <v>3.0</v>
      </c>
      <c r="S35" s="6">
        <v>5.0</v>
      </c>
      <c r="T35" s="6">
        <v>4.0</v>
      </c>
      <c r="U35" s="6">
        <v>4.0</v>
      </c>
      <c r="V35" s="6">
        <v>4.0</v>
      </c>
      <c r="W35" s="6">
        <v>3.0</v>
      </c>
      <c r="X35" s="6">
        <v>4.0</v>
      </c>
      <c r="Y35" s="6">
        <v>3.0</v>
      </c>
      <c r="Z35" s="6">
        <v>4.0</v>
      </c>
      <c r="AA35" s="6">
        <v>3.0</v>
      </c>
      <c r="AB35" s="6">
        <v>3.0</v>
      </c>
      <c r="AC35" s="6">
        <v>3.0</v>
      </c>
      <c r="AD35" s="6">
        <v>2.0</v>
      </c>
      <c r="AE35" s="6">
        <v>2.0</v>
      </c>
      <c r="AF35" s="6">
        <v>2.0</v>
      </c>
      <c r="AG35" s="6">
        <v>3.0</v>
      </c>
      <c r="AH35" s="6">
        <v>3.0</v>
      </c>
      <c r="AI35" s="6">
        <v>3.0</v>
      </c>
      <c r="AJ35" s="6">
        <v>4.0</v>
      </c>
      <c r="AK35" s="6">
        <v>5.0</v>
      </c>
      <c r="AL35" s="6">
        <v>5.0</v>
      </c>
      <c r="AM35" s="6">
        <v>5.0</v>
      </c>
      <c r="AN35" s="6">
        <v>4.0</v>
      </c>
      <c r="AO35" s="6" t="s">
        <v>81</v>
      </c>
      <c r="AP35" s="6">
        <v>0.853</v>
      </c>
      <c r="AQ35" s="6">
        <v>0.83</v>
      </c>
      <c r="AR35" s="6">
        <v>0.912</v>
      </c>
      <c r="AS35" s="6">
        <v>0.759</v>
      </c>
      <c r="AT35" s="6">
        <v>0.691</v>
      </c>
      <c r="AU35" s="6"/>
    </row>
    <row r="36">
      <c r="A36" s="8">
        <v>32903.0</v>
      </c>
      <c r="B36" s="14">
        <v>10.0</v>
      </c>
      <c r="C36" s="6" t="s">
        <v>79</v>
      </c>
      <c r="D36" s="6" t="s">
        <v>111</v>
      </c>
      <c r="E36" s="8">
        <v>2.0</v>
      </c>
      <c r="F36" s="8">
        <v>6.0</v>
      </c>
      <c r="G36" s="8">
        <v>6.5</v>
      </c>
      <c r="H36" s="8">
        <v>6.5</v>
      </c>
      <c r="I36" s="8">
        <v>4.5</v>
      </c>
      <c r="J36" s="6" t="b">
        <v>1</v>
      </c>
      <c r="K36" s="6">
        <v>1.0</v>
      </c>
      <c r="L36" s="6">
        <v>1.0</v>
      </c>
      <c r="M36" s="6">
        <v>1.0</v>
      </c>
      <c r="N36" s="6">
        <v>5.0</v>
      </c>
      <c r="O36" s="6">
        <v>5.0</v>
      </c>
      <c r="P36" s="6">
        <v>3.0</v>
      </c>
      <c r="Q36" s="6">
        <v>5.0</v>
      </c>
      <c r="R36" s="6">
        <v>5.0</v>
      </c>
      <c r="S36" s="6">
        <v>3.0</v>
      </c>
      <c r="T36" s="6">
        <v>3.0</v>
      </c>
      <c r="U36" s="6">
        <v>3.0</v>
      </c>
      <c r="V36" s="6">
        <v>3.0</v>
      </c>
      <c r="W36" s="6">
        <v>2.0</v>
      </c>
      <c r="X36" s="6">
        <v>1.0</v>
      </c>
      <c r="Y36" s="6">
        <v>2.0</v>
      </c>
      <c r="Z36" s="6">
        <v>2.0</v>
      </c>
      <c r="AA36" s="6">
        <v>1.0</v>
      </c>
      <c r="AB36" s="6">
        <v>2.0</v>
      </c>
      <c r="AC36" s="6">
        <v>3.0</v>
      </c>
      <c r="AD36" s="6">
        <v>3.0</v>
      </c>
      <c r="AE36" s="6">
        <v>3.0</v>
      </c>
      <c r="AF36" s="6">
        <v>2.0</v>
      </c>
      <c r="AG36" s="6">
        <v>3.0</v>
      </c>
      <c r="AH36" s="6">
        <v>3.0</v>
      </c>
      <c r="AI36" s="6">
        <v>3.0</v>
      </c>
      <c r="AJ36" s="6">
        <v>4.0</v>
      </c>
      <c r="AK36" s="6">
        <v>3.0</v>
      </c>
      <c r="AL36" s="6">
        <v>4.0</v>
      </c>
      <c r="AM36" s="6">
        <v>3.0</v>
      </c>
      <c r="AN36" s="6">
        <v>3.0</v>
      </c>
      <c r="AO36" s="6" t="s">
        <v>81</v>
      </c>
      <c r="AP36" s="6">
        <v>0.585</v>
      </c>
      <c r="AQ36" s="6">
        <v>0.528</v>
      </c>
      <c r="AR36" s="6">
        <v>0.519</v>
      </c>
      <c r="AS36" s="6">
        <v>0.536</v>
      </c>
      <c r="AT36" s="6">
        <v>0.455</v>
      </c>
      <c r="AU36" s="6"/>
    </row>
    <row r="37">
      <c r="A37" s="8">
        <v>32903.0</v>
      </c>
      <c r="B37" s="14">
        <v>11.0</v>
      </c>
      <c r="C37" s="6" t="s">
        <v>79</v>
      </c>
      <c r="D37" s="6" t="s">
        <v>112</v>
      </c>
      <c r="E37" s="8">
        <v>2.0</v>
      </c>
      <c r="F37" s="8">
        <v>6.0</v>
      </c>
      <c r="G37" s="8">
        <v>6.5</v>
      </c>
      <c r="H37" s="8">
        <v>6.5</v>
      </c>
      <c r="I37" s="8">
        <v>4.5</v>
      </c>
      <c r="J37" s="6" t="b">
        <v>1</v>
      </c>
      <c r="K37" s="6">
        <v>3.0</v>
      </c>
      <c r="L37" s="6">
        <v>3.0</v>
      </c>
      <c r="M37" s="6">
        <v>3.0</v>
      </c>
      <c r="N37" s="6">
        <v>3.0</v>
      </c>
      <c r="O37" s="6">
        <v>3.0</v>
      </c>
      <c r="P37" s="6">
        <v>4.0</v>
      </c>
      <c r="Q37" s="6">
        <v>4.0</v>
      </c>
      <c r="R37" s="6">
        <v>4.0</v>
      </c>
      <c r="S37" s="6">
        <v>3.0</v>
      </c>
      <c r="T37" s="6">
        <v>3.0</v>
      </c>
      <c r="U37" s="6">
        <v>2.0</v>
      </c>
      <c r="V37" s="6">
        <v>2.0</v>
      </c>
      <c r="W37" s="6">
        <v>1.0</v>
      </c>
      <c r="X37" s="6">
        <v>3.0</v>
      </c>
      <c r="Y37" s="6">
        <v>2.0</v>
      </c>
      <c r="Z37" s="6">
        <v>2.0</v>
      </c>
      <c r="AA37" s="6">
        <v>1.0</v>
      </c>
      <c r="AB37" s="6">
        <v>2.0</v>
      </c>
      <c r="AC37" s="6">
        <v>3.0</v>
      </c>
      <c r="AD37" s="6">
        <v>3.0</v>
      </c>
      <c r="AE37" s="6">
        <v>3.0</v>
      </c>
      <c r="AF37" s="6">
        <v>3.0</v>
      </c>
      <c r="AG37" s="6">
        <v>3.0</v>
      </c>
      <c r="AH37" s="6">
        <v>4.0</v>
      </c>
      <c r="AI37" s="6">
        <v>3.0</v>
      </c>
      <c r="AJ37" s="6">
        <v>4.0</v>
      </c>
      <c r="AK37" s="6">
        <v>3.0</v>
      </c>
      <c r="AL37" s="6">
        <v>3.0</v>
      </c>
      <c r="AM37" s="6">
        <v>4.0</v>
      </c>
      <c r="AN37" s="6">
        <v>4.0</v>
      </c>
      <c r="AO37" s="6" t="s">
        <v>81</v>
      </c>
      <c r="AP37" s="6">
        <v>0.55</v>
      </c>
      <c r="AQ37" s="6">
        <v>0.511</v>
      </c>
      <c r="AR37" s="6">
        <v>0.499</v>
      </c>
      <c r="AS37" s="6">
        <v>0.527</v>
      </c>
      <c r="AT37" s="6">
        <v>0.417</v>
      </c>
      <c r="AU37" s="6"/>
    </row>
    <row r="38">
      <c r="A38" s="8">
        <v>32904.0</v>
      </c>
      <c r="B38" s="14">
        <v>1.0</v>
      </c>
      <c r="C38" s="6" t="s">
        <v>13</v>
      </c>
      <c r="D38" s="6" t="s">
        <v>112</v>
      </c>
      <c r="E38" s="8">
        <v>5.5</v>
      </c>
      <c r="F38" s="8">
        <v>4.0</v>
      </c>
      <c r="G38" s="8">
        <v>6.0</v>
      </c>
      <c r="H38" s="8">
        <v>3.0</v>
      </c>
      <c r="I38" s="8">
        <v>6.0</v>
      </c>
      <c r="J38" s="6" t="b">
        <v>1</v>
      </c>
      <c r="K38" s="6">
        <v>2.0</v>
      </c>
      <c r="L38" s="6">
        <v>2.0</v>
      </c>
      <c r="M38" s="6">
        <v>2.0</v>
      </c>
      <c r="N38" s="6">
        <v>2.0</v>
      </c>
      <c r="O38" s="6">
        <v>3.0</v>
      </c>
      <c r="P38" s="6">
        <v>2.0</v>
      </c>
      <c r="Q38" s="6">
        <v>2.0</v>
      </c>
      <c r="R38" s="6">
        <v>3.0</v>
      </c>
      <c r="S38" s="6">
        <v>2.0</v>
      </c>
      <c r="T38" s="6">
        <v>1.0</v>
      </c>
      <c r="U38" s="6">
        <v>1.0</v>
      </c>
      <c r="V38" s="6">
        <v>3.0</v>
      </c>
      <c r="W38" s="6">
        <v>1.0</v>
      </c>
      <c r="X38" s="6">
        <v>2.0</v>
      </c>
      <c r="Y38" s="6">
        <v>2.0</v>
      </c>
      <c r="Z38" s="6">
        <v>2.0</v>
      </c>
      <c r="AA38" s="6">
        <v>2.0</v>
      </c>
      <c r="AB38" s="6">
        <v>1.0</v>
      </c>
      <c r="AC38" s="6">
        <v>2.0</v>
      </c>
      <c r="AD38" s="6">
        <v>3.0</v>
      </c>
      <c r="AE38" s="6">
        <v>3.0</v>
      </c>
      <c r="AF38" s="6">
        <v>3.0</v>
      </c>
      <c r="AG38" s="6">
        <v>3.0</v>
      </c>
      <c r="AH38" s="6">
        <v>3.0</v>
      </c>
      <c r="AI38" s="6">
        <v>3.0</v>
      </c>
      <c r="AJ38" s="6">
        <v>3.0</v>
      </c>
      <c r="AK38" s="6">
        <v>3.0</v>
      </c>
      <c r="AL38" s="6">
        <v>3.0</v>
      </c>
      <c r="AM38" s="6">
        <v>3.0</v>
      </c>
      <c r="AN38" s="6">
        <v>3.0</v>
      </c>
      <c r="AO38" s="6" t="s">
        <v>81</v>
      </c>
      <c r="AP38" s="6">
        <v>0.562</v>
      </c>
      <c r="AQ38" s="6">
        <v>0.498</v>
      </c>
      <c r="AR38" s="6">
        <v>0.496</v>
      </c>
      <c r="AS38" s="6">
        <v>0.485</v>
      </c>
      <c r="AT38" s="6">
        <v>0.477</v>
      </c>
      <c r="AU38" s="6"/>
    </row>
    <row r="39">
      <c r="A39" s="8">
        <v>32904.0</v>
      </c>
      <c r="B39" s="14">
        <v>0.0</v>
      </c>
      <c r="C39" s="6" t="s">
        <v>13</v>
      </c>
      <c r="D39" s="6" t="s">
        <v>111</v>
      </c>
      <c r="E39" s="8">
        <v>5.5</v>
      </c>
      <c r="F39" s="8">
        <v>4.0</v>
      </c>
      <c r="G39" s="8">
        <v>6.0</v>
      </c>
      <c r="H39" s="8">
        <v>3.0</v>
      </c>
      <c r="I39" s="8">
        <v>6.0</v>
      </c>
      <c r="J39" s="6" t="b">
        <v>1</v>
      </c>
      <c r="K39" s="6">
        <v>3.0</v>
      </c>
      <c r="L39" s="6">
        <v>2.0</v>
      </c>
      <c r="M39" s="6">
        <v>2.0</v>
      </c>
      <c r="N39" s="6">
        <v>3.0</v>
      </c>
      <c r="O39" s="6">
        <v>3.0</v>
      </c>
      <c r="P39" s="6">
        <v>3.0</v>
      </c>
      <c r="Q39" s="6">
        <v>3.0</v>
      </c>
      <c r="R39" s="6">
        <v>3.0</v>
      </c>
      <c r="S39" s="6">
        <v>3.0</v>
      </c>
      <c r="T39" s="6">
        <v>1.0</v>
      </c>
      <c r="U39" s="6">
        <v>1.0</v>
      </c>
      <c r="V39" s="6">
        <v>2.0</v>
      </c>
      <c r="W39" s="6">
        <v>1.0</v>
      </c>
      <c r="X39" s="6">
        <v>1.0</v>
      </c>
      <c r="Y39" s="6">
        <v>2.0</v>
      </c>
      <c r="Z39" s="6">
        <v>2.0</v>
      </c>
      <c r="AA39" s="6">
        <v>1.0</v>
      </c>
      <c r="AB39" s="6">
        <v>1.0</v>
      </c>
      <c r="AC39" s="6">
        <v>3.0</v>
      </c>
      <c r="AD39" s="6">
        <v>3.0</v>
      </c>
      <c r="AE39" s="6">
        <v>3.0</v>
      </c>
      <c r="AF39" s="6">
        <v>3.0</v>
      </c>
      <c r="AG39" s="6">
        <v>3.0</v>
      </c>
      <c r="AH39" s="6">
        <v>3.0</v>
      </c>
      <c r="AI39" s="6">
        <v>3.0</v>
      </c>
      <c r="AJ39" s="6">
        <v>3.0</v>
      </c>
      <c r="AK39" s="6">
        <v>3.0</v>
      </c>
      <c r="AL39" s="6">
        <v>3.0</v>
      </c>
      <c r="AM39" s="6">
        <v>3.0</v>
      </c>
      <c r="AN39" s="6">
        <v>4.0</v>
      </c>
      <c r="AO39" s="6" t="s">
        <v>81</v>
      </c>
      <c r="AP39" s="6">
        <v>0.533</v>
      </c>
      <c r="AQ39" s="6">
        <v>0.506</v>
      </c>
      <c r="AR39" s="6">
        <v>0.583</v>
      </c>
      <c r="AS39" s="6">
        <v>0.49</v>
      </c>
      <c r="AT39" s="6">
        <v>0.484</v>
      </c>
      <c r="AU39" s="6"/>
    </row>
    <row r="40">
      <c r="A40" s="8">
        <v>33001.0</v>
      </c>
      <c r="B40" s="14">
        <v>0.0</v>
      </c>
      <c r="C40" s="6" t="s">
        <v>13</v>
      </c>
      <c r="D40" s="6" t="s">
        <v>111</v>
      </c>
      <c r="E40" s="8">
        <v>5.0</v>
      </c>
      <c r="F40" s="8">
        <v>4.5</v>
      </c>
      <c r="G40" s="8">
        <v>7.0</v>
      </c>
      <c r="H40" s="8">
        <v>3.0</v>
      </c>
      <c r="I40" s="8">
        <v>5.0</v>
      </c>
      <c r="J40" s="6" t="b">
        <v>1</v>
      </c>
      <c r="K40" s="6">
        <v>2.0</v>
      </c>
      <c r="L40" s="6">
        <v>3.0</v>
      </c>
      <c r="M40" s="6">
        <v>2.0</v>
      </c>
      <c r="N40" s="6">
        <v>2.0</v>
      </c>
      <c r="O40" s="6">
        <v>3.0</v>
      </c>
      <c r="P40" s="6">
        <v>2.0</v>
      </c>
      <c r="Q40" s="6">
        <v>3.0</v>
      </c>
      <c r="R40" s="6">
        <v>3.0</v>
      </c>
      <c r="S40" s="6">
        <v>3.0</v>
      </c>
      <c r="T40" s="6">
        <v>1.0</v>
      </c>
      <c r="U40" s="6">
        <v>1.0</v>
      </c>
      <c r="V40" s="6">
        <v>1.0</v>
      </c>
      <c r="W40" s="6">
        <v>1.0</v>
      </c>
      <c r="X40" s="6">
        <v>2.0</v>
      </c>
      <c r="Y40" s="6">
        <v>3.0</v>
      </c>
      <c r="Z40" s="6">
        <v>3.0</v>
      </c>
      <c r="AA40" s="6">
        <v>2.0</v>
      </c>
      <c r="AB40" s="6">
        <v>1.0</v>
      </c>
      <c r="AC40" s="6">
        <v>3.0</v>
      </c>
      <c r="AD40" s="6">
        <v>4.0</v>
      </c>
      <c r="AE40" s="6">
        <v>2.0</v>
      </c>
      <c r="AF40" s="6">
        <v>3.0</v>
      </c>
      <c r="AG40" s="6">
        <v>3.0</v>
      </c>
      <c r="AH40" s="6">
        <v>2.0</v>
      </c>
      <c r="AI40" s="6">
        <v>4.0</v>
      </c>
      <c r="AJ40" s="6">
        <v>4.0</v>
      </c>
      <c r="AK40" s="6">
        <v>3.0</v>
      </c>
      <c r="AL40" s="6">
        <v>4.0</v>
      </c>
      <c r="AM40" s="6">
        <v>3.0</v>
      </c>
      <c r="AN40" s="6">
        <v>4.0</v>
      </c>
      <c r="AO40" s="6" t="s">
        <v>81</v>
      </c>
      <c r="AP40" s="6">
        <v>1.088</v>
      </c>
      <c r="AQ40" s="6">
        <v>0.995</v>
      </c>
      <c r="AR40" s="6">
        <v>0.828</v>
      </c>
      <c r="AS40" s="6">
        <v>0.931</v>
      </c>
      <c r="AT40" s="6">
        <v>0.946</v>
      </c>
    </row>
    <row r="41">
      <c r="A41" s="8">
        <v>33001.0</v>
      </c>
      <c r="B41" s="14">
        <v>1.0</v>
      </c>
      <c r="C41" s="6" t="s">
        <v>13</v>
      </c>
      <c r="D41" s="6" t="s">
        <v>112</v>
      </c>
      <c r="E41" s="8">
        <v>5.0</v>
      </c>
      <c r="F41" s="8">
        <v>4.5</v>
      </c>
      <c r="G41" s="8">
        <v>7.0</v>
      </c>
      <c r="H41" s="8">
        <v>3.0</v>
      </c>
      <c r="I41" s="8">
        <v>5.0</v>
      </c>
      <c r="J41" s="6" t="b">
        <v>1</v>
      </c>
      <c r="K41" s="6">
        <v>4.0</v>
      </c>
      <c r="L41" s="6">
        <v>3.0</v>
      </c>
      <c r="M41" s="6">
        <v>2.0</v>
      </c>
      <c r="N41" s="6">
        <v>4.0</v>
      </c>
      <c r="O41" s="6">
        <v>4.0</v>
      </c>
      <c r="P41" s="6">
        <v>3.0</v>
      </c>
      <c r="Q41" s="6">
        <v>4.0</v>
      </c>
      <c r="R41" s="6">
        <v>4.0</v>
      </c>
      <c r="S41" s="6">
        <v>4.0</v>
      </c>
      <c r="T41" s="6">
        <v>2.0</v>
      </c>
      <c r="U41" s="6">
        <v>1.0</v>
      </c>
      <c r="V41" s="6">
        <v>3.0</v>
      </c>
      <c r="W41" s="6">
        <v>1.0</v>
      </c>
      <c r="X41" s="6">
        <v>2.0</v>
      </c>
      <c r="Y41" s="6">
        <v>3.0</v>
      </c>
      <c r="Z41" s="6">
        <v>3.0</v>
      </c>
      <c r="AA41" s="6">
        <v>1.0</v>
      </c>
      <c r="AB41" s="6">
        <v>1.0</v>
      </c>
      <c r="AC41" s="6">
        <v>2.0</v>
      </c>
      <c r="AD41" s="6">
        <v>4.0</v>
      </c>
      <c r="AE41" s="6">
        <v>2.0</v>
      </c>
      <c r="AF41" s="6">
        <v>3.0</v>
      </c>
      <c r="AG41" s="6">
        <v>4.0</v>
      </c>
      <c r="AH41" s="6">
        <v>3.0</v>
      </c>
      <c r="AI41" s="6">
        <v>3.0</v>
      </c>
      <c r="AJ41" s="6">
        <v>4.0</v>
      </c>
      <c r="AK41" s="6">
        <v>4.0</v>
      </c>
      <c r="AL41" s="6">
        <v>4.0</v>
      </c>
      <c r="AM41" s="6">
        <v>3.0</v>
      </c>
      <c r="AN41" s="6">
        <v>3.0</v>
      </c>
      <c r="AO41" s="6" t="s">
        <v>81</v>
      </c>
      <c r="AP41" s="6">
        <v>0.904</v>
      </c>
      <c r="AQ41" s="6">
        <v>0.873</v>
      </c>
      <c r="AR41" s="6">
        <v>0.759</v>
      </c>
      <c r="AS41" s="6">
        <v>0.795</v>
      </c>
      <c r="AT41" s="6">
        <v>0.786</v>
      </c>
    </row>
    <row r="42">
      <c r="A42" s="8">
        <v>33101.0</v>
      </c>
      <c r="B42" s="14">
        <v>11.0</v>
      </c>
      <c r="C42" s="6" t="s">
        <v>79</v>
      </c>
      <c r="D42" s="6" t="s">
        <v>112</v>
      </c>
      <c r="E42" s="8">
        <v>5.0</v>
      </c>
      <c r="F42" s="8">
        <v>7.0</v>
      </c>
      <c r="G42" s="8">
        <v>6.5</v>
      </c>
      <c r="H42" s="8">
        <v>7.0</v>
      </c>
      <c r="I42" s="8">
        <v>6.0</v>
      </c>
      <c r="J42" s="6" t="b">
        <v>1</v>
      </c>
      <c r="K42" s="6">
        <v>5.0</v>
      </c>
      <c r="L42" s="6">
        <v>3.0</v>
      </c>
      <c r="M42" s="6">
        <v>2.0</v>
      </c>
      <c r="N42" s="6">
        <v>5.0</v>
      </c>
      <c r="O42" s="6">
        <v>5.0</v>
      </c>
      <c r="P42" s="6">
        <v>5.0</v>
      </c>
      <c r="Q42" s="6">
        <v>5.0</v>
      </c>
      <c r="R42" s="6">
        <v>5.0</v>
      </c>
      <c r="S42" s="6">
        <v>5.0</v>
      </c>
      <c r="T42" s="6">
        <v>4.0</v>
      </c>
      <c r="U42" s="6">
        <v>1.0</v>
      </c>
      <c r="V42" s="6">
        <v>5.0</v>
      </c>
      <c r="W42" s="6">
        <v>2.0</v>
      </c>
      <c r="X42" s="6">
        <v>1.0</v>
      </c>
      <c r="Y42" s="6">
        <v>3.0</v>
      </c>
      <c r="Z42" s="6">
        <v>1.0</v>
      </c>
      <c r="AA42" s="6">
        <v>1.0</v>
      </c>
      <c r="AB42" s="6">
        <v>1.0</v>
      </c>
      <c r="AC42" s="6">
        <v>4.0</v>
      </c>
      <c r="AD42" s="6">
        <v>4.0</v>
      </c>
      <c r="AE42" s="6">
        <v>4.0</v>
      </c>
      <c r="AF42" s="6">
        <v>4.0</v>
      </c>
      <c r="AG42" s="6">
        <v>4.0</v>
      </c>
      <c r="AH42" s="6">
        <v>4.0</v>
      </c>
      <c r="AI42" s="6">
        <v>5.0</v>
      </c>
      <c r="AJ42" s="6">
        <v>5.0</v>
      </c>
      <c r="AK42" s="6">
        <v>5.0</v>
      </c>
      <c r="AL42" s="6">
        <v>5.0</v>
      </c>
      <c r="AM42" s="6">
        <v>5.0</v>
      </c>
      <c r="AN42" s="6">
        <v>5.0</v>
      </c>
      <c r="AO42" s="6" t="s">
        <v>78</v>
      </c>
      <c r="AP42" s="6">
        <v>0.572</v>
      </c>
      <c r="AQ42" s="6">
        <v>0.529</v>
      </c>
      <c r="AR42" s="6">
        <v>0.543</v>
      </c>
      <c r="AS42" s="6">
        <v>0.58</v>
      </c>
      <c r="AT42" s="6">
        <v>0.558</v>
      </c>
      <c r="AU42" s="6"/>
    </row>
    <row r="43">
      <c r="A43" s="8">
        <v>33101.0</v>
      </c>
      <c r="B43" s="14">
        <v>10.0</v>
      </c>
      <c r="C43" s="6" t="s">
        <v>79</v>
      </c>
      <c r="D43" s="6" t="s">
        <v>111</v>
      </c>
      <c r="E43" s="8">
        <v>5.0</v>
      </c>
      <c r="F43" s="8">
        <v>7.0</v>
      </c>
      <c r="G43" s="8">
        <v>6.5</v>
      </c>
      <c r="H43" s="8">
        <v>7.0</v>
      </c>
      <c r="I43" s="8">
        <v>6.0</v>
      </c>
      <c r="J43" s="6" t="b">
        <v>1</v>
      </c>
      <c r="K43" s="6">
        <v>4.0</v>
      </c>
      <c r="L43" s="6">
        <v>2.0</v>
      </c>
      <c r="M43" s="6">
        <v>2.0</v>
      </c>
      <c r="N43" s="6">
        <v>5.0</v>
      </c>
      <c r="O43" s="6">
        <v>5.0</v>
      </c>
      <c r="P43" s="6">
        <v>5.0</v>
      </c>
      <c r="Q43" s="6">
        <v>5.0</v>
      </c>
      <c r="R43" s="6">
        <v>5.0</v>
      </c>
      <c r="S43" s="6">
        <v>5.0</v>
      </c>
      <c r="T43" s="6">
        <v>4.0</v>
      </c>
      <c r="U43" s="6">
        <v>1.0</v>
      </c>
      <c r="V43" s="6">
        <v>5.0</v>
      </c>
      <c r="W43" s="6">
        <v>1.0</v>
      </c>
      <c r="X43" s="6">
        <v>3.0</v>
      </c>
      <c r="Y43" s="6">
        <v>4.0</v>
      </c>
      <c r="Z43" s="6">
        <v>4.0</v>
      </c>
      <c r="AA43" s="6">
        <v>2.0</v>
      </c>
      <c r="AB43" s="6">
        <v>2.0</v>
      </c>
      <c r="AC43" s="6">
        <v>4.0</v>
      </c>
      <c r="AD43" s="6">
        <v>4.0</v>
      </c>
      <c r="AE43" s="6">
        <v>5.0</v>
      </c>
      <c r="AF43" s="6">
        <v>4.0</v>
      </c>
      <c r="AG43" s="6">
        <v>4.0</v>
      </c>
      <c r="AH43" s="6">
        <v>4.0</v>
      </c>
      <c r="AI43" s="6">
        <v>5.0</v>
      </c>
      <c r="AJ43" s="6">
        <v>5.0</v>
      </c>
      <c r="AK43" s="6">
        <v>5.0</v>
      </c>
      <c r="AL43" s="6">
        <v>5.0</v>
      </c>
      <c r="AM43" s="6">
        <v>5.0</v>
      </c>
      <c r="AN43" s="6">
        <v>5.0</v>
      </c>
      <c r="AO43" s="6" t="s">
        <v>78</v>
      </c>
      <c r="AP43" s="6">
        <v>0.578</v>
      </c>
      <c r="AQ43" s="6">
        <v>0.568</v>
      </c>
      <c r="AR43" s="6">
        <v>0.481</v>
      </c>
      <c r="AS43" s="6">
        <v>0.655</v>
      </c>
      <c r="AT43" s="6">
        <v>0.468</v>
      </c>
      <c r="AU43" s="6"/>
    </row>
    <row r="44">
      <c r="A44" s="8">
        <v>40101.0</v>
      </c>
      <c r="B44" s="14">
        <v>10.0</v>
      </c>
      <c r="C44" s="6" t="s">
        <v>79</v>
      </c>
      <c r="D44" s="6" t="s">
        <v>111</v>
      </c>
      <c r="E44" s="8">
        <v>3.5</v>
      </c>
      <c r="F44" s="8">
        <v>4.0</v>
      </c>
      <c r="G44" s="8">
        <v>4.5</v>
      </c>
      <c r="H44" s="8">
        <v>5.0</v>
      </c>
      <c r="I44" s="8">
        <v>4.5</v>
      </c>
      <c r="J44" s="6" t="b">
        <v>1</v>
      </c>
      <c r="K44" s="6">
        <v>1.0</v>
      </c>
      <c r="L44" s="6">
        <v>1.0</v>
      </c>
      <c r="M44" s="6">
        <v>1.0</v>
      </c>
      <c r="N44" s="6">
        <v>2.0</v>
      </c>
      <c r="O44" s="6">
        <v>2.0</v>
      </c>
      <c r="P44" s="6">
        <v>2.0</v>
      </c>
      <c r="Q44" s="6">
        <v>2.0</v>
      </c>
      <c r="R44" s="6">
        <v>2.0</v>
      </c>
      <c r="S44" s="6">
        <v>2.0</v>
      </c>
      <c r="T44" s="6">
        <v>1.0</v>
      </c>
      <c r="U44" s="6">
        <v>1.0</v>
      </c>
      <c r="V44" s="6">
        <v>1.0</v>
      </c>
      <c r="W44" s="6">
        <v>1.0</v>
      </c>
      <c r="X44" s="6">
        <v>1.0</v>
      </c>
      <c r="Y44" s="6">
        <v>1.0</v>
      </c>
      <c r="Z44" s="6">
        <v>2.0</v>
      </c>
      <c r="AA44" s="6">
        <v>1.0</v>
      </c>
      <c r="AB44" s="6">
        <v>1.0</v>
      </c>
      <c r="AC44" s="6">
        <v>3.0</v>
      </c>
      <c r="AD44" s="6">
        <v>2.0</v>
      </c>
      <c r="AE44" s="6">
        <v>3.0</v>
      </c>
      <c r="AF44" s="6">
        <v>3.0</v>
      </c>
      <c r="AG44" s="6">
        <v>3.0</v>
      </c>
      <c r="AH44" s="6">
        <v>3.0</v>
      </c>
      <c r="AI44" s="6">
        <v>3.0</v>
      </c>
      <c r="AJ44" s="6">
        <v>2.0</v>
      </c>
      <c r="AK44" s="6">
        <v>3.0</v>
      </c>
      <c r="AL44" s="6">
        <v>3.0</v>
      </c>
      <c r="AM44" s="6">
        <v>1.0</v>
      </c>
      <c r="AN44" s="6">
        <v>3.0</v>
      </c>
      <c r="AO44" s="6" t="s">
        <v>78</v>
      </c>
      <c r="AP44" s="6">
        <v>0.561</v>
      </c>
      <c r="AQ44" s="6">
        <v>0.582</v>
      </c>
      <c r="AR44" s="6">
        <v>0.643</v>
      </c>
      <c r="AS44" s="6">
        <v>0.571</v>
      </c>
      <c r="AT44" s="6">
        <v>0.529</v>
      </c>
    </row>
    <row r="45">
      <c r="A45" s="8">
        <v>40101.0</v>
      </c>
      <c r="B45" s="14">
        <v>11.0</v>
      </c>
      <c r="C45" s="6" t="s">
        <v>79</v>
      </c>
      <c r="D45" s="6" t="s">
        <v>112</v>
      </c>
      <c r="E45" s="8">
        <v>3.5</v>
      </c>
      <c r="F45" s="8">
        <v>4.0</v>
      </c>
      <c r="G45" s="8">
        <v>4.5</v>
      </c>
      <c r="H45" s="8">
        <v>5.0</v>
      </c>
      <c r="I45" s="8">
        <v>4.5</v>
      </c>
      <c r="J45" s="6" t="b">
        <v>1</v>
      </c>
      <c r="K45" s="6">
        <v>1.0</v>
      </c>
      <c r="L45" s="6">
        <v>1.0</v>
      </c>
      <c r="M45" s="6">
        <v>1.0</v>
      </c>
      <c r="N45" s="6">
        <v>3.0</v>
      </c>
      <c r="O45" s="6">
        <v>3.0</v>
      </c>
      <c r="P45" s="6">
        <v>3.0</v>
      </c>
      <c r="Q45" s="6">
        <v>3.0</v>
      </c>
      <c r="R45" s="6">
        <v>3.0</v>
      </c>
      <c r="S45" s="6">
        <v>3.0</v>
      </c>
      <c r="T45" s="6">
        <v>1.0</v>
      </c>
      <c r="U45" s="6">
        <v>1.0</v>
      </c>
      <c r="V45" s="6">
        <v>1.0</v>
      </c>
      <c r="W45" s="6">
        <v>1.0</v>
      </c>
      <c r="X45" s="6">
        <v>1.0</v>
      </c>
      <c r="Y45" s="6">
        <v>1.0</v>
      </c>
      <c r="Z45" s="6">
        <v>1.0</v>
      </c>
      <c r="AA45" s="6">
        <v>1.0</v>
      </c>
      <c r="AB45" s="6">
        <v>1.0</v>
      </c>
      <c r="AC45" s="6">
        <v>1.0</v>
      </c>
      <c r="AD45" s="6">
        <v>3.0</v>
      </c>
      <c r="AE45" s="6">
        <v>1.0</v>
      </c>
      <c r="AF45" s="6">
        <v>3.0</v>
      </c>
      <c r="AG45" s="6">
        <v>3.0</v>
      </c>
      <c r="AH45" s="6">
        <v>3.0</v>
      </c>
      <c r="AI45" s="6">
        <v>3.0</v>
      </c>
      <c r="AJ45" s="6">
        <v>3.0</v>
      </c>
      <c r="AK45" s="6">
        <v>3.0</v>
      </c>
      <c r="AL45" s="6">
        <v>3.0</v>
      </c>
      <c r="AM45" s="6">
        <v>1.0</v>
      </c>
      <c r="AN45" s="6">
        <v>3.0</v>
      </c>
      <c r="AO45" s="6" t="s">
        <v>78</v>
      </c>
      <c r="AP45" s="6">
        <v>0.626</v>
      </c>
      <c r="AQ45" s="6">
        <v>0.583</v>
      </c>
      <c r="AR45" s="6">
        <v>0.625</v>
      </c>
      <c r="AS45" s="6">
        <v>0.591</v>
      </c>
      <c r="AT45" s="6">
        <v>0.572</v>
      </c>
    </row>
    <row r="46">
      <c r="A46" s="8">
        <v>40601.0</v>
      </c>
      <c r="B46" s="14">
        <v>1.0</v>
      </c>
      <c r="C46" s="6" t="s">
        <v>13</v>
      </c>
      <c r="D46" s="6" t="s">
        <v>112</v>
      </c>
      <c r="E46" s="8">
        <v>2.0</v>
      </c>
      <c r="F46" s="8">
        <v>6.0</v>
      </c>
      <c r="G46" s="8">
        <v>4.0</v>
      </c>
      <c r="H46" s="8">
        <v>3.0</v>
      </c>
      <c r="I46" s="8">
        <v>6.5</v>
      </c>
      <c r="J46" s="6" t="b">
        <v>1</v>
      </c>
      <c r="K46" s="6">
        <v>4.0</v>
      </c>
      <c r="L46" s="6">
        <v>4.0</v>
      </c>
      <c r="M46" s="6">
        <v>4.0</v>
      </c>
      <c r="N46" s="6">
        <v>5.0</v>
      </c>
      <c r="O46" s="6">
        <v>4.0</v>
      </c>
      <c r="P46" s="6">
        <v>2.0</v>
      </c>
      <c r="Q46" s="6">
        <v>5.0</v>
      </c>
      <c r="R46" s="6">
        <v>5.0</v>
      </c>
      <c r="S46" s="6">
        <v>5.0</v>
      </c>
      <c r="T46" s="6">
        <v>4.0</v>
      </c>
      <c r="U46" s="6">
        <v>1.0</v>
      </c>
      <c r="V46" s="6">
        <v>2.0</v>
      </c>
      <c r="W46" s="6">
        <v>1.0</v>
      </c>
      <c r="X46" s="6">
        <v>1.0</v>
      </c>
      <c r="Y46" s="6">
        <v>4.0</v>
      </c>
      <c r="Z46" s="6">
        <v>5.0</v>
      </c>
      <c r="AA46" s="6">
        <v>2.0</v>
      </c>
      <c r="AB46" s="6">
        <v>1.0</v>
      </c>
      <c r="AC46" s="6">
        <v>4.0</v>
      </c>
      <c r="AD46" s="6">
        <v>5.0</v>
      </c>
      <c r="AE46" s="6">
        <v>5.0</v>
      </c>
      <c r="AF46" s="6">
        <v>4.0</v>
      </c>
      <c r="AG46" s="6">
        <v>4.0</v>
      </c>
      <c r="AH46" s="6">
        <v>5.0</v>
      </c>
      <c r="AI46" s="6">
        <v>5.0</v>
      </c>
      <c r="AJ46" s="6">
        <v>5.0</v>
      </c>
      <c r="AK46" s="6">
        <v>5.0</v>
      </c>
      <c r="AL46" s="6">
        <v>5.0</v>
      </c>
      <c r="AM46" s="6">
        <v>5.0</v>
      </c>
      <c r="AN46" s="6">
        <v>3.0</v>
      </c>
      <c r="AO46" s="6" t="s">
        <v>81</v>
      </c>
    </row>
    <row r="47">
      <c r="A47" s="8">
        <v>40601.0</v>
      </c>
      <c r="B47" s="14">
        <v>0.0</v>
      </c>
      <c r="C47" s="6" t="s">
        <v>13</v>
      </c>
      <c r="D47" s="6" t="s">
        <v>111</v>
      </c>
      <c r="E47" s="8">
        <v>2.0</v>
      </c>
      <c r="F47" s="8">
        <v>6.0</v>
      </c>
      <c r="G47" s="8">
        <v>4.0</v>
      </c>
      <c r="H47" s="8">
        <v>3.0</v>
      </c>
      <c r="I47" s="8">
        <v>6.5</v>
      </c>
      <c r="J47" s="6" t="b">
        <v>1</v>
      </c>
      <c r="K47" s="6">
        <v>4.0</v>
      </c>
      <c r="L47" s="6">
        <v>4.0</v>
      </c>
      <c r="M47" s="6">
        <v>5.0</v>
      </c>
      <c r="N47" s="6">
        <v>5.0</v>
      </c>
      <c r="O47" s="6">
        <v>4.0</v>
      </c>
      <c r="P47" s="6">
        <v>5.0</v>
      </c>
      <c r="Q47" s="6">
        <v>5.0</v>
      </c>
      <c r="R47" s="6">
        <v>5.0</v>
      </c>
      <c r="S47" s="6">
        <v>5.0</v>
      </c>
      <c r="T47" s="6">
        <v>5.0</v>
      </c>
      <c r="U47" s="6">
        <v>1.0</v>
      </c>
      <c r="V47" s="6">
        <v>4.0</v>
      </c>
      <c r="W47" s="6">
        <v>1.0</v>
      </c>
      <c r="X47" s="6">
        <v>1.0</v>
      </c>
      <c r="Y47" s="6">
        <v>4.0</v>
      </c>
      <c r="Z47" s="6">
        <v>5.0</v>
      </c>
      <c r="AA47" s="6">
        <v>2.0</v>
      </c>
      <c r="AB47" s="6">
        <v>1.0</v>
      </c>
      <c r="AC47" s="6">
        <v>5.0</v>
      </c>
      <c r="AD47" s="6">
        <v>5.0</v>
      </c>
      <c r="AE47" s="6">
        <v>5.0</v>
      </c>
      <c r="AF47" s="6">
        <v>5.0</v>
      </c>
      <c r="AG47" s="6">
        <v>4.0</v>
      </c>
      <c r="AH47" s="6">
        <v>5.0</v>
      </c>
      <c r="AI47" s="6">
        <v>5.0</v>
      </c>
      <c r="AJ47" s="6">
        <v>5.0</v>
      </c>
      <c r="AK47" s="6">
        <v>5.0</v>
      </c>
      <c r="AL47" s="6">
        <v>5.0</v>
      </c>
      <c r="AM47" s="6">
        <v>5.0</v>
      </c>
      <c r="AN47" s="6">
        <v>3.0</v>
      </c>
      <c r="AO47" s="6" t="s">
        <v>81</v>
      </c>
      <c r="AP47" s="6">
        <v>0.642</v>
      </c>
      <c r="AQ47" s="6">
        <v>0.589</v>
      </c>
      <c r="AR47" s="6">
        <v>0.63</v>
      </c>
      <c r="AS47" s="6">
        <v>0.665</v>
      </c>
      <c r="AT47" s="6">
        <v>0.659</v>
      </c>
    </row>
    <row r="48">
      <c r="A48" s="8">
        <v>40801.0</v>
      </c>
      <c r="B48" s="14">
        <v>0.0</v>
      </c>
      <c r="C48" s="6" t="s">
        <v>13</v>
      </c>
      <c r="D48" s="6" t="s">
        <v>111</v>
      </c>
      <c r="E48" s="8">
        <v>6.5</v>
      </c>
      <c r="F48" s="8">
        <v>4.0</v>
      </c>
      <c r="G48" s="8">
        <v>5.5</v>
      </c>
      <c r="H48" s="8">
        <v>4.5</v>
      </c>
      <c r="I48" s="8">
        <v>6.0</v>
      </c>
      <c r="J48" s="6" t="b">
        <v>1</v>
      </c>
      <c r="K48" s="6">
        <v>4.0</v>
      </c>
      <c r="L48" s="6">
        <v>1.0</v>
      </c>
      <c r="M48" s="6">
        <v>1.0</v>
      </c>
      <c r="N48" s="6">
        <v>3.0</v>
      </c>
      <c r="O48" s="6">
        <v>5.0</v>
      </c>
      <c r="P48" s="6">
        <v>3.0</v>
      </c>
      <c r="Q48" s="6">
        <v>1.0</v>
      </c>
      <c r="R48" s="6">
        <v>2.0</v>
      </c>
      <c r="S48" s="6">
        <v>2.0</v>
      </c>
      <c r="T48" s="6">
        <v>1.0</v>
      </c>
      <c r="U48" s="6">
        <v>2.0</v>
      </c>
      <c r="V48" s="6">
        <v>1.0</v>
      </c>
      <c r="W48" s="6">
        <v>1.0</v>
      </c>
      <c r="X48" s="6">
        <v>5.0</v>
      </c>
      <c r="Y48" s="6">
        <v>5.0</v>
      </c>
      <c r="Z48" s="6">
        <v>4.0</v>
      </c>
      <c r="AA48" s="6">
        <v>1.0</v>
      </c>
      <c r="AB48" s="6">
        <v>1.0</v>
      </c>
      <c r="AC48" s="6">
        <v>4.0</v>
      </c>
      <c r="AD48" s="6">
        <v>5.0</v>
      </c>
      <c r="AE48" s="6">
        <v>3.0</v>
      </c>
      <c r="AF48" s="6">
        <v>3.0</v>
      </c>
      <c r="AG48" s="6">
        <v>3.0</v>
      </c>
      <c r="AH48" s="6">
        <v>4.0</v>
      </c>
      <c r="AI48" s="6">
        <v>5.0</v>
      </c>
      <c r="AJ48" s="6">
        <v>3.0</v>
      </c>
      <c r="AK48" s="6">
        <v>1.0</v>
      </c>
      <c r="AL48" s="6">
        <v>4.0</v>
      </c>
      <c r="AM48" s="6">
        <v>4.0</v>
      </c>
      <c r="AN48" s="6">
        <v>3.0</v>
      </c>
      <c r="AO48" s="6" t="s">
        <v>81</v>
      </c>
      <c r="AP48" s="6">
        <v>0.686</v>
      </c>
      <c r="AQ48" s="6">
        <v>0.603</v>
      </c>
      <c r="AR48" s="6">
        <v>0.621</v>
      </c>
      <c r="AS48" s="6">
        <v>0.725</v>
      </c>
      <c r="AT48" s="6">
        <v>0.695</v>
      </c>
    </row>
    <row r="49">
      <c r="A49" s="8">
        <v>40801.0</v>
      </c>
      <c r="B49" s="14">
        <v>1.0</v>
      </c>
      <c r="C49" s="6" t="s">
        <v>13</v>
      </c>
      <c r="D49" s="6" t="s">
        <v>112</v>
      </c>
      <c r="E49" s="8">
        <v>6.5</v>
      </c>
      <c r="F49" s="8">
        <v>4.0</v>
      </c>
      <c r="G49" s="8">
        <v>5.5</v>
      </c>
      <c r="H49" s="8">
        <v>4.5</v>
      </c>
      <c r="I49" s="8">
        <v>6.0</v>
      </c>
      <c r="J49" s="6" t="b">
        <v>1</v>
      </c>
      <c r="K49" s="6">
        <v>4.0</v>
      </c>
      <c r="L49" s="6">
        <v>1.0</v>
      </c>
      <c r="M49" s="6">
        <v>1.0</v>
      </c>
      <c r="N49" s="6">
        <v>2.0</v>
      </c>
      <c r="O49" s="6">
        <v>4.0</v>
      </c>
      <c r="P49" s="6">
        <v>4.0</v>
      </c>
      <c r="Q49" s="6">
        <v>1.0</v>
      </c>
      <c r="R49" s="6">
        <v>1.0</v>
      </c>
      <c r="S49" s="6">
        <v>1.0</v>
      </c>
      <c r="T49" s="6">
        <v>1.0</v>
      </c>
      <c r="U49" s="6">
        <v>1.0</v>
      </c>
      <c r="V49" s="6">
        <v>1.0</v>
      </c>
      <c r="W49" s="6">
        <v>1.0</v>
      </c>
      <c r="X49" s="6">
        <v>2.0</v>
      </c>
      <c r="Y49" s="6">
        <v>4.0</v>
      </c>
      <c r="Z49" s="6">
        <v>4.0</v>
      </c>
      <c r="AA49" s="6">
        <v>1.0</v>
      </c>
      <c r="AB49" s="6">
        <v>1.0</v>
      </c>
      <c r="AC49" s="6">
        <v>3.0</v>
      </c>
      <c r="AD49" s="6">
        <v>4.0</v>
      </c>
      <c r="AE49" s="6">
        <v>3.0</v>
      </c>
      <c r="AF49" s="6">
        <v>3.0</v>
      </c>
      <c r="AG49" s="6">
        <v>3.0</v>
      </c>
      <c r="AH49" s="6">
        <v>3.0</v>
      </c>
      <c r="AI49" s="6">
        <v>3.0</v>
      </c>
      <c r="AJ49" s="6">
        <v>4.0</v>
      </c>
      <c r="AK49" s="6">
        <v>3.0</v>
      </c>
      <c r="AL49" s="6">
        <v>3.0</v>
      </c>
      <c r="AM49" s="6">
        <v>5.0</v>
      </c>
      <c r="AN49" s="6">
        <v>3.0</v>
      </c>
      <c r="AO49" s="6" t="s">
        <v>81</v>
      </c>
      <c r="AP49" s="6">
        <v>0.574</v>
      </c>
      <c r="AQ49" s="6">
        <v>0.656</v>
      </c>
      <c r="AR49" s="6">
        <v>0.773</v>
      </c>
      <c r="AS49" s="6">
        <v>0.604</v>
      </c>
      <c r="AT49" s="6">
        <v>0.496</v>
      </c>
    </row>
    <row r="50">
      <c r="A50" s="8">
        <v>40802.0</v>
      </c>
      <c r="B50" s="14">
        <v>11.0</v>
      </c>
      <c r="C50" s="6" t="s">
        <v>79</v>
      </c>
      <c r="D50" s="6" t="s">
        <v>112</v>
      </c>
      <c r="E50" s="8">
        <v>4.5</v>
      </c>
      <c r="F50" s="8">
        <v>4.5</v>
      </c>
      <c r="G50" s="8">
        <v>6.0</v>
      </c>
      <c r="H50" s="8">
        <v>6.0</v>
      </c>
      <c r="I50" s="8">
        <v>7.0</v>
      </c>
      <c r="J50" s="6" t="b">
        <v>1</v>
      </c>
      <c r="K50" s="6">
        <v>3.0</v>
      </c>
      <c r="L50" s="6">
        <v>3.0</v>
      </c>
      <c r="M50" s="6">
        <v>3.0</v>
      </c>
      <c r="N50" s="6">
        <v>4.0</v>
      </c>
      <c r="O50" s="6">
        <v>4.0</v>
      </c>
      <c r="P50" s="6">
        <v>4.0</v>
      </c>
      <c r="Q50" s="6">
        <v>4.0</v>
      </c>
      <c r="R50" s="6">
        <v>4.0</v>
      </c>
      <c r="S50" s="6">
        <v>4.0</v>
      </c>
      <c r="T50" s="6">
        <v>4.0</v>
      </c>
      <c r="U50" s="6">
        <v>1.0</v>
      </c>
      <c r="V50" s="6">
        <v>3.0</v>
      </c>
      <c r="W50" s="6">
        <v>1.0</v>
      </c>
      <c r="X50" s="6">
        <v>1.0</v>
      </c>
      <c r="Y50" s="6">
        <v>2.0</v>
      </c>
      <c r="Z50" s="6">
        <v>2.0</v>
      </c>
      <c r="AA50" s="6">
        <v>1.0</v>
      </c>
      <c r="AB50" s="6">
        <v>2.0</v>
      </c>
      <c r="AC50" s="6">
        <v>2.0</v>
      </c>
      <c r="AD50" s="6">
        <v>1.0</v>
      </c>
      <c r="AE50" s="6">
        <v>3.0</v>
      </c>
      <c r="AF50" s="6">
        <v>3.0</v>
      </c>
      <c r="AG50" s="6">
        <v>3.0</v>
      </c>
      <c r="AH50" s="6">
        <v>2.0</v>
      </c>
      <c r="AI50" s="6">
        <v>3.0</v>
      </c>
      <c r="AJ50" s="6">
        <v>5.0</v>
      </c>
      <c r="AK50" s="6">
        <v>4.0</v>
      </c>
      <c r="AL50" s="6">
        <v>4.0</v>
      </c>
      <c r="AM50" s="6">
        <v>4.0</v>
      </c>
      <c r="AN50" s="6">
        <v>3.0</v>
      </c>
      <c r="AO50" s="6" t="s">
        <v>78</v>
      </c>
      <c r="AP50" s="6">
        <v>0.656</v>
      </c>
      <c r="AQ50" s="6">
        <v>0.629</v>
      </c>
      <c r="AR50" s="6">
        <v>0.609</v>
      </c>
      <c r="AS50" s="6">
        <v>0.602</v>
      </c>
      <c r="AT50" s="6">
        <v>0.596</v>
      </c>
    </row>
    <row r="51">
      <c r="A51" s="8">
        <v>40802.0</v>
      </c>
      <c r="B51" s="14">
        <v>10.0</v>
      </c>
      <c r="C51" s="6" t="s">
        <v>79</v>
      </c>
      <c r="D51" s="6" t="s">
        <v>111</v>
      </c>
      <c r="E51" s="8">
        <v>4.5</v>
      </c>
      <c r="F51" s="8">
        <v>4.5</v>
      </c>
      <c r="G51" s="8">
        <v>6.0</v>
      </c>
      <c r="H51" s="8">
        <v>6.0</v>
      </c>
      <c r="I51" s="8">
        <v>7.0</v>
      </c>
      <c r="J51" s="6" t="b">
        <v>1</v>
      </c>
      <c r="K51" s="6">
        <v>2.0</v>
      </c>
      <c r="L51" s="6">
        <v>2.0</v>
      </c>
      <c r="M51" s="6">
        <v>2.0</v>
      </c>
      <c r="N51" s="6">
        <v>4.0</v>
      </c>
      <c r="O51" s="6">
        <v>4.0</v>
      </c>
      <c r="P51" s="6">
        <v>4.0</v>
      </c>
      <c r="Q51" s="6">
        <v>4.0</v>
      </c>
      <c r="R51" s="6">
        <v>4.0</v>
      </c>
      <c r="S51" s="6">
        <v>4.0</v>
      </c>
      <c r="T51" s="6">
        <v>3.0</v>
      </c>
      <c r="U51" s="6">
        <v>1.0</v>
      </c>
      <c r="V51" s="6">
        <v>2.0</v>
      </c>
      <c r="W51" s="6">
        <v>1.0</v>
      </c>
      <c r="X51" s="6">
        <v>2.0</v>
      </c>
      <c r="Y51" s="6">
        <v>3.0</v>
      </c>
      <c r="Z51" s="6">
        <v>3.0</v>
      </c>
      <c r="AA51" s="6">
        <v>1.0</v>
      </c>
      <c r="AB51" s="6">
        <v>1.0</v>
      </c>
      <c r="AC51" s="6">
        <v>2.0</v>
      </c>
      <c r="AD51" s="6">
        <v>3.0</v>
      </c>
      <c r="AE51" s="6">
        <v>3.0</v>
      </c>
      <c r="AF51" s="6">
        <v>3.0</v>
      </c>
      <c r="AG51" s="6">
        <v>3.0</v>
      </c>
      <c r="AH51" s="6">
        <v>4.0</v>
      </c>
      <c r="AI51" s="6">
        <v>4.0</v>
      </c>
      <c r="AJ51" s="6">
        <v>4.0</v>
      </c>
      <c r="AK51" s="6">
        <v>4.0</v>
      </c>
      <c r="AL51" s="6">
        <v>4.0</v>
      </c>
      <c r="AM51" s="6">
        <v>4.0</v>
      </c>
      <c r="AN51" s="6">
        <v>4.0</v>
      </c>
      <c r="AO51" s="6" t="s">
        <v>78</v>
      </c>
      <c r="AP51" s="6">
        <v>0.659</v>
      </c>
      <c r="AQ51" s="6">
        <v>0.605</v>
      </c>
      <c r="AR51" s="6">
        <v>0.569</v>
      </c>
      <c r="AS51" s="6">
        <v>0.551</v>
      </c>
      <c r="AT51" s="6">
        <v>0.554</v>
      </c>
    </row>
    <row r="52">
      <c r="A52" s="8">
        <v>41301.0</v>
      </c>
      <c r="B52" s="14">
        <v>10.0</v>
      </c>
      <c r="C52" s="6" t="s">
        <v>79</v>
      </c>
      <c r="D52" s="6" t="s">
        <v>111</v>
      </c>
      <c r="E52" s="8">
        <v>2.0</v>
      </c>
      <c r="F52" s="8">
        <v>6.0</v>
      </c>
      <c r="G52" s="8">
        <v>5.5</v>
      </c>
      <c r="H52" s="8">
        <v>5.0</v>
      </c>
      <c r="I52" s="8">
        <v>5.5</v>
      </c>
      <c r="J52" s="6" t="b">
        <v>1</v>
      </c>
      <c r="K52" s="6">
        <v>2.0</v>
      </c>
      <c r="L52" s="6">
        <v>2.0</v>
      </c>
      <c r="M52" s="6">
        <v>1.0</v>
      </c>
      <c r="N52" s="6">
        <v>3.0</v>
      </c>
      <c r="O52" s="6">
        <v>5.0</v>
      </c>
      <c r="P52" s="6">
        <v>4.0</v>
      </c>
      <c r="Q52" s="6">
        <v>5.0</v>
      </c>
      <c r="R52" s="6">
        <v>3.0</v>
      </c>
      <c r="S52" s="6">
        <v>3.0</v>
      </c>
      <c r="T52" s="6">
        <v>3.0</v>
      </c>
      <c r="U52" s="6">
        <v>1.0</v>
      </c>
      <c r="V52" s="6">
        <v>4.0</v>
      </c>
      <c r="W52" s="6">
        <v>2.0</v>
      </c>
      <c r="X52" s="6">
        <v>3.0</v>
      </c>
      <c r="Y52" s="6">
        <v>3.0</v>
      </c>
      <c r="Z52" s="6">
        <v>3.0</v>
      </c>
      <c r="AA52" s="6">
        <v>2.0</v>
      </c>
      <c r="AB52" s="6">
        <v>2.0</v>
      </c>
      <c r="AC52" s="6">
        <v>3.0</v>
      </c>
      <c r="AD52" s="6">
        <v>3.0</v>
      </c>
      <c r="AE52" s="6">
        <v>2.0</v>
      </c>
      <c r="AF52" s="6">
        <v>2.0</v>
      </c>
      <c r="AG52" s="6">
        <v>3.0</v>
      </c>
      <c r="AH52" s="6">
        <v>3.0</v>
      </c>
      <c r="AI52" s="6">
        <v>3.0</v>
      </c>
      <c r="AJ52" s="6">
        <v>3.0</v>
      </c>
      <c r="AK52" s="6">
        <v>3.0</v>
      </c>
      <c r="AL52" s="6">
        <v>3.0</v>
      </c>
      <c r="AM52" s="6">
        <v>3.0</v>
      </c>
      <c r="AN52" s="6">
        <v>3.0</v>
      </c>
      <c r="AO52" s="6" t="s">
        <v>81</v>
      </c>
      <c r="AP52" s="6">
        <v>0.677</v>
      </c>
      <c r="AQ52" s="6">
        <v>0.669</v>
      </c>
      <c r="AR52" s="6">
        <v>0.543</v>
      </c>
      <c r="AS52" s="6">
        <v>0.515</v>
      </c>
      <c r="AT52" s="6">
        <v>0.496</v>
      </c>
    </row>
    <row r="53">
      <c r="A53" s="8">
        <v>41301.0</v>
      </c>
      <c r="B53" s="14">
        <v>11.0</v>
      </c>
      <c r="C53" s="6" t="s">
        <v>79</v>
      </c>
      <c r="D53" s="6" t="s">
        <v>112</v>
      </c>
      <c r="E53" s="8">
        <v>2.0</v>
      </c>
      <c r="F53" s="8">
        <v>6.0</v>
      </c>
      <c r="G53" s="8">
        <v>5.5</v>
      </c>
      <c r="H53" s="8">
        <v>5.0</v>
      </c>
      <c r="I53" s="8">
        <v>5.5</v>
      </c>
      <c r="J53" s="6" t="b">
        <v>1</v>
      </c>
      <c r="K53" s="6">
        <v>1.0</v>
      </c>
      <c r="L53" s="6">
        <v>1.0</v>
      </c>
      <c r="M53" s="6">
        <v>1.0</v>
      </c>
      <c r="N53" s="6">
        <v>3.0</v>
      </c>
      <c r="O53" s="6">
        <v>4.0</v>
      </c>
      <c r="P53" s="6">
        <v>3.0</v>
      </c>
      <c r="Q53" s="6">
        <v>4.0</v>
      </c>
      <c r="R53" s="6">
        <v>3.0</v>
      </c>
      <c r="S53" s="6">
        <v>3.0</v>
      </c>
      <c r="T53" s="6">
        <v>2.0</v>
      </c>
      <c r="U53" s="6">
        <v>1.0</v>
      </c>
      <c r="V53" s="6">
        <v>3.0</v>
      </c>
      <c r="W53" s="6">
        <v>1.0</v>
      </c>
      <c r="X53" s="6">
        <v>1.0</v>
      </c>
      <c r="Y53" s="6">
        <v>2.0</v>
      </c>
      <c r="Z53" s="6">
        <v>1.0</v>
      </c>
      <c r="AA53" s="6">
        <v>1.0</v>
      </c>
      <c r="AB53" s="6">
        <v>2.0</v>
      </c>
      <c r="AC53" s="6">
        <v>1.0</v>
      </c>
      <c r="AD53" s="6">
        <v>1.0</v>
      </c>
      <c r="AE53" s="6">
        <v>1.0</v>
      </c>
      <c r="AF53" s="6">
        <v>2.0</v>
      </c>
      <c r="AG53" s="6">
        <v>3.0</v>
      </c>
      <c r="AH53" s="6">
        <v>2.0</v>
      </c>
      <c r="AI53" s="6">
        <v>2.0</v>
      </c>
      <c r="AJ53" s="6">
        <v>3.0</v>
      </c>
      <c r="AK53" s="6">
        <v>3.0</v>
      </c>
      <c r="AL53" s="6">
        <v>3.0</v>
      </c>
      <c r="AM53" s="6">
        <v>3.0</v>
      </c>
      <c r="AN53" s="6">
        <v>3.0</v>
      </c>
      <c r="AO53" s="6" t="s">
        <v>81</v>
      </c>
      <c r="AP53" s="6">
        <v>0.611</v>
      </c>
      <c r="AQ53" s="6">
        <v>0.543</v>
      </c>
      <c r="AR53" s="6">
        <v>0.475</v>
      </c>
      <c r="AS53" s="6">
        <v>0.482</v>
      </c>
      <c r="AT53" s="6">
        <v>0.488</v>
      </c>
    </row>
    <row r="54">
      <c r="A54" s="8">
        <v>41501.0</v>
      </c>
      <c r="B54" s="14">
        <v>1.0</v>
      </c>
      <c r="C54" s="6" t="s">
        <v>13</v>
      </c>
      <c r="D54" s="6" t="s">
        <v>112</v>
      </c>
      <c r="E54" s="8">
        <v>4.5</v>
      </c>
      <c r="F54" s="8">
        <v>6.0</v>
      </c>
      <c r="G54" s="6">
        <v>5.5</v>
      </c>
      <c r="H54" s="8">
        <v>6.0</v>
      </c>
      <c r="I54" s="8">
        <v>5.5</v>
      </c>
      <c r="J54" s="6" t="b">
        <v>1</v>
      </c>
      <c r="K54" s="6">
        <v>3.0</v>
      </c>
      <c r="L54" s="6">
        <v>3.0</v>
      </c>
      <c r="M54" s="6">
        <v>2.0</v>
      </c>
      <c r="N54" s="6">
        <v>4.0</v>
      </c>
      <c r="O54" s="6">
        <v>2.0</v>
      </c>
      <c r="P54" s="6">
        <v>3.0</v>
      </c>
      <c r="Q54" s="6">
        <v>4.0</v>
      </c>
      <c r="R54" s="6">
        <v>4.0</v>
      </c>
      <c r="S54" s="6">
        <v>4.0</v>
      </c>
      <c r="T54" s="6">
        <v>3.0</v>
      </c>
      <c r="U54" s="6">
        <v>2.0</v>
      </c>
      <c r="V54" s="6">
        <v>2.0</v>
      </c>
      <c r="W54" s="6">
        <v>2.0</v>
      </c>
      <c r="X54" s="6">
        <v>3.0</v>
      </c>
      <c r="Y54" s="6">
        <v>3.0</v>
      </c>
      <c r="Z54" s="6">
        <v>2.0</v>
      </c>
      <c r="AA54" s="6">
        <v>2.0</v>
      </c>
      <c r="AB54" s="6">
        <v>2.0</v>
      </c>
      <c r="AC54" s="6">
        <v>3.0</v>
      </c>
      <c r="AD54" s="6">
        <v>3.0</v>
      </c>
      <c r="AE54" s="6">
        <v>3.0</v>
      </c>
      <c r="AF54" s="6">
        <v>3.0</v>
      </c>
      <c r="AG54" s="6">
        <v>4.0</v>
      </c>
      <c r="AH54" s="6">
        <v>4.0</v>
      </c>
      <c r="AI54" s="6">
        <v>4.0</v>
      </c>
      <c r="AJ54" s="6">
        <v>4.0</v>
      </c>
      <c r="AK54" s="6">
        <v>3.0</v>
      </c>
      <c r="AL54" s="6">
        <v>4.0</v>
      </c>
      <c r="AM54" s="6">
        <v>3.0</v>
      </c>
      <c r="AN54" s="6">
        <v>4.0</v>
      </c>
      <c r="AO54" s="6" t="s">
        <v>81</v>
      </c>
      <c r="AP54" s="6">
        <v>0.726</v>
      </c>
      <c r="AQ54" s="6">
        <v>0.658</v>
      </c>
      <c r="AR54" s="6">
        <v>0.646</v>
      </c>
      <c r="AS54" s="6">
        <v>0.635</v>
      </c>
      <c r="AT54" s="6">
        <v>0.638</v>
      </c>
    </row>
    <row r="55">
      <c r="A55" s="8">
        <v>41501.0</v>
      </c>
      <c r="B55" s="14">
        <v>0.0</v>
      </c>
      <c r="C55" s="6" t="s">
        <v>13</v>
      </c>
      <c r="D55" s="6" t="s">
        <v>111</v>
      </c>
      <c r="E55" s="8">
        <v>4.5</v>
      </c>
      <c r="F55" s="8">
        <v>6.0</v>
      </c>
      <c r="G55" s="6">
        <v>5.5</v>
      </c>
      <c r="H55" s="8">
        <v>6.0</v>
      </c>
      <c r="I55" s="8">
        <v>5.5</v>
      </c>
      <c r="J55" s="6" t="b">
        <v>1</v>
      </c>
      <c r="K55" s="6">
        <v>3.0</v>
      </c>
      <c r="L55" s="6">
        <v>3.0</v>
      </c>
      <c r="M55" s="6">
        <v>2.0</v>
      </c>
      <c r="N55" s="6">
        <v>4.0</v>
      </c>
      <c r="O55" s="6">
        <v>5.0</v>
      </c>
      <c r="P55" s="6">
        <v>5.0</v>
      </c>
      <c r="Q55" s="6">
        <v>5.0</v>
      </c>
      <c r="R55" s="6">
        <v>4.0</v>
      </c>
      <c r="S55" s="6">
        <v>3.0</v>
      </c>
      <c r="T55" s="6">
        <v>3.0</v>
      </c>
      <c r="U55" s="6">
        <v>2.0</v>
      </c>
      <c r="V55" s="6">
        <v>2.0</v>
      </c>
      <c r="W55" s="6">
        <v>2.0</v>
      </c>
      <c r="X55" s="6">
        <v>3.0</v>
      </c>
      <c r="Y55" s="6">
        <v>3.0</v>
      </c>
      <c r="Z55" s="6">
        <v>4.0</v>
      </c>
      <c r="AA55" s="6">
        <v>3.0</v>
      </c>
      <c r="AB55" s="6">
        <v>2.0</v>
      </c>
      <c r="AC55" s="6">
        <v>4.0</v>
      </c>
      <c r="AD55" s="6">
        <v>4.0</v>
      </c>
      <c r="AE55" s="6">
        <v>3.0</v>
      </c>
      <c r="AF55" s="6">
        <v>3.0</v>
      </c>
      <c r="AG55" s="6">
        <v>3.0</v>
      </c>
      <c r="AH55" s="6">
        <v>4.0</v>
      </c>
      <c r="AI55" s="6">
        <v>4.0</v>
      </c>
      <c r="AJ55" s="6">
        <v>5.0</v>
      </c>
      <c r="AK55" s="6">
        <v>3.0</v>
      </c>
      <c r="AL55" s="6">
        <v>4.0</v>
      </c>
      <c r="AM55" s="6">
        <v>4.0</v>
      </c>
      <c r="AN55" s="6">
        <v>3.0</v>
      </c>
      <c r="AO55" s="6" t="s">
        <v>81</v>
      </c>
      <c r="AP55" s="6">
        <v>0.646</v>
      </c>
      <c r="AQ55" s="6">
        <v>0.638</v>
      </c>
      <c r="AR55" s="6">
        <v>0.611</v>
      </c>
      <c r="AS55" s="6">
        <v>0.517</v>
      </c>
      <c r="AT55" s="6">
        <v>0.591</v>
      </c>
    </row>
    <row r="56">
      <c r="A56" s="8">
        <v>42501.0</v>
      </c>
      <c r="B56" s="14">
        <v>0.0</v>
      </c>
      <c r="C56" s="6" t="s">
        <v>13</v>
      </c>
      <c r="D56" s="6" t="s">
        <v>111</v>
      </c>
      <c r="E56" s="8">
        <v>5.0</v>
      </c>
      <c r="F56" s="8">
        <v>6.0</v>
      </c>
      <c r="G56" s="8">
        <v>5.0</v>
      </c>
      <c r="H56" s="8">
        <v>4.5</v>
      </c>
      <c r="I56" s="8">
        <v>4.0</v>
      </c>
      <c r="J56" s="6" t="b">
        <v>0</v>
      </c>
      <c r="K56" s="6">
        <v>5.0</v>
      </c>
      <c r="L56" s="6">
        <v>4.0</v>
      </c>
      <c r="M56" s="6">
        <v>2.0</v>
      </c>
      <c r="N56" s="6">
        <v>4.0</v>
      </c>
      <c r="O56" s="6">
        <v>4.0</v>
      </c>
      <c r="P56" s="6">
        <v>3.0</v>
      </c>
      <c r="Q56" s="6">
        <v>4.0</v>
      </c>
      <c r="R56" s="6">
        <v>3.0</v>
      </c>
      <c r="S56" s="6">
        <v>2.0</v>
      </c>
      <c r="T56" s="6">
        <v>2.0</v>
      </c>
      <c r="U56" s="6">
        <v>3.0</v>
      </c>
      <c r="V56" s="6">
        <v>4.0</v>
      </c>
      <c r="W56" s="6">
        <v>4.0</v>
      </c>
      <c r="X56" s="6">
        <v>3.0</v>
      </c>
      <c r="Y56" s="6">
        <v>4.0</v>
      </c>
      <c r="Z56" s="6">
        <v>4.0</v>
      </c>
      <c r="AA56" s="6">
        <v>2.0</v>
      </c>
      <c r="AB56" s="6">
        <v>4.0</v>
      </c>
      <c r="AC56" s="6">
        <v>4.0</v>
      </c>
      <c r="AD56" s="6">
        <v>4.0</v>
      </c>
      <c r="AE56" s="6">
        <v>4.0</v>
      </c>
      <c r="AF56" s="6">
        <v>4.0</v>
      </c>
      <c r="AG56" s="6">
        <v>4.0</v>
      </c>
      <c r="AH56" s="6">
        <v>5.0</v>
      </c>
      <c r="AI56" s="6">
        <v>5.0</v>
      </c>
      <c r="AJ56" s="6">
        <v>4.0</v>
      </c>
      <c r="AK56" s="6">
        <v>3.0</v>
      </c>
      <c r="AL56" s="6">
        <v>3.0</v>
      </c>
      <c r="AM56" s="6">
        <v>3.0</v>
      </c>
      <c r="AN56" s="6">
        <v>4.0</v>
      </c>
      <c r="AO56" s="6" t="s">
        <v>81</v>
      </c>
      <c r="AP56" s="6">
        <v>1.049</v>
      </c>
      <c r="AQ56" s="6">
        <v>0.776</v>
      </c>
      <c r="AR56" s="6">
        <v>0.684</v>
      </c>
      <c r="AS56" s="6">
        <v>0.702</v>
      </c>
      <c r="AT56" s="6">
        <v>0.782</v>
      </c>
    </row>
    <row r="57">
      <c r="A57" s="8">
        <v>42501.0</v>
      </c>
      <c r="B57" s="14">
        <v>1.0</v>
      </c>
      <c r="C57" s="6" t="s">
        <v>13</v>
      </c>
      <c r="D57" s="6" t="s">
        <v>112</v>
      </c>
      <c r="E57" s="8">
        <v>5.0</v>
      </c>
      <c r="F57" s="8">
        <v>6.0</v>
      </c>
      <c r="G57" s="8">
        <v>5.0</v>
      </c>
      <c r="H57" s="8">
        <v>4.5</v>
      </c>
      <c r="I57" s="8">
        <v>4.0</v>
      </c>
      <c r="J57" s="6" t="b">
        <v>0</v>
      </c>
      <c r="K57" s="6">
        <v>5.0</v>
      </c>
      <c r="L57" s="6">
        <v>4.0</v>
      </c>
      <c r="M57" s="6">
        <v>4.0</v>
      </c>
      <c r="N57" s="6">
        <v>4.0</v>
      </c>
      <c r="O57" s="6">
        <v>4.0</v>
      </c>
      <c r="P57" s="6">
        <v>4.0</v>
      </c>
      <c r="Q57" s="6">
        <v>4.0</v>
      </c>
      <c r="R57" s="6">
        <v>4.0</v>
      </c>
      <c r="S57" s="6">
        <v>4.0</v>
      </c>
      <c r="T57" s="6">
        <v>4.0</v>
      </c>
      <c r="U57" s="6">
        <v>4.0</v>
      </c>
      <c r="V57" s="6">
        <v>4.0</v>
      </c>
      <c r="W57" s="6">
        <v>4.0</v>
      </c>
      <c r="X57" s="6">
        <v>4.0</v>
      </c>
      <c r="Y57" s="6">
        <v>4.0</v>
      </c>
      <c r="Z57" s="6">
        <v>5.0</v>
      </c>
      <c r="AA57" s="6">
        <v>3.0</v>
      </c>
      <c r="AB57" s="6">
        <v>4.0</v>
      </c>
      <c r="AC57" s="6">
        <v>4.0</v>
      </c>
      <c r="AD57" s="6">
        <v>5.0</v>
      </c>
      <c r="AE57" s="6">
        <v>5.0</v>
      </c>
      <c r="AF57" s="6">
        <v>5.0</v>
      </c>
      <c r="AG57" s="6">
        <v>4.0</v>
      </c>
      <c r="AH57" s="6">
        <v>5.0</v>
      </c>
      <c r="AI57" s="6">
        <v>5.0</v>
      </c>
      <c r="AJ57" s="6">
        <v>4.0</v>
      </c>
      <c r="AK57" s="6">
        <v>4.0</v>
      </c>
      <c r="AL57" s="6">
        <v>4.0</v>
      </c>
      <c r="AM57" s="6">
        <v>4.0</v>
      </c>
      <c r="AN57" s="6">
        <v>4.0</v>
      </c>
      <c r="AO57" s="6" t="s">
        <v>81</v>
      </c>
      <c r="AP57" s="6">
        <v>0.688</v>
      </c>
      <c r="AQ57" s="6">
        <v>0.759</v>
      </c>
      <c r="AR57" s="6">
        <v>0.77</v>
      </c>
      <c r="AS57" s="6">
        <v>0.834</v>
      </c>
      <c r="AT57" s="6">
        <v>0.802</v>
      </c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</sheetData>
  <dataValidations>
    <dataValidation type="list" allowBlank="1" sqref="AO2:AO57">
      <formula1>"Male,Female"</formula1>
    </dataValidation>
    <dataValidation type="list" allowBlank="1" sqref="B2:B1000">
      <formula1>"00,01,10,11"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</cols>
  <sheetData>
    <row r="1">
      <c r="A1" s="6" t="s">
        <v>113</v>
      </c>
      <c r="B1" s="6" t="s">
        <v>114</v>
      </c>
    </row>
    <row r="2">
      <c r="A2" s="1" t="str">
        <f>IFERROR(__xludf.DUMMYFUNCTION("IMPORTRANGE(""https://docs.google.com/spreadsheets/d/1BEwXiUciLeaX7mHM5pZCO3-RnlkurU-ezhmwh5Ft8n4/edit?resourcekey#gid=1812866293"", ""Responses!BV2:BV100"")"),"popojoyzhou@gmail.com")</f>
        <v>popojoyzhou@gmail.com</v>
      </c>
      <c r="B2" s="6" t="b">
        <v>1</v>
      </c>
    </row>
    <row r="3">
      <c r="A3" s="1" t="str">
        <f>IFERROR(__xludf.DUMMYFUNCTION("""COMPUTED_VALUE"""),"zzhan190@jhu.edu")</f>
        <v>zzhan190@jhu.edu</v>
      </c>
      <c r="B3" s="6" t="b">
        <v>1</v>
      </c>
    </row>
    <row r="4">
      <c r="A4" s="1" t="str">
        <f>IFERROR(__xludf.DUMMYFUNCTION("""COMPUTED_VALUE"""),"derrickpeng@gmail.com")</f>
        <v>derrickpeng@gmail.com</v>
      </c>
      <c r="B4" s="6" t="b">
        <v>1</v>
      </c>
    </row>
    <row r="5">
      <c r="A5" s="1" t="str">
        <f>IFERROR(__xludf.DUMMYFUNCTION("""COMPUTED_VALUE"""),"zchen97@jh.edu")</f>
        <v>zchen97@jh.edu</v>
      </c>
      <c r="B5" s="6" t="b">
        <v>1</v>
      </c>
    </row>
    <row r="6">
      <c r="A6" s="1" t="str">
        <f>IFERROR(__xludf.DUMMYFUNCTION("""COMPUTED_VALUE"""),"apowel41@jh.edu")</f>
        <v>apowel41@jh.edu</v>
      </c>
      <c r="B6" s="6" t="b">
        <v>1</v>
      </c>
    </row>
    <row r="7">
      <c r="A7" s="1" t="str">
        <f>IFERROR(__xludf.DUMMYFUNCTION("""COMPUTED_VALUE"""),"20jgu20@gmail.com")</f>
        <v>20jgu20@gmail.com</v>
      </c>
      <c r="B7" s="6" t="b">
        <v>1</v>
      </c>
    </row>
    <row r="8">
      <c r="A8" s="1" t="str">
        <f>IFERROR(__xludf.DUMMYFUNCTION("""COMPUTED_VALUE"""),"madam5@jh.edu")</f>
        <v>madam5@jh.edu</v>
      </c>
      <c r="B8" s="6" t="b">
        <v>1</v>
      </c>
    </row>
    <row r="9">
      <c r="A9" s="1" t="str">
        <f>IFERROR(__xludf.DUMMYFUNCTION("""COMPUTED_VALUE"""),"ssuba1@jhu.edu")</f>
        <v>ssuba1@jhu.edu</v>
      </c>
      <c r="B9" s="6" t="b">
        <v>1</v>
      </c>
    </row>
    <row r="10">
      <c r="A10" s="1" t="str">
        <f>IFERROR(__xludf.DUMMYFUNCTION("""COMPUTED_VALUE"""),"ksong16@jhu.edu")</f>
        <v>ksong16@jhu.edu</v>
      </c>
      <c r="B10" s="6" t="b">
        <v>1</v>
      </c>
    </row>
    <row r="11">
      <c r="A11" s="1" t="str">
        <f>IFERROR(__xludf.DUMMYFUNCTION("""COMPUTED_VALUE"""),"ian.goh@jhu.edu")</f>
        <v>ian.goh@jhu.edu</v>
      </c>
      <c r="B11" s="6" t="b">
        <v>1</v>
      </c>
    </row>
    <row r="12">
      <c r="A12" s="1" t="str">
        <f>IFERROR(__xludf.DUMMYFUNCTION("""COMPUTED_VALUE"""),"rsarkar3@jhu.edu")</f>
        <v>rsarkar3@jhu.edu</v>
      </c>
      <c r="B12" s="6" t="b">
        <v>1</v>
      </c>
    </row>
    <row r="13">
      <c r="A13" s="1" t="str">
        <f>IFERROR(__xludf.DUMMYFUNCTION("""COMPUTED_VALUE"""),"caltido1@jhu.edu")</f>
        <v>caltido1@jhu.edu</v>
      </c>
      <c r="B13" s="6" t="b">
        <v>1</v>
      </c>
    </row>
    <row r="14">
      <c r="A14" s="1" t="str">
        <f>IFERROR(__xludf.DUMMYFUNCTION("""COMPUTED_VALUE"""),"will.quinn@jhu.edu")</f>
        <v>will.quinn@jhu.edu</v>
      </c>
      <c r="B14" s="6" t="b">
        <v>1</v>
      </c>
    </row>
    <row r="15">
      <c r="A15" s="1" t="str">
        <f>IFERROR(__xludf.DUMMYFUNCTION("""COMPUTED_VALUE"""),"yoz1125@gmail.com")</f>
        <v>yoz1125@gmail.com</v>
      </c>
      <c r="B15" s="6" t="b">
        <v>1</v>
      </c>
    </row>
    <row r="16">
      <c r="A16" s="1" t="str">
        <f>IFERROR(__xludf.DUMMYFUNCTION("""COMPUTED_VALUE"""),"qyu24@jh.edu")</f>
        <v>qyu24@jh.edu</v>
      </c>
      <c r="B16" s="6" t="b">
        <v>1</v>
      </c>
    </row>
    <row r="17">
      <c r="A17" s="1" t="str">
        <f>IFERROR(__xludf.DUMMYFUNCTION("""COMPUTED_VALUE"""),"amill206@jh.edu")</f>
        <v>amill206@jh.edu</v>
      </c>
      <c r="B17" s="6" t="b">
        <v>1</v>
      </c>
    </row>
    <row r="18">
      <c r="A18" s="1" t="str">
        <f>IFERROR(__xludf.DUMMYFUNCTION("""COMPUTED_VALUE"""),"pli36@jh.edu")</f>
        <v>pli36@jh.edu</v>
      </c>
      <c r="B18" s="6" t="b">
        <v>1</v>
      </c>
    </row>
    <row r="19">
      <c r="A19" s="1" t="str">
        <f>IFERROR(__xludf.DUMMYFUNCTION("""COMPUTED_VALUE"""),"jhsu37@jhu.edu")</f>
        <v>jhsu37@jhu.edu</v>
      </c>
      <c r="B19" s="6" t="b">
        <v>1</v>
      </c>
    </row>
    <row r="20">
      <c r="A20" s="1" t="str">
        <f>IFERROR(__xludf.DUMMYFUNCTION("""COMPUTED_VALUE"""),"sbayoum1@jhu.edu")</f>
        <v>sbayoum1@jhu.edu</v>
      </c>
      <c r="B20" s="6" t="b">
        <v>1</v>
      </c>
    </row>
    <row r="21">
      <c r="A21" s="1" t="str">
        <f>IFERROR(__xludf.DUMMYFUNCTION("""COMPUTED_VALUE"""),"Kathrynacameron@gmail.com")</f>
        <v>Kathrynacameron@gmail.com</v>
      </c>
      <c r="B21" s="6" t="b">
        <v>1</v>
      </c>
    </row>
    <row r="22">
      <c r="A22" s="1" t="str">
        <f>IFERROR(__xludf.DUMMYFUNCTION("""COMPUTED_VALUE"""),"panghat@outlook.com")</f>
        <v>panghat@outlook.com</v>
      </c>
      <c r="B22" s="6" t="b">
        <v>1</v>
      </c>
    </row>
    <row r="23">
      <c r="A23" s="1" t="str">
        <f>IFERROR(__xludf.DUMMYFUNCTION("""COMPUTED_VALUE"""),"pshah52@jhu.edu")</f>
        <v>pshah52@jhu.edu</v>
      </c>
      <c r="B23" s="6" t="b">
        <v>1</v>
      </c>
    </row>
    <row r="24">
      <c r="A24" s="1" t="str">
        <f>IFERROR(__xludf.DUMMYFUNCTION("""COMPUTED_VALUE"""),"sbare1@jhu.edu")</f>
        <v>sbare1@jhu.edu</v>
      </c>
      <c r="B24" s="6" t="b">
        <v>1</v>
      </c>
    </row>
    <row r="25">
      <c r="A25" s="1" t="str">
        <f>IFERROR(__xludf.DUMMYFUNCTION("""COMPUTED_VALUE"""),"stasnee2@jh.edu")</f>
        <v>stasnee2@jh.edu</v>
      </c>
      <c r="B25" s="6" t="b">
        <v>1</v>
      </c>
    </row>
    <row r="26">
      <c r="A26" s="1" t="str">
        <f>IFERROR(__xludf.DUMMYFUNCTION("""COMPUTED_VALUE"""),"dpaul20@jh.edu")</f>
        <v>dpaul20@jh.edu</v>
      </c>
      <c r="B26" s="6" t="b">
        <v>1</v>
      </c>
    </row>
    <row r="27">
      <c r="A27" s="1" t="str">
        <f>IFERROR(__xludf.DUMMYFUNCTION("""COMPUTED_VALUE"""),"nthoma41@jh.edu")</f>
        <v>nthoma41@jh.edu</v>
      </c>
      <c r="B27" s="1" t="b">
        <v>0</v>
      </c>
    </row>
    <row r="28">
      <c r="A28" s="1" t="str">
        <f>IFERROR(__xludf.DUMMYFUNCTION("""COMPUTED_VALUE"""),"criggs6@jh.edu")</f>
        <v>criggs6@jh.edu</v>
      </c>
      <c r="B28" s="1" t="b">
        <v>0</v>
      </c>
    </row>
    <row r="29">
      <c r="A29" s="1" t="str">
        <f>IFERROR(__xludf.DUMMYFUNCTION("""COMPUTED_VALUE"""),"rjha3@jhu.edu")</f>
        <v>rjha3@jhu.edu</v>
      </c>
      <c r="B29" s="1" t="b">
        <v>0</v>
      </c>
    </row>
    <row r="30">
      <c r="A30" s="1"/>
      <c r="B30" s="1" t="b">
        <v>0</v>
      </c>
    </row>
    <row r="31">
      <c r="A31" s="1"/>
      <c r="B31" s="1" t="b">
        <v>0</v>
      </c>
    </row>
    <row r="32">
      <c r="A32" s="1"/>
      <c r="B32" s="1" t="b">
        <v>0</v>
      </c>
    </row>
    <row r="33">
      <c r="A33" s="1"/>
      <c r="B33" s="1" t="b">
        <v>0</v>
      </c>
    </row>
    <row r="34">
      <c r="A34" s="1"/>
      <c r="B34" s="1" t="b">
        <v>0</v>
      </c>
    </row>
    <row r="35">
      <c r="A35" s="1"/>
      <c r="B35" s="1" t="b">
        <v>0</v>
      </c>
    </row>
    <row r="36">
      <c r="A36" s="1"/>
      <c r="B36" s="1" t="b">
        <v>0</v>
      </c>
    </row>
    <row r="37">
      <c r="A37" s="1"/>
      <c r="B37" s="1" t="b">
        <v>0</v>
      </c>
    </row>
    <row r="38">
      <c r="A38" s="1"/>
      <c r="B38" s="1" t="b">
        <v>0</v>
      </c>
    </row>
    <row r="39">
      <c r="A39" s="1"/>
      <c r="B39" s="1" t="b">
        <v>0</v>
      </c>
    </row>
    <row r="40">
      <c r="A40" s="1"/>
      <c r="B40" s="1" t="b">
        <v>0</v>
      </c>
    </row>
    <row r="41">
      <c r="A41" s="1"/>
      <c r="B41" s="1" t="b">
        <v>0</v>
      </c>
    </row>
    <row r="42">
      <c r="A42" s="1"/>
      <c r="B42" s="1" t="b">
        <v>0</v>
      </c>
    </row>
    <row r="43">
      <c r="A43" s="1"/>
      <c r="B43" s="1" t="b">
        <v>0</v>
      </c>
    </row>
    <row r="44">
      <c r="A44" s="1"/>
      <c r="B44" s="1" t="b">
        <v>0</v>
      </c>
    </row>
    <row r="45">
      <c r="A45" s="1"/>
      <c r="B45" s="1" t="b">
        <v>0</v>
      </c>
    </row>
    <row r="46">
      <c r="A46" s="1"/>
      <c r="B46" s="1" t="b">
        <v>0</v>
      </c>
    </row>
    <row r="47">
      <c r="A47" s="1"/>
      <c r="B47" s="1" t="b">
        <v>0</v>
      </c>
    </row>
    <row r="48">
      <c r="A48" s="1"/>
      <c r="B48" s="1" t="b">
        <v>0</v>
      </c>
    </row>
    <row r="49">
      <c r="A49" s="1"/>
      <c r="B49" s="1" t="b">
        <v>0</v>
      </c>
    </row>
    <row r="50">
      <c r="A50" s="1"/>
      <c r="B50" s="1" t="b">
        <v>0</v>
      </c>
    </row>
    <row r="51">
      <c r="A51" s="1"/>
      <c r="B51" s="1" t="b">
        <v>0</v>
      </c>
    </row>
    <row r="52">
      <c r="A52" s="1"/>
      <c r="B52" s="1" t="b">
        <v>0</v>
      </c>
    </row>
    <row r="53">
      <c r="A53" s="1"/>
      <c r="B53" s="1" t="b">
        <v>0</v>
      </c>
    </row>
    <row r="54">
      <c r="A54" s="1"/>
      <c r="B54" s="1" t="b">
        <v>0</v>
      </c>
    </row>
    <row r="55">
      <c r="A55" s="1"/>
      <c r="B55" s="1" t="b">
        <v>0</v>
      </c>
    </row>
    <row r="56">
      <c r="A56" s="1"/>
      <c r="B56" s="1" t="b">
        <v>0</v>
      </c>
    </row>
    <row r="57">
      <c r="A57" s="1"/>
      <c r="B57" s="1" t="b">
        <v>0</v>
      </c>
    </row>
    <row r="58">
      <c r="A58" s="1"/>
      <c r="B58" s="1" t="b">
        <v>0</v>
      </c>
    </row>
    <row r="59">
      <c r="A59" s="1"/>
      <c r="B59" s="1" t="b">
        <v>0</v>
      </c>
    </row>
    <row r="60">
      <c r="A60" s="1"/>
      <c r="B60" s="1" t="b">
        <v>0</v>
      </c>
    </row>
    <row r="61">
      <c r="A61" s="1"/>
      <c r="B61" s="1" t="b">
        <v>0</v>
      </c>
    </row>
    <row r="62">
      <c r="A62" s="1"/>
      <c r="B62" s="1" t="b">
        <v>0</v>
      </c>
    </row>
    <row r="63">
      <c r="A63" s="1"/>
      <c r="B63" s="1" t="b">
        <v>0</v>
      </c>
    </row>
    <row r="64">
      <c r="A64" s="1"/>
      <c r="B64" s="1" t="b">
        <v>0</v>
      </c>
    </row>
    <row r="65">
      <c r="A65" s="1"/>
      <c r="B65" s="1" t="b">
        <v>0</v>
      </c>
    </row>
    <row r="66">
      <c r="A66" s="1"/>
      <c r="B66" s="1" t="b">
        <v>0</v>
      </c>
    </row>
    <row r="67">
      <c r="A67" s="1"/>
      <c r="B67" s="1" t="b">
        <v>0</v>
      </c>
    </row>
    <row r="68">
      <c r="A68" s="1"/>
      <c r="B68" s="1" t="b">
        <v>0</v>
      </c>
    </row>
    <row r="69">
      <c r="A69" s="1"/>
      <c r="B69" s="1" t="b">
        <v>0</v>
      </c>
    </row>
    <row r="70">
      <c r="A70" s="1"/>
      <c r="B70" s="1" t="b">
        <v>0</v>
      </c>
    </row>
    <row r="71">
      <c r="A71" s="1"/>
      <c r="B71" s="1" t="b">
        <v>0</v>
      </c>
    </row>
    <row r="72">
      <c r="A72" s="1"/>
      <c r="B72" s="1" t="b">
        <v>0</v>
      </c>
    </row>
    <row r="73">
      <c r="A73" s="1"/>
      <c r="B73" s="1" t="b">
        <v>0</v>
      </c>
    </row>
    <row r="74">
      <c r="A74" s="1"/>
      <c r="B74" s="1" t="b">
        <v>0</v>
      </c>
    </row>
    <row r="75">
      <c r="A75" s="1"/>
      <c r="B75" s="1" t="b">
        <v>0</v>
      </c>
    </row>
    <row r="76">
      <c r="A76" s="1"/>
      <c r="B76" s="1" t="b">
        <v>0</v>
      </c>
    </row>
    <row r="77">
      <c r="A77" s="1"/>
      <c r="B77" s="1" t="b">
        <v>0</v>
      </c>
    </row>
    <row r="78">
      <c r="A78" s="1"/>
      <c r="B78" s="1" t="b">
        <v>0</v>
      </c>
    </row>
    <row r="79">
      <c r="A79" s="1"/>
      <c r="B79" s="1" t="b">
        <v>0</v>
      </c>
    </row>
    <row r="80">
      <c r="A80" s="1"/>
      <c r="B80" s="1" t="b">
        <v>0</v>
      </c>
    </row>
    <row r="81">
      <c r="A81" s="1"/>
      <c r="B81" s="1" t="b">
        <v>0</v>
      </c>
    </row>
    <row r="82">
      <c r="A82" s="1"/>
      <c r="B82" s="1" t="b">
        <v>0</v>
      </c>
    </row>
    <row r="83">
      <c r="A83" s="1"/>
      <c r="B83" s="1" t="b">
        <v>0</v>
      </c>
    </row>
    <row r="84">
      <c r="A84" s="1"/>
      <c r="B84" s="1" t="b">
        <v>0</v>
      </c>
    </row>
    <row r="85">
      <c r="A85" s="1"/>
      <c r="B85" s="1" t="b">
        <v>0</v>
      </c>
    </row>
    <row r="86">
      <c r="A86" s="1"/>
      <c r="B86" s="1" t="b">
        <v>0</v>
      </c>
    </row>
    <row r="87">
      <c r="A87" s="1"/>
      <c r="B87" s="1" t="b">
        <v>0</v>
      </c>
    </row>
    <row r="88">
      <c r="A88" s="1"/>
      <c r="B88" s="1" t="b">
        <v>0</v>
      </c>
    </row>
    <row r="89">
      <c r="A89" s="1"/>
      <c r="B89" s="1" t="b">
        <v>0</v>
      </c>
    </row>
    <row r="90">
      <c r="A90" s="1"/>
      <c r="B90" s="1" t="b">
        <v>0</v>
      </c>
    </row>
    <row r="91">
      <c r="A91" s="1"/>
      <c r="B91" s="1" t="b">
        <v>0</v>
      </c>
    </row>
    <row r="92">
      <c r="A92" s="1"/>
      <c r="B92" s="1" t="b">
        <v>0</v>
      </c>
    </row>
    <row r="93">
      <c r="A93" s="1"/>
      <c r="B93" s="1" t="b">
        <v>0</v>
      </c>
    </row>
    <row r="94">
      <c r="A94" s="1"/>
      <c r="B94" s="1" t="b">
        <v>0</v>
      </c>
    </row>
    <row r="95">
      <c r="A95" s="1"/>
      <c r="B95" s="1" t="b">
        <v>0</v>
      </c>
    </row>
    <row r="96">
      <c r="A96" s="1"/>
      <c r="B96" s="1" t="b">
        <v>0</v>
      </c>
    </row>
    <row r="97">
      <c r="A97" s="1"/>
      <c r="B97" s="1" t="b">
        <v>0</v>
      </c>
    </row>
    <row r="98">
      <c r="A98" s="1"/>
      <c r="B98" s="1" t="b">
        <v>0</v>
      </c>
    </row>
    <row r="99">
      <c r="A99" s="1"/>
      <c r="B99" s="1" t="b">
        <v>0</v>
      </c>
    </row>
    <row r="100">
      <c r="A100" s="1"/>
      <c r="B100" s="1" t="b">
        <v>0</v>
      </c>
    </row>
    <row r="101">
      <c r="B101" s="1" t="b">
        <v>0</v>
      </c>
    </row>
    <row r="102">
      <c r="B102" s="1" t="b">
        <v>0</v>
      </c>
    </row>
    <row r="103">
      <c r="B103" s="1" t="b">
        <v>0</v>
      </c>
    </row>
    <row r="104">
      <c r="B104" s="1" t="b">
        <v>0</v>
      </c>
    </row>
    <row r="105">
      <c r="B105" s="1" t="b">
        <v>0</v>
      </c>
    </row>
    <row r="106">
      <c r="B106" s="1" t="b">
        <v>0</v>
      </c>
    </row>
    <row r="107">
      <c r="B107" s="1" t="b">
        <v>0</v>
      </c>
    </row>
    <row r="108">
      <c r="B108" s="1" t="b">
        <v>0</v>
      </c>
    </row>
    <row r="109">
      <c r="B109" s="1" t="b">
        <v>0</v>
      </c>
    </row>
    <row r="110">
      <c r="B110" s="1" t="b">
        <v>0</v>
      </c>
    </row>
    <row r="111">
      <c r="B111" s="1" t="b">
        <v>0</v>
      </c>
    </row>
    <row r="112">
      <c r="B112" s="1" t="b">
        <v>0</v>
      </c>
    </row>
    <row r="113">
      <c r="B113" s="1" t="b">
        <v>0</v>
      </c>
    </row>
    <row r="114">
      <c r="B114" s="1" t="b">
        <v>0</v>
      </c>
    </row>
    <row r="115">
      <c r="B115" s="1" t="b">
        <v>0</v>
      </c>
    </row>
    <row r="116">
      <c r="B116" s="1" t="b">
        <v>0</v>
      </c>
    </row>
    <row r="117">
      <c r="B117" s="1" t="b">
        <v>0</v>
      </c>
    </row>
    <row r="118">
      <c r="B118" s="1" t="b">
        <v>0</v>
      </c>
    </row>
    <row r="119">
      <c r="B119" s="1" t="b">
        <v>0</v>
      </c>
    </row>
    <row r="120">
      <c r="B120" s="1" t="b">
        <v>0</v>
      </c>
    </row>
    <row r="121">
      <c r="B121" s="1" t="b">
        <v>0</v>
      </c>
    </row>
    <row r="122">
      <c r="B122" s="1" t="b">
        <v>0</v>
      </c>
    </row>
    <row r="123">
      <c r="B123" s="1" t="b">
        <v>0</v>
      </c>
    </row>
    <row r="124">
      <c r="B124" s="1" t="b">
        <v>0</v>
      </c>
    </row>
    <row r="125">
      <c r="B125" s="1" t="b">
        <v>0</v>
      </c>
    </row>
    <row r="126">
      <c r="B126" s="1" t="b">
        <v>0</v>
      </c>
    </row>
    <row r="127">
      <c r="B127" s="1" t="b">
        <v>0</v>
      </c>
    </row>
    <row r="128">
      <c r="B128" s="1" t="b">
        <v>0</v>
      </c>
    </row>
    <row r="129">
      <c r="B129" s="1" t="b">
        <v>0</v>
      </c>
    </row>
    <row r="130">
      <c r="B130" s="1" t="b">
        <v>0</v>
      </c>
    </row>
    <row r="131">
      <c r="B131" s="1" t="b">
        <v>0</v>
      </c>
    </row>
    <row r="132">
      <c r="B132" s="1" t="b">
        <v>0</v>
      </c>
    </row>
    <row r="133">
      <c r="B133" s="1" t="b">
        <v>0</v>
      </c>
    </row>
    <row r="134">
      <c r="B134" s="1" t="b">
        <v>0</v>
      </c>
    </row>
    <row r="135">
      <c r="B135" s="1" t="b">
        <v>0</v>
      </c>
    </row>
    <row r="136">
      <c r="B136" s="1" t="b">
        <v>0</v>
      </c>
    </row>
    <row r="137">
      <c r="B137" s="1" t="b">
        <v>0</v>
      </c>
    </row>
    <row r="138">
      <c r="B138" s="1" t="b">
        <v>0</v>
      </c>
    </row>
    <row r="139">
      <c r="B139" s="1" t="b">
        <v>0</v>
      </c>
    </row>
    <row r="140">
      <c r="B140" s="1" t="b">
        <v>0</v>
      </c>
    </row>
    <row r="141">
      <c r="B141" s="1" t="b">
        <v>0</v>
      </c>
    </row>
    <row r="142">
      <c r="B142" s="1" t="b">
        <v>0</v>
      </c>
    </row>
    <row r="143">
      <c r="B143" s="1" t="b">
        <v>0</v>
      </c>
    </row>
    <row r="144">
      <c r="B144" s="1" t="b">
        <v>0</v>
      </c>
    </row>
    <row r="145">
      <c r="B145" s="1" t="b">
        <v>0</v>
      </c>
    </row>
    <row r="146">
      <c r="B146" s="1" t="b">
        <v>0</v>
      </c>
    </row>
    <row r="147">
      <c r="B147" s="1" t="b">
        <v>0</v>
      </c>
    </row>
    <row r="148">
      <c r="B148" s="1" t="b">
        <v>0</v>
      </c>
    </row>
    <row r="149">
      <c r="B149" s="1" t="b">
        <v>0</v>
      </c>
    </row>
    <row r="150">
      <c r="B150" s="1" t="b">
        <v>0</v>
      </c>
    </row>
    <row r="151">
      <c r="B151" s="1" t="b">
        <v>0</v>
      </c>
    </row>
    <row r="152">
      <c r="B152" s="1" t="b">
        <v>0</v>
      </c>
    </row>
    <row r="153">
      <c r="B153" s="1" t="b">
        <v>0</v>
      </c>
    </row>
    <row r="154">
      <c r="B154" s="1" t="b">
        <v>0</v>
      </c>
    </row>
    <row r="155">
      <c r="B155" s="1" t="b">
        <v>0</v>
      </c>
    </row>
    <row r="156">
      <c r="B156" s="1" t="b">
        <v>0</v>
      </c>
    </row>
    <row r="157">
      <c r="B157" s="1" t="b">
        <v>0</v>
      </c>
    </row>
    <row r="158">
      <c r="B158" s="1" t="b">
        <v>0</v>
      </c>
    </row>
    <row r="159">
      <c r="B159" s="1" t="b">
        <v>0</v>
      </c>
    </row>
    <row r="160">
      <c r="B160" s="1" t="b">
        <v>0</v>
      </c>
    </row>
    <row r="161">
      <c r="B161" s="1" t="b">
        <v>0</v>
      </c>
    </row>
    <row r="162">
      <c r="B162" s="1" t="b">
        <v>0</v>
      </c>
    </row>
    <row r="163">
      <c r="B163" s="1" t="b">
        <v>0</v>
      </c>
    </row>
    <row r="164">
      <c r="B164" s="1" t="b">
        <v>0</v>
      </c>
    </row>
    <row r="165">
      <c r="B165" s="1" t="b">
        <v>0</v>
      </c>
    </row>
    <row r="166">
      <c r="B166" s="1" t="b">
        <v>0</v>
      </c>
    </row>
    <row r="167">
      <c r="B167" s="1" t="b">
        <v>0</v>
      </c>
    </row>
    <row r="168">
      <c r="B168" s="1" t="b">
        <v>0</v>
      </c>
    </row>
    <row r="169">
      <c r="B169" s="1" t="b">
        <v>0</v>
      </c>
    </row>
    <row r="170">
      <c r="B170" s="1" t="b">
        <v>0</v>
      </c>
    </row>
    <row r="171">
      <c r="B171" s="1" t="b">
        <v>0</v>
      </c>
    </row>
    <row r="172">
      <c r="B172" s="1" t="b">
        <v>0</v>
      </c>
    </row>
    <row r="173">
      <c r="B173" s="1" t="b">
        <v>0</v>
      </c>
    </row>
    <row r="174">
      <c r="B174" s="1" t="b">
        <v>0</v>
      </c>
    </row>
    <row r="175">
      <c r="B175" s="1" t="b">
        <v>0</v>
      </c>
    </row>
    <row r="176">
      <c r="B176" s="1" t="b">
        <v>0</v>
      </c>
    </row>
    <row r="177">
      <c r="B177" s="1" t="b">
        <v>0</v>
      </c>
    </row>
    <row r="178">
      <c r="B178" s="1" t="b">
        <v>0</v>
      </c>
    </row>
    <row r="179">
      <c r="B179" s="1" t="b">
        <v>0</v>
      </c>
    </row>
    <row r="180">
      <c r="B180" s="1" t="b">
        <v>0</v>
      </c>
    </row>
    <row r="181">
      <c r="B181" s="1" t="b">
        <v>0</v>
      </c>
    </row>
    <row r="182">
      <c r="B182" s="1" t="b">
        <v>0</v>
      </c>
    </row>
    <row r="183">
      <c r="B183" s="1" t="b">
        <v>0</v>
      </c>
    </row>
    <row r="184">
      <c r="B184" s="1" t="b">
        <v>0</v>
      </c>
    </row>
    <row r="185">
      <c r="B185" s="1" t="b">
        <v>0</v>
      </c>
    </row>
    <row r="186">
      <c r="B186" s="1" t="b">
        <v>0</v>
      </c>
    </row>
    <row r="187">
      <c r="B187" s="1" t="b">
        <v>0</v>
      </c>
    </row>
    <row r="188">
      <c r="B188" s="1" t="b">
        <v>0</v>
      </c>
    </row>
    <row r="189">
      <c r="B189" s="1" t="b">
        <v>0</v>
      </c>
    </row>
    <row r="190">
      <c r="B190" s="1" t="b">
        <v>0</v>
      </c>
    </row>
    <row r="191">
      <c r="B191" s="1" t="b">
        <v>0</v>
      </c>
    </row>
    <row r="192">
      <c r="B192" s="1" t="b">
        <v>0</v>
      </c>
    </row>
    <row r="193">
      <c r="B193" s="1" t="b">
        <v>0</v>
      </c>
    </row>
    <row r="194">
      <c r="B194" s="1" t="b">
        <v>0</v>
      </c>
    </row>
    <row r="195">
      <c r="B195" s="1" t="b">
        <v>0</v>
      </c>
    </row>
    <row r="196">
      <c r="B196" s="1" t="b">
        <v>0</v>
      </c>
    </row>
    <row r="197">
      <c r="B197" s="1" t="b">
        <v>0</v>
      </c>
    </row>
    <row r="198">
      <c r="B198" s="1" t="b">
        <v>0</v>
      </c>
    </row>
    <row r="199">
      <c r="B199" s="1" t="b">
        <v>0</v>
      </c>
    </row>
    <row r="200">
      <c r="B200" s="1" t="b">
        <v>0</v>
      </c>
    </row>
    <row r="201">
      <c r="B201" s="1" t="b">
        <v>0</v>
      </c>
    </row>
    <row r="202">
      <c r="B202" s="1" t="b">
        <v>0</v>
      </c>
    </row>
    <row r="203">
      <c r="B203" s="1" t="b">
        <v>0</v>
      </c>
    </row>
    <row r="204">
      <c r="B204" s="1" t="b">
        <v>0</v>
      </c>
    </row>
    <row r="205">
      <c r="B205" s="1" t="b">
        <v>0</v>
      </c>
    </row>
    <row r="206">
      <c r="B206" s="1" t="b">
        <v>0</v>
      </c>
    </row>
    <row r="207">
      <c r="B207" s="1" t="b">
        <v>0</v>
      </c>
    </row>
    <row r="208">
      <c r="B208" s="1" t="b">
        <v>0</v>
      </c>
    </row>
    <row r="209">
      <c r="B209" s="1" t="b">
        <v>0</v>
      </c>
    </row>
    <row r="210">
      <c r="B210" s="1" t="b">
        <v>0</v>
      </c>
    </row>
    <row r="211">
      <c r="B211" s="1" t="b">
        <v>0</v>
      </c>
    </row>
    <row r="212">
      <c r="B212" s="1" t="b">
        <v>0</v>
      </c>
    </row>
    <row r="213">
      <c r="B213" s="1" t="b">
        <v>0</v>
      </c>
    </row>
    <row r="214">
      <c r="B214" s="1" t="b">
        <v>0</v>
      </c>
    </row>
    <row r="215">
      <c r="B215" s="1" t="b">
        <v>0</v>
      </c>
    </row>
    <row r="216">
      <c r="B216" s="1" t="b">
        <v>0</v>
      </c>
    </row>
    <row r="217">
      <c r="B217" s="1" t="b">
        <v>0</v>
      </c>
    </row>
    <row r="218">
      <c r="B218" s="1" t="b">
        <v>0</v>
      </c>
    </row>
    <row r="219">
      <c r="B219" s="1" t="b">
        <v>0</v>
      </c>
    </row>
    <row r="220">
      <c r="B220" s="1" t="b">
        <v>0</v>
      </c>
    </row>
    <row r="221">
      <c r="B221" s="1" t="b">
        <v>0</v>
      </c>
    </row>
    <row r="222">
      <c r="B222" s="1" t="b">
        <v>0</v>
      </c>
    </row>
    <row r="223">
      <c r="B223" s="1" t="b">
        <v>0</v>
      </c>
    </row>
    <row r="224">
      <c r="B224" s="1" t="b">
        <v>0</v>
      </c>
    </row>
    <row r="225">
      <c r="B225" s="1" t="b">
        <v>0</v>
      </c>
    </row>
    <row r="226">
      <c r="B226" s="1" t="b">
        <v>0</v>
      </c>
    </row>
    <row r="227">
      <c r="B227" s="1" t="b">
        <v>0</v>
      </c>
    </row>
    <row r="228">
      <c r="B228" s="1" t="b">
        <v>0</v>
      </c>
    </row>
    <row r="229">
      <c r="B229" s="1" t="b">
        <v>0</v>
      </c>
    </row>
    <row r="230">
      <c r="B230" s="1" t="b">
        <v>0</v>
      </c>
    </row>
    <row r="231">
      <c r="B231" s="1" t="b">
        <v>0</v>
      </c>
    </row>
    <row r="232">
      <c r="B232" s="1" t="b">
        <v>0</v>
      </c>
    </row>
    <row r="233">
      <c r="B233" s="1" t="b">
        <v>0</v>
      </c>
    </row>
    <row r="234">
      <c r="B234" s="1" t="b">
        <v>0</v>
      </c>
    </row>
    <row r="235">
      <c r="B235" s="1" t="b">
        <v>0</v>
      </c>
    </row>
    <row r="236">
      <c r="B236" s="1" t="b">
        <v>0</v>
      </c>
    </row>
    <row r="237">
      <c r="B237" s="1" t="b">
        <v>0</v>
      </c>
    </row>
    <row r="238">
      <c r="B238" s="1" t="b">
        <v>0</v>
      </c>
    </row>
    <row r="239">
      <c r="B239" s="1" t="b">
        <v>0</v>
      </c>
    </row>
    <row r="240">
      <c r="B240" s="1" t="b">
        <v>0</v>
      </c>
    </row>
    <row r="241">
      <c r="B241" s="1" t="b">
        <v>0</v>
      </c>
    </row>
    <row r="242">
      <c r="B242" s="1" t="b">
        <v>0</v>
      </c>
    </row>
    <row r="243">
      <c r="B243" s="1" t="b">
        <v>0</v>
      </c>
    </row>
    <row r="244">
      <c r="B244" s="1" t="b">
        <v>0</v>
      </c>
    </row>
    <row r="245">
      <c r="B245" s="1" t="b">
        <v>0</v>
      </c>
    </row>
    <row r="246">
      <c r="B246" s="1" t="b">
        <v>0</v>
      </c>
    </row>
    <row r="247">
      <c r="B247" s="1" t="b">
        <v>0</v>
      </c>
    </row>
    <row r="248">
      <c r="B248" s="1" t="b">
        <v>0</v>
      </c>
    </row>
    <row r="249">
      <c r="B249" s="1" t="b">
        <v>0</v>
      </c>
    </row>
    <row r="250">
      <c r="B250" s="1" t="b">
        <v>0</v>
      </c>
    </row>
    <row r="251">
      <c r="B251" s="1" t="b">
        <v>0</v>
      </c>
    </row>
    <row r="252">
      <c r="B252" s="1" t="b">
        <v>0</v>
      </c>
    </row>
    <row r="253">
      <c r="B253" s="1" t="b">
        <v>0</v>
      </c>
    </row>
    <row r="254">
      <c r="B254" s="1" t="b">
        <v>0</v>
      </c>
    </row>
    <row r="255">
      <c r="B255" s="1" t="b">
        <v>0</v>
      </c>
    </row>
    <row r="256">
      <c r="B256" s="1" t="b">
        <v>0</v>
      </c>
    </row>
    <row r="257">
      <c r="B257" s="1" t="b">
        <v>0</v>
      </c>
    </row>
    <row r="258">
      <c r="B258" s="1" t="b">
        <v>0</v>
      </c>
    </row>
    <row r="259">
      <c r="B259" s="1" t="b">
        <v>0</v>
      </c>
    </row>
    <row r="260">
      <c r="B260" s="1" t="b">
        <v>0</v>
      </c>
    </row>
    <row r="261">
      <c r="B261" s="1" t="b">
        <v>0</v>
      </c>
    </row>
    <row r="262">
      <c r="B262" s="1" t="b">
        <v>0</v>
      </c>
    </row>
    <row r="263">
      <c r="B263" s="1" t="b">
        <v>0</v>
      </c>
    </row>
    <row r="264">
      <c r="B264" s="1" t="b">
        <v>0</v>
      </c>
    </row>
    <row r="265">
      <c r="B265" s="1" t="b">
        <v>0</v>
      </c>
    </row>
    <row r="266">
      <c r="B266" s="1" t="b">
        <v>0</v>
      </c>
    </row>
    <row r="267">
      <c r="B267" s="1" t="b">
        <v>0</v>
      </c>
    </row>
    <row r="268">
      <c r="B268" s="1" t="b">
        <v>0</v>
      </c>
    </row>
    <row r="269">
      <c r="B269" s="1" t="b">
        <v>0</v>
      </c>
    </row>
    <row r="270">
      <c r="B270" s="1" t="b">
        <v>0</v>
      </c>
    </row>
    <row r="271">
      <c r="B271" s="1" t="b">
        <v>0</v>
      </c>
    </row>
    <row r="272">
      <c r="B272" s="1" t="b">
        <v>0</v>
      </c>
    </row>
    <row r="273">
      <c r="B273" s="1" t="b">
        <v>0</v>
      </c>
    </row>
    <row r="274">
      <c r="B274" s="1" t="b">
        <v>0</v>
      </c>
    </row>
    <row r="275">
      <c r="B275" s="1" t="b">
        <v>0</v>
      </c>
    </row>
    <row r="276">
      <c r="B276" s="1" t="b">
        <v>0</v>
      </c>
    </row>
    <row r="277">
      <c r="B277" s="1" t="b">
        <v>0</v>
      </c>
    </row>
    <row r="278">
      <c r="B278" s="1" t="b">
        <v>0</v>
      </c>
    </row>
    <row r="279">
      <c r="B279" s="1" t="b">
        <v>0</v>
      </c>
    </row>
    <row r="280">
      <c r="B280" s="1" t="b">
        <v>0</v>
      </c>
    </row>
    <row r="281">
      <c r="B281" s="1" t="b">
        <v>0</v>
      </c>
    </row>
    <row r="282">
      <c r="B282" s="1" t="b">
        <v>0</v>
      </c>
    </row>
    <row r="283">
      <c r="B283" s="1" t="b">
        <v>0</v>
      </c>
    </row>
    <row r="284">
      <c r="B284" s="1" t="b">
        <v>0</v>
      </c>
    </row>
    <row r="285">
      <c r="B285" s="1" t="b">
        <v>0</v>
      </c>
    </row>
    <row r="286">
      <c r="B286" s="1" t="b">
        <v>0</v>
      </c>
    </row>
    <row r="287">
      <c r="B287" s="1" t="b">
        <v>0</v>
      </c>
    </row>
    <row r="288">
      <c r="B288" s="1" t="b">
        <v>0</v>
      </c>
    </row>
    <row r="289">
      <c r="B289" s="1" t="b">
        <v>0</v>
      </c>
    </row>
    <row r="290">
      <c r="B290" s="1" t="b">
        <v>0</v>
      </c>
    </row>
    <row r="291">
      <c r="B291" s="1" t="b">
        <v>0</v>
      </c>
    </row>
    <row r="292">
      <c r="B292" s="1" t="b">
        <v>0</v>
      </c>
    </row>
    <row r="293">
      <c r="B293" s="1" t="b">
        <v>0</v>
      </c>
    </row>
    <row r="294">
      <c r="B294" s="1" t="b">
        <v>0</v>
      </c>
    </row>
    <row r="295">
      <c r="B295" s="1" t="b">
        <v>0</v>
      </c>
    </row>
    <row r="296">
      <c r="B296" s="1" t="b">
        <v>0</v>
      </c>
    </row>
    <row r="297">
      <c r="B297" s="1" t="b">
        <v>0</v>
      </c>
    </row>
    <row r="298">
      <c r="B298" s="1" t="b">
        <v>0</v>
      </c>
    </row>
    <row r="299">
      <c r="B299" s="1" t="b">
        <v>0</v>
      </c>
    </row>
    <row r="300">
      <c r="B300" s="1" t="b">
        <v>0</v>
      </c>
    </row>
    <row r="301">
      <c r="B301" s="1" t="b">
        <v>0</v>
      </c>
    </row>
    <row r="302">
      <c r="B302" s="1" t="b">
        <v>0</v>
      </c>
    </row>
    <row r="303">
      <c r="B303" s="1" t="b">
        <v>0</v>
      </c>
    </row>
    <row r="304">
      <c r="B304" s="1" t="b">
        <v>0</v>
      </c>
    </row>
    <row r="305">
      <c r="B305" s="1" t="b">
        <v>0</v>
      </c>
    </row>
    <row r="306">
      <c r="B306" s="1" t="b">
        <v>0</v>
      </c>
    </row>
    <row r="307">
      <c r="B307" s="1" t="b">
        <v>0</v>
      </c>
    </row>
    <row r="308">
      <c r="B308" s="1" t="b">
        <v>0</v>
      </c>
    </row>
    <row r="309">
      <c r="B309" s="1" t="b">
        <v>0</v>
      </c>
    </row>
    <row r="310">
      <c r="B310" s="1" t="b">
        <v>0</v>
      </c>
    </row>
    <row r="311">
      <c r="B311" s="1" t="b">
        <v>0</v>
      </c>
    </row>
    <row r="312">
      <c r="B312" s="1" t="b">
        <v>0</v>
      </c>
    </row>
    <row r="313">
      <c r="B313" s="1" t="b">
        <v>0</v>
      </c>
    </row>
    <row r="314">
      <c r="B314" s="1" t="b">
        <v>0</v>
      </c>
    </row>
    <row r="315">
      <c r="B315" s="1" t="b">
        <v>0</v>
      </c>
    </row>
    <row r="316">
      <c r="B316" s="1" t="b">
        <v>0</v>
      </c>
    </row>
    <row r="317">
      <c r="B317" s="1" t="b">
        <v>0</v>
      </c>
    </row>
    <row r="318">
      <c r="B318" s="1" t="b">
        <v>0</v>
      </c>
    </row>
    <row r="319">
      <c r="B319" s="1" t="b">
        <v>0</v>
      </c>
    </row>
    <row r="320">
      <c r="B320" s="1" t="b">
        <v>0</v>
      </c>
    </row>
    <row r="321">
      <c r="B321" s="1" t="b">
        <v>0</v>
      </c>
    </row>
    <row r="322">
      <c r="B322" s="1" t="b">
        <v>0</v>
      </c>
    </row>
    <row r="323">
      <c r="B323" s="1" t="b">
        <v>0</v>
      </c>
    </row>
    <row r="324">
      <c r="B324" s="1" t="b">
        <v>0</v>
      </c>
    </row>
    <row r="325">
      <c r="B325" s="1" t="b">
        <v>0</v>
      </c>
    </row>
    <row r="326">
      <c r="B326" s="1" t="b">
        <v>0</v>
      </c>
    </row>
    <row r="327">
      <c r="B327" s="1" t="b">
        <v>0</v>
      </c>
    </row>
    <row r="328">
      <c r="B328" s="1" t="b">
        <v>0</v>
      </c>
    </row>
    <row r="329">
      <c r="B329" s="1" t="b">
        <v>0</v>
      </c>
    </row>
    <row r="330">
      <c r="B330" s="1" t="b">
        <v>0</v>
      </c>
    </row>
    <row r="331">
      <c r="B331" s="1" t="b">
        <v>0</v>
      </c>
    </row>
    <row r="332">
      <c r="B332" s="1" t="b">
        <v>0</v>
      </c>
    </row>
    <row r="333">
      <c r="B333" s="1" t="b">
        <v>0</v>
      </c>
    </row>
    <row r="334">
      <c r="B334" s="1" t="b">
        <v>0</v>
      </c>
    </row>
    <row r="335">
      <c r="B335" s="1" t="b">
        <v>0</v>
      </c>
    </row>
    <row r="336">
      <c r="B336" s="1" t="b">
        <v>0</v>
      </c>
    </row>
    <row r="337">
      <c r="B337" s="1" t="b">
        <v>0</v>
      </c>
    </row>
    <row r="338">
      <c r="B338" s="1" t="b">
        <v>0</v>
      </c>
    </row>
    <row r="339">
      <c r="B339" s="1" t="b">
        <v>0</v>
      </c>
    </row>
    <row r="340">
      <c r="B340" s="1" t="b">
        <v>0</v>
      </c>
    </row>
    <row r="341">
      <c r="B341" s="1" t="b">
        <v>0</v>
      </c>
    </row>
    <row r="342">
      <c r="B342" s="1" t="b">
        <v>0</v>
      </c>
    </row>
    <row r="343">
      <c r="B343" s="1" t="b">
        <v>0</v>
      </c>
    </row>
    <row r="344">
      <c r="B344" s="1" t="b">
        <v>0</v>
      </c>
    </row>
    <row r="345">
      <c r="B345" s="1" t="b">
        <v>0</v>
      </c>
    </row>
    <row r="346">
      <c r="B346" s="1" t="b">
        <v>0</v>
      </c>
    </row>
    <row r="347">
      <c r="B347" s="1" t="b">
        <v>0</v>
      </c>
    </row>
    <row r="348">
      <c r="B348" s="1" t="b">
        <v>0</v>
      </c>
    </row>
    <row r="349">
      <c r="B349" s="1" t="b">
        <v>0</v>
      </c>
    </row>
    <row r="350">
      <c r="B350" s="1" t="b">
        <v>0</v>
      </c>
    </row>
    <row r="351">
      <c r="B351" s="1" t="b">
        <v>0</v>
      </c>
    </row>
    <row r="352">
      <c r="B352" s="1" t="b">
        <v>0</v>
      </c>
    </row>
    <row r="353">
      <c r="B353" s="1" t="b">
        <v>0</v>
      </c>
    </row>
    <row r="354">
      <c r="B354" s="1" t="b">
        <v>0</v>
      </c>
    </row>
    <row r="355">
      <c r="B355" s="1" t="b">
        <v>0</v>
      </c>
    </row>
    <row r="356">
      <c r="B356" s="1" t="b">
        <v>0</v>
      </c>
    </row>
    <row r="357">
      <c r="B357" s="1" t="b">
        <v>0</v>
      </c>
    </row>
    <row r="358">
      <c r="B358" s="1" t="b">
        <v>0</v>
      </c>
    </row>
    <row r="359">
      <c r="B359" s="1" t="b">
        <v>0</v>
      </c>
    </row>
    <row r="360">
      <c r="B360" s="1" t="b">
        <v>0</v>
      </c>
    </row>
    <row r="361">
      <c r="B361" s="1" t="b">
        <v>0</v>
      </c>
    </row>
    <row r="362">
      <c r="B362" s="1" t="b">
        <v>0</v>
      </c>
    </row>
    <row r="363">
      <c r="B363" s="1" t="b">
        <v>0</v>
      </c>
    </row>
    <row r="364">
      <c r="B364" s="1" t="b">
        <v>0</v>
      </c>
    </row>
    <row r="365">
      <c r="B365" s="1" t="b">
        <v>0</v>
      </c>
    </row>
    <row r="366">
      <c r="B366" s="1" t="b">
        <v>0</v>
      </c>
    </row>
    <row r="367">
      <c r="B367" s="1" t="b">
        <v>0</v>
      </c>
    </row>
    <row r="368">
      <c r="B368" s="1" t="b">
        <v>0</v>
      </c>
    </row>
    <row r="369">
      <c r="B369" s="1" t="b">
        <v>0</v>
      </c>
    </row>
    <row r="370">
      <c r="B370" s="1" t="b">
        <v>0</v>
      </c>
    </row>
    <row r="371">
      <c r="B371" s="1" t="b">
        <v>0</v>
      </c>
    </row>
    <row r="372">
      <c r="B372" s="1" t="b">
        <v>0</v>
      </c>
    </row>
    <row r="373">
      <c r="B373" s="1" t="b">
        <v>0</v>
      </c>
    </row>
    <row r="374">
      <c r="B374" s="1" t="b">
        <v>0</v>
      </c>
    </row>
    <row r="375">
      <c r="B375" s="1" t="b">
        <v>0</v>
      </c>
    </row>
    <row r="376">
      <c r="B376" s="1" t="b">
        <v>0</v>
      </c>
    </row>
    <row r="377">
      <c r="B377" s="1" t="b">
        <v>0</v>
      </c>
    </row>
    <row r="378">
      <c r="B378" s="1" t="b">
        <v>0</v>
      </c>
    </row>
    <row r="379">
      <c r="B379" s="1" t="b">
        <v>0</v>
      </c>
    </row>
    <row r="380">
      <c r="B380" s="1" t="b">
        <v>0</v>
      </c>
    </row>
    <row r="381">
      <c r="B381" s="1" t="b">
        <v>0</v>
      </c>
    </row>
    <row r="382">
      <c r="B382" s="1" t="b">
        <v>0</v>
      </c>
    </row>
    <row r="383">
      <c r="B383" s="1" t="b">
        <v>0</v>
      </c>
    </row>
    <row r="384">
      <c r="B384" s="1" t="b">
        <v>0</v>
      </c>
    </row>
    <row r="385">
      <c r="B385" s="1" t="b">
        <v>0</v>
      </c>
    </row>
    <row r="386">
      <c r="B386" s="1" t="b">
        <v>0</v>
      </c>
    </row>
    <row r="387">
      <c r="B387" s="1" t="b">
        <v>0</v>
      </c>
    </row>
    <row r="388">
      <c r="B388" s="1" t="b">
        <v>0</v>
      </c>
    </row>
    <row r="389">
      <c r="B389" s="1" t="b">
        <v>0</v>
      </c>
    </row>
    <row r="390">
      <c r="B390" s="1" t="b">
        <v>0</v>
      </c>
    </row>
    <row r="391">
      <c r="B391" s="1" t="b">
        <v>0</v>
      </c>
    </row>
    <row r="392">
      <c r="B392" s="1" t="b">
        <v>0</v>
      </c>
    </row>
    <row r="393">
      <c r="B393" s="1" t="b">
        <v>0</v>
      </c>
    </row>
    <row r="394">
      <c r="B394" s="1" t="b">
        <v>0</v>
      </c>
    </row>
    <row r="395">
      <c r="B395" s="1" t="b">
        <v>0</v>
      </c>
    </row>
    <row r="396">
      <c r="B396" s="1" t="b">
        <v>0</v>
      </c>
    </row>
    <row r="397">
      <c r="B397" s="1" t="b">
        <v>0</v>
      </c>
    </row>
    <row r="398">
      <c r="B398" s="1" t="b">
        <v>0</v>
      </c>
    </row>
    <row r="399">
      <c r="B399" s="1" t="b">
        <v>0</v>
      </c>
    </row>
    <row r="400">
      <c r="B400" s="1" t="b">
        <v>0</v>
      </c>
    </row>
    <row r="401">
      <c r="B401" s="1" t="b">
        <v>0</v>
      </c>
    </row>
    <row r="402">
      <c r="B402" s="1" t="b">
        <v>0</v>
      </c>
    </row>
    <row r="403">
      <c r="B403" s="1" t="b">
        <v>0</v>
      </c>
    </row>
    <row r="404">
      <c r="B404" s="1" t="b">
        <v>0</v>
      </c>
    </row>
    <row r="405">
      <c r="B405" s="1" t="b">
        <v>0</v>
      </c>
    </row>
    <row r="406">
      <c r="B406" s="1" t="b">
        <v>0</v>
      </c>
    </row>
    <row r="407">
      <c r="B407" s="1" t="b">
        <v>0</v>
      </c>
    </row>
    <row r="408">
      <c r="B408" s="1" t="b">
        <v>0</v>
      </c>
    </row>
    <row r="409">
      <c r="B409" s="1" t="b">
        <v>0</v>
      </c>
    </row>
    <row r="410">
      <c r="B410" s="1" t="b">
        <v>0</v>
      </c>
    </row>
    <row r="411">
      <c r="B411" s="1" t="b">
        <v>0</v>
      </c>
    </row>
    <row r="412">
      <c r="B412" s="1" t="b">
        <v>0</v>
      </c>
    </row>
    <row r="413">
      <c r="B413" s="1" t="b">
        <v>0</v>
      </c>
    </row>
    <row r="414">
      <c r="B414" s="1" t="b">
        <v>0</v>
      </c>
    </row>
    <row r="415">
      <c r="B415" s="1" t="b">
        <v>0</v>
      </c>
    </row>
    <row r="416">
      <c r="B416" s="1" t="b">
        <v>0</v>
      </c>
    </row>
    <row r="417">
      <c r="B417" s="1" t="b">
        <v>0</v>
      </c>
    </row>
    <row r="418">
      <c r="B418" s="1" t="b">
        <v>0</v>
      </c>
    </row>
    <row r="419">
      <c r="B419" s="1" t="b">
        <v>0</v>
      </c>
    </row>
    <row r="420">
      <c r="B420" s="1" t="b">
        <v>0</v>
      </c>
    </row>
    <row r="421">
      <c r="B421" s="1" t="b">
        <v>0</v>
      </c>
    </row>
    <row r="422">
      <c r="B422" s="1" t="b">
        <v>0</v>
      </c>
    </row>
    <row r="423">
      <c r="B423" s="1" t="b">
        <v>0</v>
      </c>
    </row>
    <row r="424">
      <c r="B424" s="1" t="b">
        <v>0</v>
      </c>
    </row>
    <row r="425">
      <c r="B425" s="1" t="b">
        <v>0</v>
      </c>
    </row>
    <row r="426">
      <c r="B426" s="1" t="b">
        <v>0</v>
      </c>
    </row>
    <row r="427">
      <c r="B427" s="1" t="b">
        <v>0</v>
      </c>
    </row>
    <row r="428">
      <c r="B428" s="1" t="b">
        <v>0</v>
      </c>
    </row>
    <row r="429">
      <c r="B429" s="1" t="b">
        <v>0</v>
      </c>
    </row>
    <row r="430">
      <c r="B430" s="1" t="b">
        <v>0</v>
      </c>
    </row>
    <row r="431">
      <c r="B431" s="1" t="b">
        <v>0</v>
      </c>
    </row>
    <row r="432">
      <c r="B432" s="1" t="b">
        <v>0</v>
      </c>
    </row>
    <row r="433">
      <c r="B433" s="1" t="b">
        <v>0</v>
      </c>
    </row>
    <row r="434">
      <c r="B434" s="1" t="b">
        <v>0</v>
      </c>
    </row>
    <row r="435">
      <c r="B435" s="1" t="b">
        <v>0</v>
      </c>
    </row>
    <row r="436">
      <c r="B436" s="1" t="b">
        <v>0</v>
      </c>
    </row>
    <row r="437">
      <c r="B437" s="1" t="b">
        <v>0</v>
      </c>
    </row>
    <row r="438">
      <c r="B438" s="1" t="b">
        <v>0</v>
      </c>
    </row>
    <row r="439">
      <c r="B439" s="1" t="b">
        <v>0</v>
      </c>
    </row>
    <row r="440">
      <c r="B440" s="1" t="b">
        <v>0</v>
      </c>
    </row>
    <row r="441">
      <c r="B441" s="1" t="b">
        <v>0</v>
      </c>
    </row>
    <row r="442">
      <c r="B442" s="1" t="b">
        <v>0</v>
      </c>
    </row>
    <row r="443">
      <c r="B443" s="1" t="b">
        <v>0</v>
      </c>
    </row>
    <row r="444">
      <c r="B444" s="1" t="b">
        <v>0</v>
      </c>
    </row>
    <row r="445">
      <c r="B445" s="1" t="b">
        <v>0</v>
      </c>
    </row>
    <row r="446">
      <c r="B446" s="1" t="b">
        <v>0</v>
      </c>
    </row>
    <row r="447">
      <c r="B447" s="1" t="b">
        <v>0</v>
      </c>
    </row>
    <row r="448">
      <c r="B448" s="1" t="b">
        <v>0</v>
      </c>
    </row>
    <row r="449">
      <c r="B449" s="1" t="b">
        <v>0</v>
      </c>
    </row>
    <row r="450">
      <c r="B450" s="1" t="b">
        <v>0</v>
      </c>
    </row>
    <row r="451">
      <c r="B451" s="1" t="b">
        <v>0</v>
      </c>
    </row>
    <row r="452">
      <c r="B452" s="1" t="b">
        <v>0</v>
      </c>
    </row>
    <row r="453">
      <c r="B453" s="1" t="b">
        <v>0</v>
      </c>
    </row>
    <row r="454">
      <c r="B454" s="1" t="b">
        <v>0</v>
      </c>
    </row>
    <row r="455">
      <c r="B455" s="1" t="b">
        <v>0</v>
      </c>
    </row>
    <row r="456">
      <c r="B456" s="1" t="b">
        <v>0</v>
      </c>
    </row>
    <row r="457">
      <c r="B457" s="1" t="b">
        <v>0</v>
      </c>
    </row>
    <row r="458">
      <c r="B458" s="1" t="b">
        <v>0</v>
      </c>
    </row>
    <row r="459">
      <c r="B459" s="1" t="b">
        <v>0</v>
      </c>
    </row>
    <row r="460">
      <c r="B460" s="1" t="b">
        <v>0</v>
      </c>
    </row>
    <row r="461">
      <c r="B461" s="1" t="b">
        <v>0</v>
      </c>
    </row>
    <row r="462">
      <c r="B462" s="1" t="b">
        <v>0</v>
      </c>
    </row>
    <row r="463">
      <c r="B463" s="1" t="b">
        <v>0</v>
      </c>
    </row>
    <row r="464">
      <c r="B464" s="1" t="b">
        <v>0</v>
      </c>
    </row>
    <row r="465">
      <c r="B465" s="1" t="b">
        <v>0</v>
      </c>
    </row>
    <row r="466">
      <c r="B466" s="1" t="b">
        <v>0</v>
      </c>
    </row>
    <row r="467">
      <c r="B467" s="1" t="b">
        <v>0</v>
      </c>
    </row>
    <row r="468">
      <c r="B468" s="1" t="b">
        <v>0</v>
      </c>
    </row>
    <row r="469">
      <c r="B469" s="1" t="b">
        <v>0</v>
      </c>
    </row>
    <row r="470">
      <c r="B470" s="1" t="b">
        <v>0</v>
      </c>
    </row>
    <row r="471">
      <c r="B471" s="1" t="b">
        <v>0</v>
      </c>
    </row>
    <row r="472">
      <c r="B472" s="1" t="b">
        <v>0</v>
      </c>
    </row>
    <row r="473">
      <c r="B473" s="1" t="b">
        <v>0</v>
      </c>
    </row>
    <row r="474">
      <c r="B474" s="1" t="b">
        <v>0</v>
      </c>
    </row>
    <row r="475">
      <c r="B475" s="1" t="b">
        <v>0</v>
      </c>
    </row>
    <row r="476">
      <c r="B476" s="1" t="b">
        <v>0</v>
      </c>
    </row>
    <row r="477">
      <c r="B477" s="1" t="b">
        <v>0</v>
      </c>
    </row>
    <row r="478">
      <c r="B478" s="1" t="b">
        <v>0</v>
      </c>
    </row>
    <row r="479">
      <c r="B479" s="1" t="b">
        <v>0</v>
      </c>
    </row>
    <row r="480">
      <c r="B480" s="1" t="b">
        <v>0</v>
      </c>
    </row>
    <row r="481">
      <c r="B481" s="1" t="b">
        <v>0</v>
      </c>
    </row>
    <row r="482">
      <c r="B482" s="1" t="b">
        <v>0</v>
      </c>
    </row>
    <row r="483">
      <c r="B483" s="1" t="b">
        <v>0</v>
      </c>
    </row>
    <row r="484">
      <c r="B484" s="1" t="b">
        <v>0</v>
      </c>
    </row>
    <row r="485">
      <c r="B485" s="1" t="b">
        <v>0</v>
      </c>
    </row>
    <row r="486">
      <c r="B486" s="1" t="b">
        <v>0</v>
      </c>
    </row>
    <row r="487">
      <c r="B487" s="1" t="b">
        <v>0</v>
      </c>
    </row>
    <row r="488">
      <c r="B488" s="1" t="b">
        <v>0</v>
      </c>
    </row>
    <row r="489">
      <c r="B489" s="1" t="b">
        <v>0</v>
      </c>
    </row>
    <row r="490">
      <c r="B490" s="1" t="b">
        <v>0</v>
      </c>
    </row>
    <row r="491">
      <c r="B491" s="1" t="b">
        <v>0</v>
      </c>
    </row>
    <row r="492">
      <c r="B492" s="1" t="b">
        <v>0</v>
      </c>
    </row>
    <row r="493">
      <c r="B493" s="1" t="b">
        <v>0</v>
      </c>
    </row>
    <row r="494">
      <c r="B494" s="1" t="b">
        <v>0</v>
      </c>
    </row>
    <row r="495">
      <c r="B495" s="1" t="b">
        <v>0</v>
      </c>
    </row>
    <row r="496">
      <c r="B496" s="1" t="b">
        <v>0</v>
      </c>
    </row>
    <row r="497">
      <c r="B497" s="1" t="b">
        <v>0</v>
      </c>
    </row>
    <row r="498">
      <c r="B498" s="1" t="b">
        <v>0</v>
      </c>
    </row>
    <row r="499">
      <c r="B499" s="1" t="b">
        <v>0</v>
      </c>
    </row>
    <row r="500">
      <c r="B500" s="1" t="b">
        <v>0</v>
      </c>
    </row>
    <row r="501">
      <c r="B501" s="1" t="b">
        <v>0</v>
      </c>
    </row>
    <row r="502">
      <c r="B502" s="1" t="b">
        <v>0</v>
      </c>
    </row>
    <row r="503">
      <c r="B503" s="1" t="b">
        <v>0</v>
      </c>
    </row>
    <row r="504">
      <c r="B504" s="1" t="b">
        <v>0</v>
      </c>
    </row>
    <row r="505">
      <c r="B505" s="1" t="b">
        <v>0</v>
      </c>
    </row>
    <row r="506">
      <c r="B506" s="1" t="b">
        <v>0</v>
      </c>
    </row>
    <row r="507">
      <c r="B507" s="1" t="b">
        <v>0</v>
      </c>
    </row>
    <row r="508">
      <c r="B508" s="1" t="b">
        <v>0</v>
      </c>
    </row>
    <row r="509">
      <c r="B509" s="1" t="b">
        <v>0</v>
      </c>
    </row>
    <row r="510">
      <c r="B510" s="1" t="b">
        <v>0</v>
      </c>
    </row>
    <row r="511">
      <c r="B511" s="1" t="b">
        <v>0</v>
      </c>
    </row>
    <row r="512">
      <c r="B512" s="1" t="b">
        <v>0</v>
      </c>
    </row>
    <row r="513">
      <c r="B513" s="1" t="b">
        <v>0</v>
      </c>
    </row>
    <row r="514">
      <c r="B514" s="1" t="b">
        <v>0</v>
      </c>
    </row>
    <row r="515">
      <c r="B515" s="1" t="b">
        <v>0</v>
      </c>
    </row>
    <row r="516">
      <c r="B516" s="1" t="b">
        <v>0</v>
      </c>
    </row>
    <row r="517">
      <c r="B517" s="1" t="b">
        <v>0</v>
      </c>
    </row>
    <row r="518">
      <c r="B518" s="1" t="b">
        <v>0</v>
      </c>
    </row>
    <row r="519">
      <c r="B519" s="1" t="b">
        <v>0</v>
      </c>
    </row>
    <row r="520">
      <c r="B520" s="1" t="b">
        <v>0</v>
      </c>
    </row>
    <row r="521">
      <c r="B521" s="1" t="b">
        <v>0</v>
      </c>
    </row>
    <row r="522">
      <c r="B522" s="1" t="b">
        <v>0</v>
      </c>
    </row>
    <row r="523">
      <c r="B523" s="1" t="b">
        <v>0</v>
      </c>
    </row>
    <row r="524">
      <c r="B524" s="1" t="b">
        <v>0</v>
      </c>
    </row>
    <row r="525">
      <c r="B525" s="1" t="b">
        <v>0</v>
      </c>
    </row>
    <row r="526">
      <c r="B526" s="1" t="b">
        <v>0</v>
      </c>
    </row>
    <row r="527">
      <c r="B527" s="1" t="b">
        <v>0</v>
      </c>
    </row>
    <row r="528">
      <c r="B528" s="1" t="b">
        <v>0</v>
      </c>
    </row>
    <row r="529">
      <c r="B529" s="1" t="b">
        <v>0</v>
      </c>
    </row>
    <row r="530">
      <c r="B530" s="1" t="b">
        <v>0</v>
      </c>
    </row>
    <row r="531">
      <c r="B531" s="1" t="b">
        <v>0</v>
      </c>
    </row>
    <row r="532">
      <c r="B532" s="1" t="b">
        <v>0</v>
      </c>
    </row>
    <row r="533">
      <c r="B533" s="1" t="b">
        <v>0</v>
      </c>
    </row>
    <row r="534">
      <c r="B534" s="1" t="b">
        <v>0</v>
      </c>
    </row>
    <row r="535">
      <c r="B535" s="1" t="b">
        <v>0</v>
      </c>
    </row>
    <row r="536">
      <c r="B536" s="1" t="b">
        <v>0</v>
      </c>
    </row>
    <row r="537">
      <c r="B537" s="1" t="b">
        <v>0</v>
      </c>
    </row>
    <row r="538">
      <c r="B538" s="1" t="b">
        <v>0</v>
      </c>
    </row>
    <row r="539">
      <c r="B539" s="1" t="b">
        <v>0</v>
      </c>
    </row>
    <row r="540">
      <c r="B540" s="1" t="b">
        <v>0</v>
      </c>
    </row>
    <row r="541">
      <c r="B541" s="1" t="b">
        <v>0</v>
      </c>
    </row>
    <row r="542">
      <c r="B542" s="1" t="b">
        <v>0</v>
      </c>
    </row>
    <row r="543">
      <c r="B543" s="1" t="b">
        <v>0</v>
      </c>
    </row>
    <row r="544">
      <c r="B544" s="1" t="b">
        <v>0</v>
      </c>
    </row>
    <row r="545">
      <c r="B545" s="1" t="b">
        <v>0</v>
      </c>
    </row>
    <row r="546">
      <c r="B546" s="1" t="b">
        <v>0</v>
      </c>
    </row>
    <row r="547">
      <c r="B547" s="1" t="b">
        <v>0</v>
      </c>
    </row>
    <row r="548">
      <c r="B548" s="1" t="b">
        <v>0</v>
      </c>
    </row>
    <row r="549">
      <c r="B549" s="1" t="b">
        <v>0</v>
      </c>
    </row>
    <row r="550">
      <c r="B550" s="1" t="b">
        <v>0</v>
      </c>
    </row>
    <row r="551">
      <c r="B551" s="1" t="b">
        <v>0</v>
      </c>
    </row>
    <row r="552">
      <c r="B552" s="1" t="b">
        <v>0</v>
      </c>
    </row>
    <row r="553">
      <c r="B553" s="1" t="b">
        <v>0</v>
      </c>
    </row>
    <row r="554">
      <c r="B554" s="1" t="b">
        <v>0</v>
      </c>
    </row>
    <row r="555">
      <c r="B555" s="1" t="b">
        <v>0</v>
      </c>
    </row>
    <row r="556">
      <c r="B556" s="1" t="b">
        <v>0</v>
      </c>
    </row>
    <row r="557">
      <c r="B557" s="1" t="b">
        <v>0</v>
      </c>
    </row>
    <row r="558">
      <c r="B558" s="1" t="b">
        <v>0</v>
      </c>
    </row>
    <row r="559">
      <c r="B559" s="1" t="b">
        <v>0</v>
      </c>
    </row>
    <row r="560">
      <c r="B560" s="1" t="b">
        <v>0</v>
      </c>
    </row>
    <row r="561">
      <c r="B561" s="1" t="b">
        <v>0</v>
      </c>
    </row>
    <row r="562">
      <c r="B562" s="1" t="b">
        <v>0</v>
      </c>
    </row>
    <row r="563">
      <c r="B563" s="1" t="b">
        <v>0</v>
      </c>
    </row>
    <row r="564">
      <c r="B564" s="1" t="b">
        <v>0</v>
      </c>
    </row>
    <row r="565">
      <c r="B565" s="1" t="b">
        <v>0</v>
      </c>
    </row>
    <row r="566">
      <c r="B566" s="1" t="b">
        <v>0</v>
      </c>
    </row>
    <row r="567">
      <c r="B567" s="1" t="b">
        <v>0</v>
      </c>
    </row>
    <row r="568">
      <c r="B568" s="1" t="b">
        <v>0</v>
      </c>
    </row>
    <row r="569">
      <c r="B569" s="1" t="b">
        <v>0</v>
      </c>
    </row>
    <row r="570">
      <c r="B570" s="1" t="b">
        <v>0</v>
      </c>
    </row>
    <row r="571">
      <c r="B571" s="1" t="b">
        <v>0</v>
      </c>
    </row>
    <row r="572">
      <c r="B572" s="1" t="b">
        <v>0</v>
      </c>
    </row>
    <row r="573">
      <c r="B573" s="1" t="b">
        <v>0</v>
      </c>
    </row>
    <row r="574">
      <c r="B574" s="1" t="b">
        <v>0</v>
      </c>
    </row>
    <row r="575">
      <c r="B575" s="1" t="b">
        <v>0</v>
      </c>
    </row>
    <row r="576">
      <c r="B576" s="1" t="b">
        <v>0</v>
      </c>
    </row>
    <row r="577">
      <c r="B577" s="1" t="b">
        <v>0</v>
      </c>
    </row>
    <row r="578">
      <c r="B578" s="1" t="b">
        <v>0</v>
      </c>
    </row>
    <row r="579">
      <c r="B579" s="1" t="b">
        <v>0</v>
      </c>
    </row>
    <row r="580">
      <c r="B580" s="1" t="b">
        <v>0</v>
      </c>
    </row>
    <row r="581">
      <c r="B581" s="1" t="b">
        <v>0</v>
      </c>
    </row>
    <row r="582">
      <c r="B582" s="1" t="b">
        <v>0</v>
      </c>
    </row>
    <row r="583">
      <c r="B583" s="1" t="b">
        <v>0</v>
      </c>
    </row>
    <row r="584">
      <c r="B584" s="1" t="b">
        <v>0</v>
      </c>
    </row>
    <row r="585">
      <c r="B585" s="1" t="b">
        <v>0</v>
      </c>
    </row>
    <row r="586">
      <c r="B586" s="1" t="b">
        <v>0</v>
      </c>
    </row>
    <row r="587">
      <c r="B587" s="1" t="b">
        <v>0</v>
      </c>
    </row>
    <row r="588">
      <c r="B588" s="1" t="b">
        <v>0</v>
      </c>
    </row>
    <row r="589">
      <c r="B589" s="1" t="b">
        <v>0</v>
      </c>
    </row>
    <row r="590">
      <c r="B590" s="1" t="b">
        <v>0</v>
      </c>
    </row>
    <row r="591">
      <c r="B591" s="1" t="b">
        <v>0</v>
      </c>
    </row>
    <row r="592">
      <c r="B592" s="1" t="b">
        <v>0</v>
      </c>
    </row>
    <row r="593">
      <c r="B593" s="1" t="b">
        <v>0</v>
      </c>
    </row>
    <row r="594">
      <c r="B594" s="1" t="b">
        <v>0</v>
      </c>
    </row>
    <row r="595">
      <c r="B595" s="1" t="b">
        <v>0</v>
      </c>
    </row>
    <row r="596">
      <c r="B596" s="1" t="b">
        <v>0</v>
      </c>
    </row>
    <row r="597">
      <c r="B597" s="1" t="b">
        <v>0</v>
      </c>
    </row>
    <row r="598">
      <c r="B598" s="1" t="b">
        <v>0</v>
      </c>
    </row>
    <row r="599">
      <c r="B599" s="1" t="b">
        <v>0</v>
      </c>
    </row>
    <row r="600">
      <c r="B600" s="1" t="b">
        <v>0</v>
      </c>
    </row>
    <row r="601">
      <c r="B601" s="1" t="b">
        <v>0</v>
      </c>
    </row>
    <row r="602">
      <c r="B602" s="1" t="b">
        <v>0</v>
      </c>
    </row>
    <row r="603">
      <c r="B603" s="1" t="b">
        <v>0</v>
      </c>
    </row>
    <row r="604">
      <c r="B604" s="1" t="b">
        <v>0</v>
      </c>
    </row>
    <row r="605">
      <c r="B605" s="1" t="b">
        <v>0</v>
      </c>
    </row>
    <row r="606">
      <c r="B606" s="1" t="b">
        <v>0</v>
      </c>
    </row>
    <row r="607">
      <c r="B607" s="1" t="b">
        <v>0</v>
      </c>
    </row>
    <row r="608">
      <c r="B608" s="1" t="b">
        <v>0</v>
      </c>
    </row>
    <row r="609">
      <c r="B609" s="1" t="b">
        <v>0</v>
      </c>
    </row>
    <row r="610">
      <c r="B610" s="1" t="b">
        <v>0</v>
      </c>
    </row>
    <row r="611">
      <c r="B611" s="1" t="b">
        <v>0</v>
      </c>
    </row>
    <row r="612">
      <c r="B612" s="1" t="b">
        <v>0</v>
      </c>
    </row>
    <row r="613">
      <c r="B613" s="1" t="b">
        <v>0</v>
      </c>
    </row>
    <row r="614">
      <c r="B614" s="1" t="b">
        <v>0</v>
      </c>
    </row>
    <row r="615">
      <c r="B615" s="1" t="b">
        <v>0</v>
      </c>
    </row>
    <row r="616">
      <c r="B616" s="1" t="b">
        <v>0</v>
      </c>
    </row>
    <row r="617">
      <c r="B617" s="1" t="b">
        <v>0</v>
      </c>
    </row>
    <row r="618">
      <c r="B618" s="1" t="b">
        <v>0</v>
      </c>
    </row>
    <row r="619">
      <c r="B619" s="1" t="b">
        <v>0</v>
      </c>
    </row>
    <row r="620">
      <c r="B620" s="1" t="b">
        <v>0</v>
      </c>
    </row>
    <row r="621">
      <c r="B621" s="1" t="b">
        <v>0</v>
      </c>
    </row>
    <row r="622">
      <c r="B622" s="1" t="b">
        <v>0</v>
      </c>
    </row>
    <row r="623">
      <c r="B623" s="1" t="b">
        <v>0</v>
      </c>
    </row>
    <row r="624">
      <c r="B624" s="1" t="b">
        <v>0</v>
      </c>
    </row>
    <row r="625">
      <c r="B625" s="1" t="b">
        <v>0</v>
      </c>
    </row>
    <row r="626">
      <c r="B626" s="1" t="b">
        <v>0</v>
      </c>
    </row>
    <row r="627">
      <c r="B627" s="1" t="b">
        <v>0</v>
      </c>
    </row>
    <row r="628">
      <c r="B628" s="1" t="b">
        <v>0</v>
      </c>
    </row>
    <row r="629">
      <c r="B629" s="1" t="b">
        <v>0</v>
      </c>
    </row>
    <row r="630">
      <c r="B630" s="1" t="b">
        <v>0</v>
      </c>
    </row>
    <row r="631">
      <c r="B631" s="1" t="b">
        <v>0</v>
      </c>
    </row>
    <row r="632">
      <c r="B632" s="1" t="b">
        <v>0</v>
      </c>
    </row>
    <row r="633">
      <c r="B633" s="1" t="b">
        <v>0</v>
      </c>
    </row>
    <row r="634">
      <c r="B634" s="1" t="b">
        <v>0</v>
      </c>
    </row>
    <row r="635">
      <c r="B635" s="1" t="b">
        <v>0</v>
      </c>
    </row>
    <row r="636">
      <c r="B636" s="1" t="b">
        <v>0</v>
      </c>
    </row>
    <row r="637">
      <c r="B637" s="1" t="b">
        <v>0</v>
      </c>
    </row>
    <row r="638">
      <c r="B638" s="1" t="b">
        <v>0</v>
      </c>
    </row>
    <row r="639">
      <c r="B639" s="1" t="b">
        <v>0</v>
      </c>
    </row>
    <row r="640">
      <c r="B640" s="1" t="b">
        <v>0</v>
      </c>
    </row>
    <row r="641">
      <c r="B641" s="1" t="b">
        <v>0</v>
      </c>
    </row>
    <row r="642">
      <c r="B642" s="1" t="b">
        <v>0</v>
      </c>
    </row>
    <row r="643">
      <c r="B643" s="1" t="b">
        <v>0</v>
      </c>
    </row>
    <row r="644">
      <c r="B644" s="1" t="b">
        <v>0</v>
      </c>
    </row>
    <row r="645">
      <c r="B645" s="1" t="b">
        <v>0</v>
      </c>
    </row>
    <row r="646">
      <c r="B646" s="1" t="b">
        <v>0</v>
      </c>
    </row>
    <row r="647">
      <c r="B647" s="1" t="b">
        <v>0</v>
      </c>
    </row>
    <row r="648">
      <c r="B648" s="1" t="b">
        <v>0</v>
      </c>
    </row>
    <row r="649">
      <c r="B649" s="1" t="b">
        <v>0</v>
      </c>
    </row>
    <row r="650">
      <c r="B650" s="1" t="b">
        <v>0</v>
      </c>
    </row>
    <row r="651">
      <c r="B651" s="1" t="b">
        <v>0</v>
      </c>
    </row>
    <row r="652">
      <c r="B652" s="1" t="b">
        <v>0</v>
      </c>
    </row>
    <row r="653">
      <c r="B653" s="1" t="b">
        <v>0</v>
      </c>
    </row>
    <row r="654">
      <c r="B654" s="1" t="b">
        <v>0</v>
      </c>
    </row>
    <row r="655">
      <c r="B655" s="1" t="b">
        <v>0</v>
      </c>
    </row>
    <row r="656">
      <c r="B656" s="1" t="b">
        <v>0</v>
      </c>
    </row>
    <row r="657">
      <c r="B657" s="1" t="b">
        <v>0</v>
      </c>
    </row>
    <row r="658">
      <c r="B658" s="1" t="b">
        <v>0</v>
      </c>
    </row>
    <row r="659">
      <c r="B659" s="1" t="b">
        <v>0</v>
      </c>
    </row>
    <row r="660">
      <c r="B660" s="1" t="b">
        <v>0</v>
      </c>
    </row>
    <row r="661">
      <c r="B661" s="1" t="b">
        <v>0</v>
      </c>
    </row>
    <row r="662">
      <c r="B662" s="1" t="b">
        <v>0</v>
      </c>
    </row>
    <row r="663">
      <c r="B663" s="1" t="b">
        <v>0</v>
      </c>
    </row>
    <row r="664">
      <c r="B664" s="1" t="b">
        <v>0</v>
      </c>
    </row>
    <row r="665">
      <c r="B665" s="1" t="b">
        <v>0</v>
      </c>
    </row>
    <row r="666">
      <c r="B666" s="1" t="b">
        <v>0</v>
      </c>
    </row>
    <row r="667">
      <c r="B667" s="1" t="b">
        <v>0</v>
      </c>
    </row>
    <row r="668">
      <c r="B668" s="1" t="b">
        <v>0</v>
      </c>
    </row>
    <row r="669">
      <c r="B669" s="1" t="b">
        <v>0</v>
      </c>
    </row>
    <row r="670">
      <c r="B670" s="1" t="b">
        <v>0</v>
      </c>
    </row>
    <row r="671">
      <c r="B671" s="1" t="b">
        <v>0</v>
      </c>
    </row>
    <row r="672">
      <c r="B672" s="1" t="b">
        <v>0</v>
      </c>
    </row>
    <row r="673">
      <c r="B673" s="1" t="b">
        <v>0</v>
      </c>
    </row>
    <row r="674">
      <c r="B674" s="1" t="b">
        <v>0</v>
      </c>
    </row>
    <row r="675">
      <c r="B675" s="1" t="b">
        <v>0</v>
      </c>
    </row>
    <row r="676">
      <c r="B676" s="1" t="b">
        <v>0</v>
      </c>
    </row>
    <row r="677">
      <c r="B677" s="1" t="b">
        <v>0</v>
      </c>
    </row>
    <row r="678">
      <c r="B678" s="1" t="b">
        <v>0</v>
      </c>
    </row>
    <row r="679">
      <c r="B679" s="1" t="b">
        <v>0</v>
      </c>
    </row>
    <row r="680">
      <c r="B680" s="1" t="b">
        <v>0</v>
      </c>
    </row>
    <row r="681">
      <c r="B681" s="1" t="b">
        <v>0</v>
      </c>
    </row>
    <row r="682">
      <c r="B682" s="1" t="b">
        <v>0</v>
      </c>
    </row>
    <row r="683">
      <c r="B683" s="1" t="b">
        <v>0</v>
      </c>
    </row>
    <row r="684">
      <c r="B684" s="1" t="b">
        <v>0</v>
      </c>
    </row>
    <row r="685">
      <c r="B685" s="1" t="b">
        <v>0</v>
      </c>
    </row>
    <row r="686">
      <c r="B686" s="1" t="b">
        <v>0</v>
      </c>
    </row>
    <row r="687">
      <c r="B687" s="1" t="b">
        <v>0</v>
      </c>
    </row>
    <row r="688">
      <c r="B688" s="1" t="b">
        <v>0</v>
      </c>
    </row>
    <row r="689">
      <c r="B689" s="1" t="b">
        <v>0</v>
      </c>
    </row>
    <row r="690">
      <c r="B690" s="1" t="b">
        <v>0</v>
      </c>
    </row>
    <row r="691">
      <c r="B691" s="1" t="b">
        <v>0</v>
      </c>
    </row>
    <row r="692">
      <c r="B692" s="1" t="b">
        <v>0</v>
      </c>
    </row>
    <row r="693">
      <c r="B693" s="1" t="b">
        <v>0</v>
      </c>
    </row>
    <row r="694">
      <c r="B694" s="1" t="b">
        <v>0</v>
      </c>
    </row>
    <row r="695">
      <c r="B695" s="1" t="b">
        <v>0</v>
      </c>
    </row>
    <row r="696">
      <c r="B696" s="1" t="b">
        <v>0</v>
      </c>
    </row>
    <row r="697">
      <c r="B697" s="1" t="b">
        <v>0</v>
      </c>
    </row>
    <row r="698">
      <c r="B698" s="1" t="b">
        <v>0</v>
      </c>
    </row>
    <row r="699">
      <c r="B699" s="1" t="b">
        <v>0</v>
      </c>
    </row>
    <row r="700">
      <c r="B700" s="1" t="b">
        <v>0</v>
      </c>
    </row>
    <row r="701">
      <c r="B701" s="1" t="b">
        <v>0</v>
      </c>
    </row>
    <row r="702">
      <c r="B702" s="1" t="b">
        <v>0</v>
      </c>
    </row>
    <row r="703">
      <c r="B703" s="1" t="b">
        <v>0</v>
      </c>
    </row>
    <row r="704">
      <c r="B704" s="1" t="b">
        <v>0</v>
      </c>
    </row>
    <row r="705">
      <c r="B705" s="1" t="b">
        <v>0</v>
      </c>
    </row>
    <row r="706">
      <c r="B706" s="1" t="b">
        <v>0</v>
      </c>
    </row>
    <row r="707">
      <c r="B707" s="1" t="b">
        <v>0</v>
      </c>
    </row>
    <row r="708">
      <c r="B708" s="1" t="b">
        <v>0</v>
      </c>
    </row>
    <row r="709">
      <c r="B709" s="1" t="b">
        <v>0</v>
      </c>
    </row>
    <row r="710">
      <c r="B710" s="1" t="b">
        <v>0</v>
      </c>
    </row>
    <row r="711">
      <c r="B711" s="1" t="b">
        <v>0</v>
      </c>
    </row>
    <row r="712">
      <c r="B712" s="1" t="b">
        <v>0</v>
      </c>
    </row>
    <row r="713">
      <c r="B713" s="1" t="b">
        <v>0</v>
      </c>
    </row>
    <row r="714">
      <c r="B714" s="1" t="b">
        <v>0</v>
      </c>
    </row>
    <row r="715">
      <c r="B715" s="1" t="b">
        <v>0</v>
      </c>
    </row>
    <row r="716">
      <c r="B716" s="1" t="b">
        <v>0</v>
      </c>
    </row>
    <row r="717">
      <c r="B717" s="1" t="b">
        <v>0</v>
      </c>
    </row>
    <row r="718">
      <c r="B718" s="1" t="b">
        <v>0</v>
      </c>
    </row>
    <row r="719">
      <c r="B719" s="1" t="b">
        <v>0</v>
      </c>
    </row>
    <row r="720">
      <c r="B720" s="1" t="b">
        <v>0</v>
      </c>
    </row>
    <row r="721">
      <c r="B721" s="1" t="b">
        <v>0</v>
      </c>
    </row>
    <row r="722">
      <c r="B722" s="1" t="b">
        <v>0</v>
      </c>
    </row>
    <row r="723">
      <c r="B723" s="1" t="b">
        <v>0</v>
      </c>
    </row>
    <row r="724">
      <c r="B724" s="1" t="b">
        <v>0</v>
      </c>
    </row>
    <row r="725">
      <c r="B725" s="1" t="b">
        <v>0</v>
      </c>
    </row>
    <row r="726">
      <c r="B726" s="1" t="b">
        <v>0</v>
      </c>
    </row>
    <row r="727">
      <c r="B727" s="1" t="b">
        <v>0</v>
      </c>
    </row>
    <row r="728">
      <c r="B728" s="1" t="b">
        <v>0</v>
      </c>
    </row>
    <row r="729">
      <c r="B729" s="1" t="b">
        <v>0</v>
      </c>
    </row>
    <row r="730">
      <c r="B730" s="1" t="b">
        <v>0</v>
      </c>
    </row>
    <row r="731">
      <c r="B731" s="1" t="b">
        <v>0</v>
      </c>
    </row>
    <row r="732">
      <c r="B732" s="1" t="b">
        <v>0</v>
      </c>
    </row>
    <row r="733">
      <c r="B733" s="1" t="b">
        <v>0</v>
      </c>
    </row>
    <row r="734">
      <c r="B734" s="1" t="b">
        <v>0</v>
      </c>
    </row>
    <row r="735">
      <c r="B735" s="1" t="b">
        <v>0</v>
      </c>
    </row>
    <row r="736">
      <c r="B736" s="1" t="b">
        <v>0</v>
      </c>
    </row>
    <row r="737">
      <c r="B737" s="1" t="b">
        <v>0</v>
      </c>
    </row>
    <row r="738">
      <c r="B738" s="1" t="b">
        <v>0</v>
      </c>
    </row>
    <row r="739">
      <c r="B739" s="1" t="b">
        <v>0</v>
      </c>
    </row>
    <row r="740">
      <c r="B740" s="1" t="b">
        <v>0</v>
      </c>
    </row>
    <row r="741">
      <c r="B741" s="1" t="b">
        <v>0</v>
      </c>
    </row>
    <row r="742">
      <c r="B742" s="1" t="b">
        <v>0</v>
      </c>
    </row>
    <row r="743">
      <c r="B743" s="1" t="b">
        <v>0</v>
      </c>
    </row>
    <row r="744">
      <c r="B744" s="1" t="b">
        <v>0</v>
      </c>
    </row>
    <row r="745">
      <c r="B745" s="1" t="b">
        <v>0</v>
      </c>
    </row>
    <row r="746">
      <c r="B746" s="1" t="b">
        <v>0</v>
      </c>
    </row>
    <row r="747">
      <c r="B747" s="1" t="b">
        <v>0</v>
      </c>
    </row>
    <row r="748">
      <c r="B748" s="1" t="b">
        <v>0</v>
      </c>
    </row>
    <row r="749">
      <c r="B749" s="1" t="b">
        <v>0</v>
      </c>
    </row>
    <row r="750">
      <c r="B750" s="1" t="b">
        <v>0</v>
      </c>
    </row>
    <row r="751">
      <c r="B751" s="1" t="b">
        <v>0</v>
      </c>
    </row>
    <row r="752">
      <c r="B752" s="1" t="b">
        <v>0</v>
      </c>
    </row>
    <row r="753">
      <c r="B753" s="1" t="b">
        <v>0</v>
      </c>
    </row>
    <row r="754">
      <c r="B754" s="1" t="b">
        <v>0</v>
      </c>
    </row>
    <row r="755">
      <c r="B755" s="1" t="b">
        <v>0</v>
      </c>
    </row>
    <row r="756">
      <c r="B756" s="1" t="b">
        <v>0</v>
      </c>
    </row>
    <row r="757">
      <c r="B757" s="1" t="b">
        <v>0</v>
      </c>
    </row>
    <row r="758">
      <c r="B758" s="1" t="b">
        <v>0</v>
      </c>
    </row>
    <row r="759">
      <c r="B759" s="1" t="b">
        <v>0</v>
      </c>
    </row>
    <row r="760">
      <c r="B760" s="1" t="b">
        <v>0</v>
      </c>
    </row>
    <row r="761">
      <c r="B761" s="1" t="b">
        <v>0</v>
      </c>
    </row>
    <row r="762">
      <c r="B762" s="1" t="b">
        <v>0</v>
      </c>
    </row>
    <row r="763">
      <c r="B763" s="1" t="b">
        <v>0</v>
      </c>
    </row>
    <row r="764">
      <c r="B764" s="1" t="b">
        <v>0</v>
      </c>
    </row>
    <row r="765">
      <c r="B765" s="1" t="b">
        <v>0</v>
      </c>
    </row>
    <row r="766">
      <c r="B766" s="1" t="b">
        <v>0</v>
      </c>
    </row>
    <row r="767">
      <c r="B767" s="1" t="b">
        <v>0</v>
      </c>
    </row>
    <row r="768">
      <c r="B768" s="1" t="b">
        <v>0</v>
      </c>
    </row>
    <row r="769">
      <c r="B769" s="1" t="b">
        <v>0</v>
      </c>
    </row>
    <row r="770">
      <c r="B770" s="1" t="b">
        <v>0</v>
      </c>
    </row>
    <row r="771">
      <c r="B771" s="1" t="b">
        <v>0</v>
      </c>
    </row>
    <row r="772">
      <c r="B772" s="1" t="b">
        <v>0</v>
      </c>
    </row>
    <row r="773">
      <c r="B773" s="1" t="b">
        <v>0</v>
      </c>
    </row>
    <row r="774">
      <c r="B774" s="1" t="b">
        <v>0</v>
      </c>
    </row>
    <row r="775">
      <c r="B775" s="1" t="b">
        <v>0</v>
      </c>
    </row>
    <row r="776">
      <c r="B776" s="1" t="b">
        <v>0</v>
      </c>
    </row>
    <row r="777">
      <c r="B777" s="1" t="b">
        <v>0</v>
      </c>
    </row>
    <row r="778">
      <c r="B778" s="1" t="b">
        <v>0</v>
      </c>
    </row>
    <row r="779">
      <c r="B779" s="1" t="b">
        <v>0</v>
      </c>
    </row>
    <row r="780">
      <c r="B780" s="1" t="b">
        <v>0</v>
      </c>
    </row>
    <row r="781">
      <c r="B781" s="1" t="b">
        <v>0</v>
      </c>
    </row>
    <row r="782">
      <c r="B782" s="1" t="b">
        <v>0</v>
      </c>
    </row>
    <row r="783">
      <c r="B783" s="1" t="b">
        <v>0</v>
      </c>
    </row>
    <row r="784">
      <c r="B784" s="1" t="b">
        <v>0</v>
      </c>
    </row>
    <row r="785">
      <c r="B785" s="1" t="b">
        <v>0</v>
      </c>
    </row>
    <row r="786">
      <c r="B786" s="1" t="b">
        <v>0</v>
      </c>
    </row>
    <row r="787">
      <c r="B787" s="1" t="b">
        <v>0</v>
      </c>
    </row>
    <row r="788">
      <c r="B788" s="1" t="b">
        <v>0</v>
      </c>
    </row>
    <row r="789">
      <c r="B789" s="1" t="b">
        <v>0</v>
      </c>
    </row>
    <row r="790">
      <c r="B790" s="1" t="b">
        <v>0</v>
      </c>
    </row>
    <row r="791">
      <c r="B791" s="1" t="b">
        <v>0</v>
      </c>
    </row>
    <row r="792">
      <c r="B792" s="1" t="b">
        <v>0</v>
      </c>
    </row>
    <row r="793">
      <c r="B793" s="1" t="b">
        <v>0</v>
      </c>
    </row>
    <row r="794">
      <c r="B794" s="1" t="b">
        <v>0</v>
      </c>
    </row>
    <row r="795">
      <c r="B795" s="1" t="b">
        <v>0</v>
      </c>
    </row>
    <row r="796">
      <c r="B796" s="1" t="b">
        <v>0</v>
      </c>
    </row>
    <row r="797">
      <c r="B797" s="1" t="b">
        <v>0</v>
      </c>
    </row>
    <row r="798">
      <c r="B798" s="1" t="b">
        <v>0</v>
      </c>
    </row>
    <row r="799">
      <c r="B799" s="1" t="b">
        <v>0</v>
      </c>
    </row>
    <row r="800">
      <c r="B800" s="1" t="b">
        <v>0</v>
      </c>
    </row>
    <row r="801">
      <c r="B801" s="1" t="b">
        <v>0</v>
      </c>
    </row>
    <row r="802">
      <c r="B802" s="1" t="b">
        <v>0</v>
      </c>
    </row>
    <row r="803">
      <c r="B803" s="1" t="b">
        <v>0</v>
      </c>
    </row>
    <row r="804">
      <c r="B804" s="1" t="b">
        <v>0</v>
      </c>
    </row>
    <row r="805">
      <c r="B805" s="1" t="b">
        <v>0</v>
      </c>
    </row>
    <row r="806">
      <c r="B806" s="1" t="b">
        <v>0</v>
      </c>
    </row>
    <row r="807">
      <c r="B807" s="1" t="b">
        <v>0</v>
      </c>
    </row>
    <row r="808">
      <c r="B808" s="1" t="b">
        <v>0</v>
      </c>
    </row>
    <row r="809">
      <c r="B809" s="1" t="b">
        <v>0</v>
      </c>
    </row>
    <row r="810">
      <c r="B810" s="1" t="b">
        <v>0</v>
      </c>
    </row>
    <row r="811">
      <c r="B811" s="1" t="b">
        <v>0</v>
      </c>
    </row>
    <row r="812">
      <c r="B812" s="1" t="b">
        <v>0</v>
      </c>
    </row>
    <row r="813">
      <c r="B813" s="1" t="b">
        <v>0</v>
      </c>
    </row>
    <row r="814">
      <c r="B814" s="1" t="b">
        <v>0</v>
      </c>
    </row>
    <row r="815">
      <c r="B815" s="1" t="b">
        <v>0</v>
      </c>
    </row>
    <row r="816">
      <c r="B816" s="1" t="b">
        <v>0</v>
      </c>
    </row>
    <row r="817">
      <c r="B817" s="1" t="b">
        <v>0</v>
      </c>
    </row>
    <row r="818">
      <c r="B818" s="1" t="b">
        <v>0</v>
      </c>
    </row>
    <row r="819">
      <c r="B819" s="1" t="b">
        <v>0</v>
      </c>
    </row>
    <row r="820">
      <c r="B820" s="1" t="b">
        <v>0</v>
      </c>
    </row>
    <row r="821">
      <c r="B821" s="1" t="b">
        <v>0</v>
      </c>
    </row>
    <row r="822">
      <c r="B822" s="1" t="b">
        <v>0</v>
      </c>
    </row>
    <row r="823">
      <c r="B823" s="1" t="b">
        <v>0</v>
      </c>
    </row>
    <row r="824">
      <c r="B824" s="1" t="b">
        <v>0</v>
      </c>
    </row>
    <row r="825">
      <c r="B825" s="1" t="b">
        <v>0</v>
      </c>
    </row>
    <row r="826">
      <c r="B826" s="1" t="b">
        <v>0</v>
      </c>
    </row>
    <row r="827">
      <c r="B827" s="1" t="b">
        <v>0</v>
      </c>
    </row>
    <row r="828">
      <c r="B828" s="1" t="b">
        <v>0</v>
      </c>
    </row>
    <row r="829">
      <c r="B829" s="1" t="b">
        <v>0</v>
      </c>
    </row>
    <row r="830">
      <c r="B830" s="1" t="b">
        <v>0</v>
      </c>
    </row>
    <row r="831">
      <c r="B831" s="1" t="b">
        <v>0</v>
      </c>
    </row>
    <row r="832">
      <c r="B832" s="1" t="b">
        <v>0</v>
      </c>
    </row>
    <row r="833">
      <c r="B833" s="1" t="b">
        <v>0</v>
      </c>
    </row>
    <row r="834">
      <c r="B834" s="1" t="b">
        <v>0</v>
      </c>
    </row>
    <row r="835">
      <c r="B835" s="1" t="b">
        <v>0</v>
      </c>
    </row>
    <row r="836">
      <c r="B836" s="1" t="b">
        <v>0</v>
      </c>
    </row>
    <row r="837">
      <c r="B837" s="1" t="b">
        <v>0</v>
      </c>
    </row>
    <row r="838">
      <c r="B838" s="1" t="b">
        <v>0</v>
      </c>
    </row>
    <row r="839">
      <c r="B839" s="1" t="b">
        <v>0</v>
      </c>
    </row>
    <row r="840">
      <c r="B840" s="1" t="b">
        <v>0</v>
      </c>
    </row>
    <row r="841">
      <c r="B841" s="1" t="b">
        <v>0</v>
      </c>
    </row>
    <row r="842">
      <c r="B842" s="1" t="b">
        <v>0</v>
      </c>
    </row>
    <row r="843">
      <c r="B843" s="1" t="b">
        <v>0</v>
      </c>
    </row>
    <row r="844">
      <c r="B844" s="1" t="b">
        <v>0</v>
      </c>
    </row>
    <row r="845">
      <c r="B845" s="1" t="b">
        <v>0</v>
      </c>
    </row>
    <row r="846">
      <c r="B846" s="1" t="b">
        <v>0</v>
      </c>
    </row>
    <row r="847">
      <c r="B847" s="1" t="b">
        <v>0</v>
      </c>
    </row>
    <row r="848">
      <c r="B848" s="1" t="b">
        <v>0</v>
      </c>
    </row>
    <row r="849">
      <c r="B849" s="1" t="b">
        <v>0</v>
      </c>
    </row>
    <row r="850">
      <c r="B850" s="1" t="b">
        <v>0</v>
      </c>
    </row>
    <row r="851">
      <c r="B851" s="1" t="b">
        <v>0</v>
      </c>
    </row>
    <row r="852">
      <c r="B852" s="1" t="b">
        <v>0</v>
      </c>
    </row>
    <row r="853">
      <c r="B853" s="1" t="b">
        <v>0</v>
      </c>
    </row>
    <row r="854">
      <c r="B854" s="1" t="b">
        <v>0</v>
      </c>
    </row>
    <row r="855">
      <c r="B855" s="1" t="b">
        <v>0</v>
      </c>
    </row>
    <row r="856">
      <c r="B856" s="1" t="b">
        <v>0</v>
      </c>
    </row>
    <row r="857">
      <c r="B857" s="1" t="b">
        <v>0</v>
      </c>
    </row>
    <row r="858">
      <c r="B858" s="1" t="b">
        <v>0</v>
      </c>
    </row>
    <row r="859">
      <c r="B859" s="1" t="b">
        <v>0</v>
      </c>
    </row>
    <row r="860">
      <c r="B860" s="1" t="b">
        <v>0</v>
      </c>
    </row>
    <row r="861">
      <c r="B861" s="1" t="b">
        <v>0</v>
      </c>
    </row>
    <row r="862">
      <c r="B862" s="1" t="b">
        <v>0</v>
      </c>
    </row>
    <row r="863">
      <c r="B863" s="1" t="b">
        <v>0</v>
      </c>
    </row>
    <row r="864">
      <c r="B864" s="1" t="b">
        <v>0</v>
      </c>
    </row>
    <row r="865">
      <c r="B865" s="1" t="b">
        <v>0</v>
      </c>
    </row>
    <row r="866">
      <c r="B866" s="1" t="b">
        <v>0</v>
      </c>
    </row>
    <row r="867">
      <c r="B867" s="1" t="b">
        <v>0</v>
      </c>
    </row>
    <row r="868">
      <c r="B868" s="1" t="b">
        <v>0</v>
      </c>
    </row>
    <row r="869">
      <c r="B869" s="1" t="b">
        <v>0</v>
      </c>
    </row>
    <row r="870">
      <c r="B870" s="1" t="b">
        <v>0</v>
      </c>
    </row>
    <row r="871">
      <c r="B871" s="1" t="b">
        <v>0</v>
      </c>
    </row>
    <row r="872">
      <c r="B872" s="1" t="b">
        <v>0</v>
      </c>
    </row>
    <row r="873">
      <c r="B873" s="1" t="b">
        <v>0</v>
      </c>
    </row>
    <row r="874">
      <c r="B874" s="1" t="b">
        <v>0</v>
      </c>
    </row>
    <row r="875">
      <c r="B875" s="1" t="b">
        <v>0</v>
      </c>
    </row>
    <row r="876">
      <c r="B876" s="1" t="b">
        <v>0</v>
      </c>
    </row>
    <row r="877">
      <c r="B877" s="1" t="b">
        <v>0</v>
      </c>
    </row>
    <row r="878">
      <c r="B878" s="1" t="b">
        <v>0</v>
      </c>
    </row>
    <row r="879">
      <c r="B879" s="1" t="b">
        <v>0</v>
      </c>
    </row>
    <row r="880">
      <c r="B880" s="1" t="b">
        <v>0</v>
      </c>
    </row>
    <row r="881">
      <c r="B881" s="1" t="b">
        <v>0</v>
      </c>
    </row>
    <row r="882">
      <c r="B882" s="1" t="b">
        <v>0</v>
      </c>
    </row>
    <row r="883">
      <c r="B883" s="1" t="b">
        <v>0</v>
      </c>
    </row>
    <row r="884">
      <c r="B884" s="1" t="b">
        <v>0</v>
      </c>
    </row>
    <row r="885">
      <c r="B885" s="1" t="b">
        <v>0</v>
      </c>
    </row>
    <row r="886">
      <c r="B886" s="1" t="b">
        <v>0</v>
      </c>
    </row>
    <row r="887">
      <c r="B887" s="1" t="b">
        <v>0</v>
      </c>
    </row>
    <row r="888">
      <c r="B888" s="1" t="b">
        <v>0</v>
      </c>
    </row>
    <row r="889">
      <c r="B889" s="1" t="b">
        <v>0</v>
      </c>
    </row>
    <row r="890">
      <c r="B890" s="1" t="b">
        <v>0</v>
      </c>
    </row>
    <row r="891">
      <c r="B891" s="1" t="b">
        <v>0</v>
      </c>
    </row>
    <row r="892">
      <c r="B892" s="1" t="b">
        <v>0</v>
      </c>
    </row>
    <row r="893">
      <c r="B893" s="1" t="b">
        <v>0</v>
      </c>
    </row>
    <row r="894">
      <c r="B894" s="1" t="b">
        <v>0</v>
      </c>
    </row>
    <row r="895">
      <c r="B895" s="1" t="b">
        <v>0</v>
      </c>
    </row>
    <row r="896">
      <c r="B896" s="1" t="b">
        <v>0</v>
      </c>
    </row>
    <row r="897">
      <c r="B897" s="1" t="b">
        <v>0</v>
      </c>
    </row>
    <row r="898">
      <c r="B898" s="1" t="b">
        <v>0</v>
      </c>
    </row>
    <row r="899">
      <c r="B899" s="1" t="b">
        <v>0</v>
      </c>
    </row>
    <row r="900">
      <c r="B900" s="1" t="b">
        <v>0</v>
      </c>
    </row>
    <row r="901">
      <c r="B901" s="1" t="b">
        <v>0</v>
      </c>
    </row>
    <row r="902">
      <c r="B902" s="1" t="b">
        <v>0</v>
      </c>
    </row>
    <row r="903">
      <c r="B903" s="1" t="b">
        <v>0</v>
      </c>
    </row>
    <row r="904">
      <c r="B904" s="1" t="b">
        <v>0</v>
      </c>
    </row>
    <row r="905">
      <c r="B905" s="1" t="b">
        <v>0</v>
      </c>
    </row>
    <row r="906">
      <c r="B906" s="1" t="b">
        <v>0</v>
      </c>
    </row>
    <row r="907">
      <c r="B907" s="1" t="b">
        <v>0</v>
      </c>
    </row>
    <row r="908">
      <c r="B908" s="1" t="b">
        <v>0</v>
      </c>
    </row>
    <row r="909">
      <c r="B909" s="1" t="b">
        <v>0</v>
      </c>
    </row>
    <row r="910">
      <c r="B910" s="1" t="b">
        <v>0</v>
      </c>
    </row>
    <row r="911">
      <c r="B911" s="1" t="b">
        <v>0</v>
      </c>
    </row>
    <row r="912">
      <c r="B912" s="1" t="b">
        <v>0</v>
      </c>
    </row>
    <row r="913">
      <c r="B913" s="1" t="b">
        <v>0</v>
      </c>
    </row>
    <row r="914">
      <c r="B914" s="1" t="b">
        <v>0</v>
      </c>
    </row>
    <row r="915">
      <c r="B915" s="1" t="b">
        <v>0</v>
      </c>
    </row>
    <row r="916">
      <c r="B916" s="1" t="b">
        <v>0</v>
      </c>
    </row>
    <row r="917">
      <c r="B917" s="1" t="b">
        <v>0</v>
      </c>
    </row>
    <row r="918">
      <c r="B918" s="1" t="b">
        <v>0</v>
      </c>
    </row>
    <row r="919">
      <c r="B919" s="1" t="b">
        <v>0</v>
      </c>
    </row>
    <row r="920">
      <c r="B920" s="1" t="b">
        <v>0</v>
      </c>
    </row>
    <row r="921">
      <c r="B921" s="1" t="b">
        <v>0</v>
      </c>
    </row>
    <row r="922">
      <c r="B922" s="1" t="b">
        <v>0</v>
      </c>
    </row>
    <row r="923">
      <c r="B923" s="1" t="b">
        <v>0</v>
      </c>
    </row>
    <row r="924">
      <c r="B924" s="1" t="b">
        <v>0</v>
      </c>
    </row>
    <row r="925">
      <c r="B925" s="1" t="b">
        <v>0</v>
      </c>
    </row>
    <row r="926">
      <c r="B926" s="1" t="b">
        <v>0</v>
      </c>
    </row>
    <row r="927">
      <c r="B927" s="1" t="b">
        <v>0</v>
      </c>
    </row>
    <row r="928">
      <c r="B928" s="1" t="b">
        <v>0</v>
      </c>
    </row>
    <row r="929">
      <c r="B929" s="1" t="b">
        <v>0</v>
      </c>
    </row>
    <row r="930">
      <c r="B930" s="1" t="b">
        <v>0</v>
      </c>
    </row>
    <row r="931">
      <c r="B931" s="1" t="b">
        <v>0</v>
      </c>
    </row>
    <row r="932">
      <c r="B932" s="1" t="b">
        <v>0</v>
      </c>
    </row>
    <row r="933">
      <c r="B933" s="1" t="b">
        <v>0</v>
      </c>
    </row>
    <row r="934">
      <c r="B934" s="1" t="b">
        <v>0</v>
      </c>
    </row>
    <row r="935">
      <c r="B935" s="1" t="b">
        <v>0</v>
      </c>
    </row>
    <row r="936">
      <c r="B936" s="1" t="b">
        <v>0</v>
      </c>
    </row>
    <row r="937">
      <c r="B937" s="1" t="b">
        <v>0</v>
      </c>
    </row>
    <row r="938">
      <c r="B938" s="1" t="b">
        <v>0</v>
      </c>
    </row>
    <row r="939">
      <c r="B939" s="1" t="b">
        <v>0</v>
      </c>
    </row>
    <row r="940">
      <c r="B940" s="1" t="b">
        <v>0</v>
      </c>
    </row>
    <row r="941">
      <c r="B941" s="1" t="b">
        <v>0</v>
      </c>
    </row>
    <row r="942">
      <c r="B942" s="1" t="b">
        <v>0</v>
      </c>
    </row>
    <row r="943">
      <c r="B943" s="1" t="b">
        <v>0</v>
      </c>
    </row>
    <row r="944">
      <c r="B944" s="1" t="b">
        <v>0</v>
      </c>
    </row>
    <row r="945">
      <c r="B945" s="1" t="b">
        <v>0</v>
      </c>
    </row>
    <row r="946">
      <c r="B946" s="1" t="b">
        <v>0</v>
      </c>
    </row>
    <row r="947">
      <c r="B947" s="1" t="b">
        <v>0</v>
      </c>
    </row>
    <row r="948">
      <c r="B948" s="1" t="b">
        <v>0</v>
      </c>
    </row>
    <row r="949">
      <c r="B949" s="1" t="b">
        <v>0</v>
      </c>
    </row>
    <row r="950">
      <c r="B950" s="1" t="b">
        <v>0</v>
      </c>
    </row>
    <row r="951">
      <c r="B951" s="1" t="b">
        <v>0</v>
      </c>
    </row>
    <row r="952">
      <c r="B952" s="1" t="b">
        <v>0</v>
      </c>
    </row>
    <row r="953">
      <c r="B953" s="1" t="b">
        <v>0</v>
      </c>
    </row>
    <row r="954">
      <c r="B954" s="1" t="b">
        <v>0</v>
      </c>
    </row>
    <row r="955">
      <c r="B955" s="1" t="b">
        <v>0</v>
      </c>
    </row>
    <row r="956">
      <c r="B956" s="1" t="b">
        <v>0</v>
      </c>
    </row>
    <row r="957">
      <c r="B957" s="1" t="b">
        <v>0</v>
      </c>
    </row>
    <row r="958">
      <c r="B958" s="1" t="b">
        <v>0</v>
      </c>
    </row>
    <row r="959">
      <c r="B959" s="1" t="b">
        <v>0</v>
      </c>
    </row>
    <row r="960">
      <c r="B960" s="1" t="b">
        <v>0</v>
      </c>
    </row>
    <row r="961">
      <c r="B961" s="1" t="b">
        <v>0</v>
      </c>
    </row>
    <row r="962">
      <c r="B962" s="1" t="b">
        <v>0</v>
      </c>
    </row>
    <row r="963">
      <c r="B963" s="1" t="b">
        <v>0</v>
      </c>
    </row>
    <row r="964">
      <c r="B964" s="1" t="b">
        <v>0</v>
      </c>
    </row>
    <row r="965">
      <c r="B965" s="1" t="b">
        <v>0</v>
      </c>
    </row>
    <row r="966">
      <c r="B966" s="1" t="b">
        <v>0</v>
      </c>
    </row>
    <row r="967">
      <c r="B967" s="1" t="b">
        <v>0</v>
      </c>
    </row>
    <row r="968">
      <c r="B968" s="1" t="b">
        <v>0</v>
      </c>
    </row>
    <row r="969">
      <c r="B969" s="1" t="b">
        <v>0</v>
      </c>
    </row>
    <row r="970">
      <c r="B970" s="1" t="b">
        <v>0</v>
      </c>
    </row>
    <row r="971">
      <c r="B971" s="1" t="b">
        <v>0</v>
      </c>
    </row>
    <row r="972">
      <c r="B972" s="1" t="b">
        <v>0</v>
      </c>
    </row>
    <row r="973">
      <c r="B973" s="1" t="b">
        <v>0</v>
      </c>
    </row>
    <row r="974">
      <c r="B974" s="1" t="b">
        <v>0</v>
      </c>
    </row>
    <row r="975">
      <c r="B975" s="1" t="b">
        <v>0</v>
      </c>
    </row>
    <row r="976">
      <c r="B976" s="1" t="b">
        <v>0</v>
      </c>
    </row>
    <row r="977">
      <c r="B977" s="1" t="b">
        <v>0</v>
      </c>
    </row>
    <row r="978">
      <c r="B978" s="1" t="b">
        <v>0</v>
      </c>
    </row>
    <row r="979">
      <c r="B979" s="1" t="b">
        <v>0</v>
      </c>
    </row>
    <row r="980">
      <c r="B980" s="1" t="b">
        <v>0</v>
      </c>
    </row>
    <row r="981">
      <c r="B981" s="1" t="b">
        <v>0</v>
      </c>
    </row>
    <row r="982">
      <c r="B982" s="1" t="b">
        <v>0</v>
      </c>
    </row>
    <row r="983">
      <c r="B983" s="1" t="b">
        <v>0</v>
      </c>
    </row>
    <row r="984">
      <c r="B984" s="1" t="b">
        <v>0</v>
      </c>
    </row>
    <row r="985">
      <c r="B985" s="1" t="b">
        <v>0</v>
      </c>
    </row>
    <row r="986">
      <c r="B986" s="1" t="b">
        <v>0</v>
      </c>
    </row>
    <row r="987">
      <c r="B987" s="1" t="b">
        <v>0</v>
      </c>
    </row>
    <row r="988">
      <c r="B988" s="1" t="b">
        <v>0</v>
      </c>
    </row>
    <row r="989">
      <c r="B989" s="1" t="b">
        <v>0</v>
      </c>
    </row>
    <row r="990">
      <c r="B990" s="1" t="b">
        <v>0</v>
      </c>
    </row>
    <row r="991">
      <c r="B991" s="1" t="b">
        <v>0</v>
      </c>
    </row>
    <row r="992">
      <c r="B992" s="1" t="b">
        <v>0</v>
      </c>
    </row>
    <row r="993">
      <c r="B993" s="1" t="b">
        <v>0</v>
      </c>
    </row>
    <row r="994">
      <c r="B994" s="1" t="b">
        <v>0</v>
      </c>
    </row>
    <row r="995">
      <c r="B995" s="1" t="b">
        <v>0</v>
      </c>
    </row>
    <row r="996">
      <c r="B996" s="1" t="b">
        <v>0</v>
      </c>
    </row>
    <row r="997">
      <c r="B997" s="1" t="b">
        <v>0</v>
      </c>
    </row>
    <row r="998">
      <c r="B998" s="1" t="b">
        <v>0</v>
      </c>
    </row>
    <row r="999">
      <c r="B999" s="1" t="b">
        <v>0</v>
      </c>
    </row>
    <row r="1000">
      <c r="B1000" s="1" t="b"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