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school-stuff\Excel\"/>
    </mc:Choice>
  </mc:AlternateContent>
  <bookViews>
    <workbookView xWindow="720" yWindow="720" windowWidth="28080" windowHeight="123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D2" i="1"/>
  <c r="E2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C7" i="1"/>
  <c r="C10" i="1"/>
  <c r="C9" i="1"/>
  <c r="C8" i="1"/>
  <c r="C6" i="1"/>
  <c r="C5" i="1"/>
  <c r="C4" i="1"/>
</calcChain>
</file>

<file path=xl/sharedStrings.xml><?xml version="1.0" encoding="utf-8"?>
<sst xmlns="http://schemas.openxmlformats.org/spreadsheetml/2006/main" count="14" uniqueCount="14">
  <si>
    <t>Име и фамилия</t>
  </si>
  <si>
    <t>Среден успех</t>
  </si>
  <si>
    <t>Дата на раждане</t>
  </si>
  <si>
    <t>Стипендия</t>
  </si>
  <si>
    <t>Александър Петров</t>
  </si>
  <si>
    <t>Борис Александров</t>
  </si>
  <si>
    <t>Васил Емилов</t>
  </si>
  <si>
    <t>Георги Симеонов</t>
  </si>
  <si>
    <t>Димитър Здравков</t>
  </si>
  <si>
    <t>Емилия Петрова</t>
  </si>
  <si>
    <t>Живко Тодоров</t>
  </si>
  <si>
    <t>Здравко Иванов</t>
  </si>
  <si>
    <t>Иван Иванов</t>
  </si>
  <si>
    <t>Възраст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</si>
</sst>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#,##0.00\ [$лв-402]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4">
    <dxf>
      <numFmt numFmtId="165" formatCode="#,##0.00\ [$лв-402]"/>
    </dxf>
    <dxf>
      <numFmt numFmtId="0" formatCode="General"/>
    </dxf>
    <dxf>
      <numFmt numFmtId="19" formatCode="m/d/yyyy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10" totalsRowShown="0">
  <tableColumns count="5">
    <tableColumn id="1" name="Име и фамилия"/>
    <tableColumn id="2" name="Среден успех" dataDxfId="3"/>
    <tableColumn id="3" name="Дата на раждане" dataDxfId="2">
      <calculatedColumnFormula>DATE(2003, 8, 12)</calculatedColumnFormula>
    </tableColumn>
    <tableColumn id="5" name="Възраст" dataDxfId="1">
      <calculatedColumnFormula>INT(YEARFRAC(NOW(), Table1[[#This Row],[Дата на раждане]]))</calculatedColumnFormula>
    </tableColumn>
    <tableColumn id="4" name="Стипендия" dataDxfId="0">
      <calculatedColumnFormula>IF(Table1[[#This Row],[Възраст]] &gt;= 18, IF(Table1[[#This Row],[Среден успех]] &gt;= 5.5, 610 * 0.7, 0), IF(Table1[[#This Row],[Възраст]] &gt;= 17, IF(Table1[[#This Row],[Среден успех]] &gt;= 5, 610 * 0.6, 0), IF(Table1[[#This Row],[Възраст]] &gt;= 16, IF(Table1[[#This Row],[Среден успех]] &gt;= 4.5, 610 * 0.5, 0), IF(Table1[[#This Row],[Възраст]] &gt;= 14, IF(Table1[[#This Row],[Среден успех]] &gt;= 5.5, 610 * 0.2, 0), 0))))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F4" sqref="F4"/>
    </sheetView>
  </sheetViews>
  <sheetFormatPr defaultRowHeight="14.25"/>
  <cols>
    <col min="1" max="1" width="20" customWidth="1"/>
    <col min="2" max="2" width="15.375" customWidth="1"/>
    <col min="3" max="3" width="17.75" customWidth="1"/>
    <col min="4" max="4" width="9.5" customWidth="1"/>
    <col min="5" max="5" width="11.125" customWidth="1"/>
  </cols>
  <sheetData>
    <row r="1" spans="1:5">
      <c r="A1" t="s">
        <v>0</v>
      </c>
      <c r="B1" t="s">
        <v>1</v>
      </c>
      <c r="C1" t="s">
        <v>2</v>
      </c>
      <c r="D1" t="s">
        <v>13</v>
      </c>
      <c r="E1" t="s">
        <v>3</v>
      </c>
    </row>
    <row r="2" spans="1:5" ht="14.25" customHeight="1">
      <c r="A2" s="1" t="s">
        <v>4</v>
      </c>
      <c r="B2" s="3">
        <v>5.75</v>
      </c>
      <c r="C2" s="2">
        <f>DATE(2001, 1, 5)</f>
        <v>36896</v>
      </c>
      <c r="D2" s="4">
        <f ca="1">INT(YEARFRAC(NOW(), Table1[[#This Row],[Дата на раждане]]))</f>
        <v>19</v>
      </c>
      <c r="E2" s="5">
        <f ca="1">IF(Table1[[#This Row],[Възраст]] &gt;= 18, IF(Table1[[#This Row],[Среден успех]] &gt;= 5.5, 610 * 0.7, 0), IF(Table1[[#This Row],[Възраст]] &gt;= 17, IF(Table1[[#This Row],[Среден успех]] &gt;= 5, 610 * 0.6, 0), IF(Table1[[#This Row],[Възраст]] &gt;= 16, IF(Table1[[#This Row],[Среден успех]] &gt;= 4.5, 610 * 0.5, 0), IF(Table1[[#This Row],[Възраст]] &gt;= 14, IF(Table1[[#This Row],[Среден успех]] &gt;= 5.5, 610 * 0.2, 0), 0))))</f>
        <v>427</v>
      </c>
    </row>
    <row r="3" spans="1:5">
      <c r="A3" t="s">
        <v>5</v>
      </c>
      <c r="B3" s="3">
        <v>5.25</v>
      </c>
      <c r="C3" s="2">
        <f>DATE(2003, 12, 12)</f>
        <v>37967</v>
      </c>
      <c r="D3" s="4">
        <f ca="1">INT(YEARFRAC(NOW(), Table1[[#This Row],[Дата на раждане]]))</f>
        <v>16</v>
      </c>
      <c r="E3" s="5">
        <f ca="1">IF(Table1[[#This Row],[Възраст]] &gt;= 18, IF(Table1[[#This Row],[Среден успех]] &gt;= 5.5, 610 * 0.7, 0), IF(Table1[[#This Row],[Възраст]] &gt;= 17, IF(Table1[[#This Row],[Среден успех]] &gt;= 5, 610 * 0.6, 0), IF(Table1[[#This Row],[Възраст]] &gt;= 16, IF(Table1[[#This Row],[Среден успех]] &gt;= 4.5, 610 * 0.5, 0), IF(Table1[[#This Row],[Възраст]] &gt;= 14, IF(Table1[[#This Row],[Среден успех]] &gt;= 5.5, 610 * 0.2, 0), 0))))</f>
        <v>305</v>
      </c>
    </row>
    <row r="4" spans="1:5">
      <c r="A4" t="s">
        <v>6</v>
      </c>
      <c r="B4" s="3">
        <v>6</v>
      </c>
      <c r="C4" s="2">
        <f>DATE(2003, 5, 21)</f>
        <v>37762</v>
      </c>
      <c r="D4" s="4">
        <f ca="1">INT(YEARFRAC(NOW(), Table1[[#This Row],[Дата на раждане]]))</f>
        <v>17</v>
      </c>
      <c r="E4" s="5">
        <f ca="1">IF(Table1[[#This Row],[Възраст]] &gt;= 18, IF(Table1[[#This Row],[Среден успех]] &gt;= 5.5, 610 * 0.7, 0), IF(Table1[[#This Row],[Възраст]] &gt;= 17, IF(Table1[[#This Row],[Среден успех]] &gt;= 5, 610 * 0.6, 0), IF(Table1[[#This Row],[Възраст]] &gt;= 16, IF(Table1[[#This Row],[Среден успех]] &gt;= 4.5, 610 * 0.5, 0), IF(Table1[[#This Row],[Възраст]] &gt;= 14, IF(Table1[[#This Row],[Среден успех]] &gt;= 5.5, 610 * 0.2, 0), 0))))</f>
        <v>366</v>
      </c>
    </row>
    <row r="5" spans="1:5">
      <c r="A5" t="s">
        <v>7</v>
      </c>
      <c r="B5" s="3">
        <v>5.5</v>
      </c>
      <c r="C5" s="2">
        <f>DATE(2003, 7, 3)</f>
        <v>37805</v>
      </c>
      <c r="D5" s="4">
        <f ca="1">INT(YEARFRAC(NOW(), Table1[[#This Row],[Дата на раждане]]))</f>
        <v>17</v>
      </c>
      <c r="E5" s="5">
        <f ca="1">IF(Table1[[#This Row],[Възраст]] &gt;= 18, IF(Table1[[#This Row],[Среден успех]] &gt;= 5.5, 610 * 0.7, 0), IF(Table1[[#This Row],[Възраст]] &gt;= 17, IF(Table1[[#This Row],[Среден успех]] &gt;= 5, 610 * 0.6, 0), IF(Table1[[#This Row],[Възраст]] &gt;= 16, IF(Table1[[#This Row],[Среден успех]] &gt;= 4.5, 610 * 0.5, 0), IF(Table1[[#This Row],[Възраст]] &gt;= 14, IF(Table1[[#This Row],[Среден успех]] &gt;= 5.5, 610 * 0.2, 0), 0))))</f>
        <v>366</v>
      </c>
    </row>
    <row r="6" spans="1:5">
      <c r="A6" t="s">
        <v>8</v>
      </c>
      <c r="B6" s="3">
        <v>5.5</v>
      </c>
      <c r="C6" s="2">
        <f>DATE(2003, 1, 31)</f>
        <v>37652</v>
      </c>
      <c r="D6" s="4">
        <f ca="1">INT(YEARFRAC(NOW(), Table1[[#This Row],[Дата на раждане]]))</f>
        <v>17</v>
      </c>
      <c r="E6" s="5">
        <f ca="1">IF(Table1[[#This Row],[Възраст]] &gt;= 18, IF(Table1[[#This Row],[Среден успех]] &gt;= 5.5, 610 * 0.7, 0), IF(Table1[[#This Row],[Възраст]] &gt;= 17, IF(Table1[[#This Row],[Среден успех]] &gt;= 5, 610 * 0.6, 0), IF(Table1[[#This Row],[Възраст]] &gt;= 16, IF(Table1[[#This Row],[Среден успех]] &gt;= 4.5, 610 * 0.5, 0), IF(Table1[[#This Row],[Възраст]] &gt;= 14, IF(Table1[[#This Row],[Среден успех]] &gt;= 5.5, 610 * 0.2, 0), 0))))</f>
        <v>366</v>
      </c>
    </row>
    <row r="7" spans="1:5">
      <c r="A7" t="s">
        <v>9</v>
      </c>
      <c r="B7" s="3">
        <v>4.75</v>
      </c>
      <c r="C7" s="2">
        <f>DATE(2006, 5, 12)</f>
        <v>38849</v>
      </c>
      <c r="D7" s="4">
        <f ca="1">INT(YEARFRAC(NOW(), Table1[[#This Row],[Дата на раждане]]))</f>
        <v>14</v>
      </c>
      <c r="E7" s="5">
        <f ca="1">IF(Table1[[#This Row],[Възраст]] &gt;= 18, IF(Table1[[#This Row],[Среден успех]] &gt;= 5.5, 610 * 0.7, 0), IF(Table1[[#This Row],[Възраст]] &gt;= 17, IF(Table1[[#This Row],[Среден успех]] &gt;= 5, 610 * 0.6, 0), IF(Table1[[#This Row],[Възраст]] &gt;= 16, IF(Table1[[#This Row],[Среден успех]] &gt;= 4.5, 610 * 0.5, 0), IF(Table1[[#This Row],[Възраст]] &gt;= 14, IF(Table1[[#This Row],[Среден успех]] &gt;= 5.5, 610 * 0.2, 0), 0))))</f>
        <v>0</v>
      </c>
    </row>
    <row r="8" spans="1:5">
      <c r="A8" t="s">
        <v>10</v>
      </c>
      <c r="B8" s="3">
        <v>5</v>
      </c>
      <c r="C8" s="2">
        <f>DATE(2003, 2, 9)</f>
        <v>37661</v>
      </c>
      <c r="D8" s="4">
        <f ca="1">INT(YEARFRAC(NOW(), Table1[[#This Row],[Дата на раждане]]))</f>
        <v>17</v>
      </c>
      <c r="E8" s="5">
        <f ca="1">IF(Table1[[#This Row],[Възраст]] &gt;= 18, IF(Table1[[#This Row],[Среден успех]] &gt;= 5.5, 610 * 0.7, 0), IF(Table1[[#This Row],[Възраст]] &gt;= 17, IF(Table1[[#This Row],[Среден успех]] &gt;= 5, 610 * 0.6, 0), IF(Table1[[#This Row],[Възраст]] &gt;= 16, IF(Table1[[#This Row],[Среден успех]] &gt;= 4.5, 610 * 0.5, 0), IF(Table1[[#This Row],[Възраст]] &gt;= 14, IF(Table1[[#This Row],[Среден успех]] &gt;= 5.5, 610 * 0.2, 0), 0))))</f>
        <v>366</v>
      </c>
    </row>
    <row r="9" spans="1:5">
      <c r="A9" t="s">
        <v>11</v>
      </c>
      <c r="B9" s="3">
        <v>5.25</v>
      </c>
      <c r="C9" s="2">
        <f>DATE(2003, 4, 1)</f>
        <v>37712</v>
      </c>
      <c r="D9" s="4">
        <f ca="1">INT(YEARFRAC(NOW(), Table1[[#This Row],[Дата на раждане]]))</f>
        <v>17</v>
      </c>
      <c r="E9" s="5">
        <f ca="1">IF(Table1[[#This Row],[Възраст]] &gt;= 18, IF(Table1[[#This Row],[Среден успех]] &gt;= 5.5, 610 * 0.7, 0), IF(Table1[[#This Row],[Възраст]] &gt;= 17, IF(Table1[[#This Row],[Среден успех]] &gt;= 5, 610 * 0.6, 0), IF(Table1[[#This Row],[Възраст]] &gt;= 16, IF(Table1[[#This Row],[Среден успех]] &gt;= 4.5, 610 * 0.5, 0), IF(Table1[[#This Row],[Възраст]] &gt;= 14, IF(Table1[[#This Row],[Среден успех]] &gt;= 5.5, 610 * 0.2, 0), 0))))</f>
        <v>366</v>
      </c>
    </row>
    <row r="10" spans="1:5">
      <c r="A10" t="s">
        <v>12</v>
      </c>
      <c r="B10" s="3">
        <v>6</v>
      </c>
      <c r="C10" s="2">
        <f>DATE(2005, 4, 15)</f>
        <v>38457</v>
      </c>
      <c r="D10" s="4">
        <f ca="1">INT(YEARFRAC(NOW(), Table1[[#This Row],[Дата на раждане]]))</f>
        <v>15</v>
      </c>
      <c r="E10" s="5">
        <f ca="1">IF(Table1[[#This Row],[Възраст]] &gt;= 18, IF(Table1[[#This Row],[Среден успех]] &gt;= 5.5, 610 * 0.7, 0), IF(Table1[[#This Row],[Възраст]] &gt;= 17, IF(Table1[[#This Row],[Среден успех]] &gt;= 5, 610 * 0.6, 0), IF(Table1[[#This Row],[Възраст]] &gt;= 16, IF(Table1[[#This Row],[Среден успех]] &gt;= 4.5, 610 * 0.5, 0), IF(Table1[[#This Row],[Възраст]] &gt;= 14, IF(Table1[[#This Row],[Среден успех]] &gt;= 5.5, 610 * 0.2, 0), 0))))</f>
        <v>122</v>
      </c>
    </row>
  </sheetData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crossover</dc:creator>
  <cp:lastModifiedBy>crossover</cp:lastModifiedBy>
  <dcterms:created xsi:type="dcterms:W3CDTF">2020-10-09T05:00:59Z</dcterms:created>
  <dcterms:modified xsi:type="dcterms:W3CDTF">2020-10-09T05:27:31Z</dcterms:modified>
</cp:coreProperties>
</file>