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 activeTab="2"/>
  </bookViews>
  <sheets>
    <sheet name="Hania" sheetId="2" r:id="rId1"/>
    <sheet name="Symulacja" sheetId="3" r:id="rId2"/>
    <sheet name="Obliczenia" sheetId="4" r:id="rId3"/>
  </sheets>
  <calcPr calcId="124519"/>
</workbook>
</file>

<file path=xl/calcChain.xml><?xml version="1.0" encoding="utf-8"?>
<calcChain xmlns="http://schemas.openxmlformats.org/spreadsheetml/2006/main">
  <c r="F2" i="4"/>
  <c r="B16"/>
  <c r="C16"/>
  <c r="D16"/>
  <c r="E16" s="1"/>
  <c r="B17"/>
  <c r="C17"/>
  <c r="D17" s="1"/>
  <c r="E17" s="1"/>
  <c r="B18"/>
  <c r="D18" s="1"/>
  <c r="E18" s="1"/>
  <c r="C18"/>
  <c r="B19"/>
  <c r="C19"/>
  <c r="D19" s="1"/>
  <c r="E19" s="1"/>
  <c r="G6" i="3"/>
  <c r="G7"/>
  <c r="G8"/>
  <c r="G9"/>
  <c r="G10"/>
  <c r="G11"/>
  <c r="G12"/>
  <c r="G5"/>
  <c r="K6"/>
  <c r="K7"/>
  <c r="K8"/>
  <c r="K9"/>
  <c r="K10"/>
  <c r="K11"/>
  <c r="K12"/>
  <c r="K5"/>
  <c r="J4"/>
  <c r="J5"/>
  <c r="J6"/>
  <c r="J7"/>
  <c r="J8"/>
  <c r="J9"/>
  <c r="J10"/>
  <c r="J11"/>
  <c r="J12"/>
  <c r="H5"/>
  <c r="I5"/>
  <c r="H6"/>
  <c r="I6"/>
  <c r="H7"/>
  <c r="I7"/>
  <c r="H8"/>
  <c r="I8"/>
  <c r="H9"/>
  <c r="I9"/>
  <c r="H10"/>
  <c r="I10"/>
  <c r="H11"/>
  <c r="I11"/>
  <c r="H12"/>
  <c r="I12"/>
  <c r="K4"/>
  <c r="I4"/>
  <c r="H4"/>
  <c r="G4"/>
  <c r="C32" i="4"/>
  <c r="D32"/>
  <c r="B32"/>
  <c r="A33"/>
  <c r="A34"/>
  <c r="A35"/>
  <c r="A36"/>
  <c r="A37"/>
  <c r="A38"/>
  <c r="A39"/>
  <c r="A40"/>
  <c r="A41"/>
  <c r="A42"/>
  <c r="A43"/>
  <c r="A44"/>
  <c r="A45"/>
  <c r="A46"/>
  <c r="A47"/>
  <c r="A32"/>
  <c r="C7"/>
  <c r="C8"/>
  <c r="C9"/>
  <c r="C10"/>
  <c r="C11"/>
  <c r="C12"/>
  <c r="C13"/>
  <c r="B7"/>
  <c r="B8"/>
  <c r="B9"/>
  <c r="B10"/>
  <c r="B11"/>
  <c r="B12"/>
  <c r="B13"/>
  <c r="C6"/>
  <c r="B6"/>
  <c r="F18" l="1"/>
  <c r="G18"/>
  <c r="H18"/>
  <c r="F19"/>
  <c r="H19"/>
  <c r="D46" s="1"/>
  <c r="G19"/>
  <c r="H17"/>
  <c r="F17"/>
  <c r="G17"/>
  <c r="B41"/>
  <c r="H16"/>
  <c r="G16"/>
  <c r="F16"/>
  <c r="D8"/>
  <c r="E8" s="1"/>
  <c r="H8" s="1"/>
  <c r="D35" s="1"/>
  <c r="B45"/>
  <c r="D10"/>
  <c r="E10" s="1"/>
  <c r="F10" s="1"/>
  <c r="B37" s="1"/>
  <c r="C44"/>
  <c r="D9"/>
  <c r="E9" s="1"/>
  <c r="G9" s="1"/>
  <c r="C36" s="1"/>
  <c r="D13"/>
  <c r="E13" s="1"/>
  <c r="H13" s="1"/>
  <c r="D40" s="1"/>
  <c r="C42"/>
  <c r="D7"/>
  <c r="E7" s="1"/>
  <c r="G7" s="1"/>
  <c r="C34" s="1"/>
  <c r="C43"/>
  <c r="D11"/>
  <c r="E11" s="1"/>
  <c r="F11" s="1"/>
  <c r="B38" s="1"/>
  <c r="D47"/>
  <c r="D12"/>
  <c r="E12" s="1"/>
  <c r="F12" s="1"/>
  <c r="B39" s="1"/>
  <c r="D6"/>
  <c r="E6" s="1"/>
  <c r="F6" s="1"/>
  <c r="B33" s="1"/>
  <c r="C45" l="1"/>
  <c r="D45"/>
  <c r="F8"/>
  <c r="B35" s="1"/>
  <c r="G8"/>
  <c r="C35" s="1"/>
  <c r="D44"/>
  <c r="B44"/>
  <c r="C41"/>
  <c r="D41"/>
  <c r="D42"/>
  <c r="H10"/>
  <c r="D37" s="1"/>
  <c r="G10"/>
  <c r="C37" s="1"/>
  <c r="G13"/>
  <c r="C40" s="1"/>
  <c r="B42"/>
  <c r="G12"/>
  <c r="C39" s="1"/>
  <c r="F13"/>
  <c r="B40" s="1"/>
  <c r="H12"/>
  <c r="D39" s="1"/>
  <c r="H9"/>
  <c r="D36" s="1"/>
  <c r="F9"/>
  <c r="B36" s="1"/>
  <c r="D43"/>
  <c r="C46"/>
  <c r="B46"/>
  <c r="F7"/>
  <c r="B34" s="1"/>
  <c r="H7"/>
  <c r="D34" s="1"/>
  <c r="C47"/>
  <c r="B47"/>
  <c r="H6"/>
  <c r="D33" s="1"/>
  <c r="G11"/>
  <c r="C38" s="1"/>
  <c r="G6"/>
  <c r="C33" s="1"/>
  <c r="B43"/>
  <c r="H11"/>
  <c r="D38" s="1"/>
</calcChain>
</file>

<file path=xl/sharedStrings.xml><?xml version="1.0" encoding="utf-8"?>
<sst xmlns="http://schemas.openxmlformats.org/spreadsheetml/2006/main" count="24" uniqueCount="24">
  <si>
    <t>f</t>
  </si>
  <si>
    <t xml:space="preserve"> zasilanie [V]</t>
  </si>
  <si>
    <t>napiecie</t>
  </si>
  <si>
    <t>kondensator [V]</t>
  </si>
  <si>
    <t>zasilanie</t>
  </si>
  <si>
    <t>rez</t>
  </si>
  <si>
    <t>kond</t>
  </si>
  <si>
    <t>cew</t>
  </si>
  <si>
    <t>rezystor [V]</t>
  </si>
  <si>
    <t>f[kHz]</t>
  </si>
  <si>
    <t>Częstotliwość</t>
  </si>
  <si>
    <t>RL</t>
  </si>
  <si>
    <t>RC</t>
  </si>
  <si>
    <t>zawada</t>
  </si>
  <si>
    <t>I skut = U skut/Zawada</t>
  </si>
  <si>
    <t>UR</t>
  </si>
  <si>
    <t>UL</t>
  </si>
  <si>
    <t>UC</t>
  </si>
  <si>
    <t>R</t>
  </si>
  <si>
    <t>L</t>
  </si>
  <si>
    <t>C</t>
  </si>
  <si>
    <t>U skuteczne</t>
  </si>
  <si>
    <t>cewka [V]</t>
  </si>
  <si>
    <t>ZAGĘSZCZENIE POMIARÓW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</si>
</sst>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0" fontId="0" fillId="2" borderId="1" xfId="0" applyFill="1" applyBorder="1"/>
    <xf numFmtId="0" fontId="0" fillId="7" borderId="1" xfId="0" applyFill="1" applyBorder="1"/>
    <xf numFmtId="0" fontId="0" fillId="0" borderId="3" xfId="0" applyBorder="1"/>
    <xf numFmtId="0" fontId="0" fillId="3" borderId="3" xfId="0" applyFill="1" applyBorder="1"/>
    <xf numFmtId="0" fontId="0" fillId="0" borderId="2" xfId="0" applyBorder="1"/>
    <xf numFmtId="0" fontId="0" fillId="3" borderId="2" xfId="0" applyFill="1" applyBorder="1"/>
    <xf numFmtId="164" fontId="0" fillId="0" borderId="4" xfId="0" applyNumberFormat="1" applyBorder="1"/>
    <xf numFmtId="164" fontId="0" fillId="0" borderId="0" xfId="0" applyNumberFormat="1" applyBorder="1"/>
    <xf numFmtId="0" fontId="0" fillId="0" borderId="0" xfId="0" applyFill="1"/>
    <xf numFmtId="0" fontId="0" fillId="0" borderId="0" xfId="0" applyFill="1" applyAlignment="1"/>
    <xf numFmtId="164" fontId="0" fillId="0" borderId="0" xfId="0" applyNumberFormat="1" applyFill="1"/>
    <xf numFmtId="164" fontId="0" fillId="5" borderId="0" xfId="0" applyNumberFormat="1" applyFill="1" applyBorder="1"/>
    <xf numFmtId="0" fontId="0" fillId="5" borderId="0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164" fontId="0" fillId="5" borderId="4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7.3302837145356833E-2"/>
          <c:y val="2.2174853506683759E-2"/>
          <c:w val="0.76721697287839019"/>
          <c:h val="0.91931308368430686"/>
        </c:manualLayout>
      </c:layout>
      <c:scatterChart>
        <c:scatterStyle val="smoothMarker"/>
        <c:ser>
          <c:idx val="0"/>
          <c:order val="0"/>
          <c:tx>
            <c:strRef>
              <c:f>Hania!$C$3</c:f>
              <c:strCache>
                <c:ptCount val="1"/>
                <c:pt idx="0">
                  <c:v>zasilanie</c:v>
                </c:pt>
              </c:strCache>
            </c:strRef>
          </c:tx>
          <c:marker>
            <c:symbol val="none"/>
          </c:marker>
          <c:xVal>
            <c:numRef>
              <c:f>Hania!$B$4:$B$11</c:f>
              <c:numCache>
                <c:formatCode>0.000</c:formatCode>
                <c:ptCount val="8"/>
                <c:pt idx="0">
                  <c:v>0.1</c:v>
                </c:pt>
                <c:pt idx="1">
                  <c:v>1.01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9</c:v>
                </c:pt>
                <c:pt idx="6">
                  <c:v>12</c:v>
                </c:pt>
                <c:pt idx="7">
                  <c:v>15</c:v>
                </c:pt>
              </c:numCache>
            </c:numRef>
          </c:xVal>
          <c:yVal>
            <c:numRef>
              <c:f>Hania!$C$4:$C$11</c:f>
              <c:numCache>
                <c:formatCode>0.000</c:formatCode>
                <c:ptCount val="8"/>
                <c:pt idx="0">
                  <c:v>2.89</c:v>
                </c:pt>
                <c:pt idx="1">
                  <c:v>2.93</c:v>
                </c:pt>
                <c:pt idx="2">
                  <c:v>3.01</c:v>
                </c:pt>
                <c:pt idx="3">
                  <c:v>2.95</c:v>
                </c:pt>
                <c:pt idx="4">
                  <c:v>2.95</c:v>
                </c:pt>
                <c:pt idx="5">
                  <c:v>2.89</c:v>
                </c:pt>
                <c:pt idx="6">
                  <c:v>2.93</c:v>
                </c:pt>
                <c:pt idx="7">
                  <c:v>2.99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Hania!$D$3</c:f>
              <c:strCache>
                <c:ptCount val="1"/>
                <c:pt idx="0">
                  <c:v>rez</c:v>
                </c:pt>
              </c:strCache>
            </c:strRef>
          </c:tx>
          <c:marker>
            <c:symbol val="none"/>
          </c:marker>
          <c:xVal>
            <c:numRef>
              <c:f>Hania!$B$4:$B$11</c:f>
              <c:numCache>
                <c:formatCode>0.000</c:formatCode>
                <c:ptCount val="8"/>
                <c:pt idx="0">
                  <c:v>0.1</c:v>
                </c:pt>
                <c:pt idx="1">
                  <c:v>1.01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9</c:v>
                </c:pt>
                <c:pt idx="6">
                  <c:v>12</c:v>
                </c:pt>
                <c:pt idx="7">
                  <c:v>15</c:v>
                </c:pt>
              </c:numCache>
            </c:numRef>
          </c:xVal>
          <c:yVal>
            <c:numRef>
              <c:f>Hania!$D$4:$D$11</c:f>
              <c:numCache>
                <c:formatCode>0.000</c:formatCode>
                <c:ptCount val="8"/>
                <c:pt idx="0">
                  <c:v>0.18</c:v>
                </c:pt>
                <c:pt idx="1">
                  <c:v>1.33</c:v>
                </c:pt>
                <c:pt idx="2">
                  <c:v>4.1900000000000004</c:v>
                </c:pt>
                <c:pt idx="3">
                  <c:v>9.52</c:v>
                </c:pt>
                <c:pt idx="4">
                  <c:v>14.1</c:v>
                </c:pt>
                <c:pt idx="5">
                  <c:v>19.100000000000001</c:v>
                </c:pt>
                <c:pt idx="6">
                  <c:v>10.4</c:v>
                </c:pt>
                <c:pt idx="7">
                  <c:v>7.06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Hania!$E$3</c:f>
              <c:strCache>
                <c:ptCount val="1"/>
                <c:pt idx="0">
                  <c:v>kond</c:v>
                </c:pt>
              </c:strCache>
            </c:strRef>
          </c:tx>
          <c:marker>
            <c:symbol val="none"/>
          </c:marker>
          <c:xVal>
            <c:numRef>
              <c:f>Hania!$B$4:$B$11</c:f>
              <c:numCache>
                <c:formatCode>0.000</c:formatCode>
                <c:ptCount val="8"/>
                <c:pt idx="0">
                  <c:v>0.1</c:v>
                </c:pt>
                <c:pt idx="1">
                  <c:v>1.01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9</c:v>
                </c:pt>
                <c:pt idx="6">
                  <c:v>12</c:v>
                </c:pt>
                <c:pt idx="7">
                  <c:v>15</c:v>
                </c:pt>
              </c:numCache>
            </c:numRef>
          </c:xVal>
          <c:yVal>
            <c:numRef>
              <c:f>Hania!$E$4:$E$11</c:f>
              <c:numCache>
                <c:formatCode>0.000</c:formatCode>
                <c:ptCount val="8"/>
                <c:pt idx="0">
                  <c:v>2.91</c:v>
                </c:pt>
                <c:pt idx="1">
                  <c:v>2.93</c:v>
                </c:pt>
                <c:pt idx="2">
                  <c:v>3.31</c:v>
                </c:pt>
                <c:pt idx="3">
                  <c:v>4.38</c:v>
                </c:pt>
                <c:pt idx="4">
                  <c:v>5.41</c:v>
                </c:pt>
                <c:pt idx="5">
                  <c:v>4.6900000000000004</c:v>
                </c:pt>
                <c:pt idx="6">
                  <c:v>1.92</c:v>
                </c:pt>
                <c:pt idx="7">
                  <c:v>1.01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Hania!$F$3</c:f>
              <c:strCache>
                <c:ptCount val="1"/>
                <c:pt idx="0">
                  <c:v>cew</c:v>
                </c:pt>
              </c:strCache>
            </c:strRef>
          </c:tx>
          <c:marker>
            <c:symbol val="none"/>
          </c:marker>
          <c:xVal>
            <c:numRef>
              <c:f>Hania!$B$4:$B$11</c:f>
              <c:numCache>
                <c:formatCode>0.000</c:formatCode>
                <c:ptCount val="8"/>
                <c:pt idx="0">
                  <c:v>0.1</c:v>
                </c:pt>
                <c:pt idx="1">
                  <c:v>1.01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9</c:v>
                </c:pt>
                <c:pt idx="6">
                  <c:v>12</c:v>
                </c:pt>
                <c:pt idx="7">
                  <c:v>15</c:v>
                </c:pt>
              </c:numCache>
            </c:numRef>
          </c:xVal>
          <c:yVal>
            <c:numRef>
              <c:f>Hania!$F$4:$F$11</c:f>
              <c:numCache>
                <c:formatCode>0.000</c:formatCode>
                <c:ptCount val="8"/>
                <c:pt idx="0">
                  <c:v>2.59</c:v>
                </c:pt>
                <c:pt idx="1">
                  <c:v>0.54</c:v>
                </c:pt>
                <c:pt idx="2">
                  <c:v>0.47499999999999998</c:v>
                </c:pt>
                <c:pt idx="3">
                  <c:v>1.76</c:v>
                </c:pt>
                <c:pt idx="4">
                  <c:v>3.16</c:v>
                </c:pt>
                <c:pt idx="5">
                  <c:v>6.37</c:v>
                </c:pt>
                <c:pt idx="6">
                  <c:v>4.54</c:v>
                </c:pt>
                <c:pt idx="7">
                  <c:v>3.78</c:v>
                </c:pt>
              </c:numCache>
            </c:numRef>
          </c:yVal>
          <c:smooth val="1"/>
        </c:ser>
        <c:axId val="100685696"/>
        <c:axId val="100684160"/>
      </c:scatterChart>
      <c:valAx>
        <c:axId val="100685696"/>
        <c:scaling>
          <c:orientation val="minMax"/>
        </c:scaling>
        <c:axPos val="b"/>
        <c:numFmt formatCode="0.000" sourceLinked="1"/>
        <c:tickLblPos val="nextTo"/>
        <c:crossAx val="100684160"/>
        <c:crosses val="autoZero"/>
        <c:crossBetween val="midCat"/>
      </c:valAx>
      <c:valAx>
        <c:axId val="100684160"/>
        <c:scaling>
          <c:orientation val="minMax"/>
        </c:scaling>
        <c:axPos val="l"/>
        <c:majorGridlines/>
        <c:numFmt formatCode="0.000" sourceLinked="1"/>
        <c:tickLblPos val="nextTo"/>
        <c:crossAx val="1006856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8800787401574799"/>
          <c:y val="0.36858347830067756"/>
          <c:w val="0.10246831646044244"/>
          <c:h val="0.25556560153817981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tx>
            <c:strRef>
              <c:f>Symulacja!$B$4</c:f>
              <c:strCache>
                <c:ptCount val="1"/>
                <c:pt idx="0">
                  <c:v> zasilanie [V]</c:v>
                </c:pt>
              </c:strCache>
            </c:strRef>
          </c:tx>
          <c:marker>
            <c:symbol val="none"/>
          </c:marker>
          <c:xVal>
            <c:numRef>
              <c:f>Symulacja!$A$5:$A$12</c:f>
              <c:numCache>
                <c:formatCode>0.000</c:formatCode>
                <c:ptCount val="8"/>
                <c:pt idx="0">
                  <c:v>1.2230000000000001</c:v>
                </c:pt>
                <c:pt idx="1">
                  <c:v>2.121</c:v>
                </c:pt>
                <c:pt idx="2">
                  <c:v>2.9830000000000001</c:v>
                </c:pt>
                <c:pt idx="3">
                  <c:v>5.0209999999999999</c:v>
                </c:pt>
                <c:pt idx="4">
                  <c:v>6.9729999999999999</c:v>
                </c:pt>
                <c:pt idx="5">
                  <c:v>9.1210000000000004</c:v>
                </c:pt>
                <c:pt idx="6">
                  <c:v>12.231</c:v>
                </c:pt>
                <c:pt idx="7">
                  <c:v>15.221</c:v>
                </c:pt>
              </c:numCache>
            </c:numRef>
          </c:xVal>
          <c:yVal>
            <c:numRef>
              <c:f>Symulacja!$B$5:$B$12</c:f>
              <c:numCache>
                <c:formatCode>0.000</c:formatCode>
                <c:ptCount val="8"/>
                <c:pt idx="0">
                  <c:v>3.03</c:v>
                </c:pt>
                <c:pt idx="1">
                  <c:v>3.02</c:v>
                </c:pt>
                <c:pt idx="2">
                  <c:v>3.05</c:v>
                </c:pt>
                <c:pt idx="3">
                  <c:v>3.03</c:v>
                </c:pt>
                <c:pt idx="4">
                  <c:v>2.99</c:v>
                </c:pt>
                <c:pt idx="5">
                  <c:v>3.03</c:v>
                </c:pt>
                <c:pt idx="6">
                  <c:v>3.01</c:v>
                </c:pt>
                <c:pt idx="7">
                  <c:v>3.03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Symulacja!$C$4</c:f>
              <c:strCache>
                <c:ptCount val="1"/>
                <c:pt idx="0">
                  <c:v>kondensator [V]</c:v>
                </c:pt>
              </c:strCache>
            </c:strRef>
          </c:tx>
          <c:marker>
            <c:symbol val="none"/>
          </c:marker>
          <c:xVal>
            <c:numRef>
              <c:f>Symulacja!$A$5:$A$12</c:f>
              <c:numCache>
                <c:formatCode>0.000</c:formatCode>
                <c:ptCount val="8"/>
                <c:pt idx="0">
                  <c:v>1.2230000000000001</c:v>
                </c:pt>
                <c:pt idx="1">
                  <c:v>2.121</c:v>
                </c:pt>
                <c:pt idx="2">
                  <c:v>2.9830000000000001</c:v>
                </c:pt>
                <c:pt idx="3">
                  <c:v>5.0209999999999999</c:v>
                </c:pt>
                <c:pt idx="4">
                  <c:v>6.9729999999999999</c:v>
                </c:pt>
                <c:pt idx="5">
                  <c:v>9.1210000000000004</c:v>
                </c:pt>
                <c:pt idx="6">
                  <c:v>12.231</c:v>
                </c:pt>
                <c:pt idx="7">
                  <c:v>15.221</c:v>
                </c:pt>
              </c:numCache>
            </c:numRef>
          </c:xVal>
          <c:yVal>
            <c:numRef>
              <c:f>Symulacja!$C$5:$C$12</c:f>
              <c:numCache>
                <c:formatCode>0.000</c:formatCode>
                <c:ptCount val="8"/>
                <c:pt idx="0">
                  <c:v>3.21</c:v>
                </c:pt>
                <c:pt idx="1">
                  <c:v>3.62</c:v>
                </c:pt>
                <c:pt idx="2">
                  <c:v>4.47</c:v>
                </c:pt>
                <c:pt idx="3">
                  <c:v>7.01</c:v>
                </c:pt>
                <c:pt idx="4">
                  <c:v>2.52</c:v>
                </c:pt>
                <c:pt idx="5">
                  <c:v>1.1599999999999999</c:v>
                </c:pt>
                <c:pt idx="6">
                  <c:v>0.55300000000000005</c:v>
                </c:pt>
                <c:pt idx="7">
                  <c:v>0.33100000000000002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Symulacja!$D$4</c:f>
              <c:strCache>
                <c:ptCount val="1"/>
                <c:pt idx="0">
                  <c:v>cewka [V]</c:v>
                </c:pt>
              </c:strCache>
            </c:strRef>
          </c:tx>
          <c:marker>
            <c:symbol val="none"/>
          </c:marker>
          <c:xVal>
            <c:numRef>
              <c:f>Symulacja!$A$5:$A$12</c:f>
              <c:numCache>
                <c:formatCode>0.000</c:formatCode>
                <c:ptCount val="8"/>
                <c:pt idx="0">
                  <c:v>1.2230000000000001</c:v>
                </c:pt>
                <c:pt idx="1">
                  <c:v>2.121</c:v>
                </c:pt>
                <c:pt idx="2">
                  <c:v>2.9830000000000001</c:v>
                </c:pt>
                <c:pt idx="3">
                  <c:v>5.0209999999999999</c:v>
                </c:pt>
                <c:pt idx="4">
                  <c:v>6.9729999999999999</c:v>
                </c:pt>
                <c:pt idx="5">
                  <c:v>9.1210000000000004</c:v>
                </c:pt>
                <c:pt idx="6">
                  <c:v>12.231</c:v>
                </c:pt>
                <c:pt idx="7">
                  <c:v>15.221</c:v>
                </c:pt>
              </c:numCache>
            </c:numRef>
          </c:xVal>
          <c:yVal>
            <c:numRef>
              <c:f>Symulacja!$D$5:$D$12</c:f>
              <c:numCache>
                <c:formatCode>0.000</c:formatCode>
                <c:ptCount val="8"/>
                <c:pt idx="0">
                  <c:v>0.19800000000000001</c:v>
                </c:pt>
                <c:pt idx="1">
                  <c:v>0.67400000000000004</c:v>
                </c:pt>
                <c:pt idx="2">
                  <c:v>1.62</c:v>
                </c:pt>
                <c:pt idx="3">
                  <c:v>7.34</c:v>
                </c:pt>
                <c:pt idx="4">
                  <c:v>5.1100000000000003</c:v>
                </c:pt>
                <c:pt idx="5">
                  <c:v>4.05</c:v>
                </c:pt>
                <c:pt idx="6">
                  <c:v>3.52</c:v>
                </c:pt>
                <c:pt idx="7">
                  <c:v>3.3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Symulacja!$E$4</c:f>
              <c:strCache>
                <c:ptCount val="1"/>
                <c:pt idx="0">
                  <c:v>rezystor [V]</c:v>
                </c:pt>
              </c:strCache>
            </c:strRef>
          </c:tx>
          <c:marker>
            <c:symbol val="none"/>
          </c:marker>
          <c:xVal>
            <c:numRef>
              <c:f>Symulacja!$A$5:$A$12</c:f>
              <c:numCache>
                <c:formatCode>0.000</c:formatCode>
                <c:ptCount val="8"/>
                <c:pt idx="0">
                  <c:v>1.2230000000000001</c:v>
                </c:pt>
                <c:pt idx="1">
                  <c:v>2.121</c:v>
                </c:pt>
                <c:pt idx="2">
                  <c:v>2.9830000000000001</c:v>
                </c:pt>
                <c:pt idx="3">
                  <c:v>5.0209999999999999</c:v>
                </c:pt>
                <c:pt idx="4">
                  <c:v>6.9729999999999999</c:v>
                </c:pt>
                <c:pt idx="5">
                  <c:v>9.1210000000000004</c:v>
                </c:pt>
                <c:pt idx="6">
                  <c:v>12.231</c:v>
                </c:pt>
                <c:pt idx="7">
                  <c:v>15.221</c:v>
                </c:pt>
              </c:numCache>
            </c:numRef>
          </c:xVal>
          <c:yVal>
            <c:numRef>
              <c:f>Symulacja!$E$5:$E$12</c:f>
              <c:numCache>
                <c:formatCode>0.000</c:formatCode>
                <c:ptCount val="8"/>
                <c:pt idx="0">
                  <c:v>0.33500000000000002</c:v>
                </c:pt>
                <c:pt idx="1">
                  <c:v>0.65700000000000003</c:v>
                </c:pt>
                <c:pt idx="2">
                  <c:v>1.1200000000000001</c:v>
                </c:pt>
                <c:pt idx="3">
                  <c:v>3.01</c:v>
                </c:pt>
                <c:pt idx="4">
                  <c:v>1.51</c:v>
                </c:pt>
                <c:pt idx="5">
                  <c:v>0.91100000000000003</c:v>
                </c:pt>
                <c:pt idx="6">
                  <c:v>0.58499999999999996</c:v>
                </c:pt>
                <c:pt idx="7">
                  <c:v>0.44800000000000001</c:v>
                </c:pt>
              </c:numCache>
            </c:numRef>
          </c:yVal>
          <c:smooth val="1"/>
        </c:ser>
        <c:axId val="100757888"/>
        <c:axId val="121240192"/>
      </c:scatterChart>
      <c:valAx>
        <c:axId val="100757888"/>
        <c:scaling>
          <c:orientation val="minMax"/>
        </c:scaling>
        <c:axPos val="b"/>
        <c:numFmt formatCode="0.000" sourceLinked="1"/>
        <c:tickLblPos val="nextTo"/>
        <c:crossAx val="121240192"/>
        <c:crosses val="autoZero"/>
        <c:crossBetween val="midCat"/>
      </c:valAx>
      <c:valAx>
        <c:axId val="121240192"/>
        <c:scaling>
          <c:orientation val="minMax"/>
        </c:scaling>
        <c:axPos val="l"/>
        <c:majorGridlines/>
        <c:numFmt formatCode="0.000" sourceLinked="1"/>
        <c:tickLblPos val="nextTo"/>
        <c:crossAx val="1007578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tx>
            <c:strRef>
              <c:f>Symulacja!$H$4</c:f>
              <c:strCache>
                <c:ptCount val="1"/>
                <c:pt idx="0">
                  <c:v> zasilanie [V]</c:v>
                </c:pt>
              </c:strCache>
            </c:strRef>
          </c:tx>
          <c:marker>
            <c:symbol val="none"/>
          </c:marker>
          <c:xVal>
            <c:numRef>
              <c:f>Symulacja!$G$5:$G$12</c:f>
              <c:numCache>
                <c:formatCode>0.000</c:formatCode>
                <c:ptCount val="8"/>
                <c:pt idx="0">
                  <c:v>1.2230000000000001</c:v>
                </c:pt>
                <c:pt idx="1">
                  <c:v>2.121</c:v>
                </c:pt>
                <c:pt idx="2">
                  <c:v>2.9830000000000001</c:v>
                </c:pt>
                <c:pt idx="3">
                  <c:v>5.0209999999999999</c:v>
                </c:pt>
                <c:pt idx="4">
                  <c:v>6.9729999999999999</c:v>
                </c:pt>
                <c:pt idx="5">
                  <c:v>9.1210000000000004</c:v>
                </c:pt>
                <c:pt idx="6">
                  <c:v>12.231</c:v>
                </c:pt>
                <c:pt idx="7">
                  <c:v>15.221</c:v>
                </c:pt>
              </c:numCache>
            </c:numRef>
          </c:xVal>
          <c:yVal>
            <c:numRef>
              <c:f>Symulacja!$H$5:$H$12</c:f>
              <c:numCache>
                <c:formatCode>General</c:formatCode>
                <c:ptCount val="8"/>
                <c:pt idx="0">
                  <c:v>3.03</c:v>
                </c:pt>
                <c:pt idx="1">
                  <c:v>3.02</c:v>
                </c:pt>
                <c:pt idx="2">
                  <c:v>3.05</c:v>
                </c:pt>
                <c:pt idx="3">
                  <c:v>3.03</c:v>
                </c:pt>
                <c:pt idx="4">
                  <c:v>2.99</c:v>
                </c:pt>
                <c:pt idx="5">
                  <c:v>3.03</c:v>
                </c:pt>
                <c:pt idx="6">
                  <c:v>3.01</c:v>
                </c:pt>
                <c:pt idx="7">
                  <c:v>3.03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Symulacja!$I$4</c:f>
              <c:strCache>
                <c:ptCount val="1"/>
                <c:pt idx="0">
                  <c:v>kondensator [V]</c:v>
                </c:pt>
              </c:strCache>
            </c:strRef>
          </c:tx>
          <c:marker>
            <c:symbol val="none"/>
          </c:marker>
          <c:xVal>
            <c:numRef>
              <c:f>Symulacja!$G$5:$G$12</c:f>
              <c:numCache>
                <c:formatCode>0.000</c:formatCode>
                <c:ptCount val="8"/>
                <c:pt idx="0">
                  <c:v>1.2230000000000001</c:v>
                </c:pt>
                <c:pt idx="1">
                  <c:v>2.121</c:v>
                </c:pt>
                <c:pt idx="2">
                  <c:v>2.9830000000000001</c:v>
                </c:pt>
                <c:pt idx="3">
                  <c:v>5.0209999999999999</c:v>
                </c:pt>
                <c:pt idx="4">
                  <c:v>6.9729999999999999</c:v>
                </c:pt>
                <c:pt idx="5">
                  <c:v>9.1210000000000004</c:v>
                </c:pt>
                <c:pt idx="6">
                  <c:v>12.231</c:v>
                </c:pt>
                <c:pt idx="7">
                  <c:v>15.221</c:v>
                </c:pt>
              </c:numCache>
            </c:numRef>
          </c:xVal>
          <c:yVal>
            <c:numRef>
              <c:f>Symulacja!$I$5:$I$12</c:f>
              <c:numCache>
                <c:formatCode>General</c:formatCode>
                <c:ptCount val="8"/>
                <c:pt idx="0">
                  <c:v>3.21</c:v>
                </c:pt>
                <c:pt idx="1">
                  <c:v>3.62</c:v>
                </c:pt>
                <c:pt idx="2">
                  <c:v>4.47</c:v>
                </c:pt>
                <c:pt idx="3">
                  <c:v>7.01</c:v>
                </c:pt>
                <c:pt idx="4">
                  <c:v>2.52</c:v>
                </c:pt>
                <c:pt idx="5">
                  <c:v>1.1599999999999999</c:v>
                </c:pt>
                <c:pt idx="6">
                  <c:v>0.55300000000000005</c:v>
                </c:pt>
                <c:pt idx="7">
                  <c:v>0.33100000000000002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Symulacja!$J$4</c:f>
              <c:strCache>
                <c:ptCount val="1"/>
                <c:pt idx="0">
                  <c:v>cewka [V]</c:v>
                </c:pt>
              </c:strCache>
            </c:strRef>
          </c:tx>
          <c:marker>
            <c:symbol val="none"/>
          </c:marker>
          <c:xVal>
            <c:numRef>
              <c:f>Symulacja!$G$5:$G$12</c:f>
              <c:numCache>
                <c:formatCode>0.000</c:formatCode>
                <c:ptCount val="8"/>
                <c:pt idx="0">
                  <c:v>1.2230000000000001</c:v>
                </c:pt>
                <c:pt idx="1">
                  <c:v>2.121</c:v>
                </c:pt>
                <c:pt idx="2">
                  <c:v>2.9830000000000001</c:v>
                </c:pt>
                <c:pt idx="3">
                  <c:v>5.0209999999999999</c:v>
                </c:pt>
                <c:pt idx="4">
                  <c:v>6.9729999999999999</c:v>
                </c:pt>
                <c:pt idx="5">
                  <c:v>9.1210000000000004</c:v>
                </c:pt>
                <c:pt idx="6">
                  <c:v>12.231</c:v>
                </c:pt>
                <c:pt idx="7">
                  <c:v>15.221</c:v>
                </c:pt>
              </c:numCache>
            </c:numRef>
          </c:xVal>
          <c:yVal>
            <c:numRef>
              <c:f>Symulacja!$J$5:$J$12</c:f>
              <c:numCache>
                <c:formatCode>General</c:formatCode>
                <c:ptCount val="8"/>
                <c:pt idx="0">
                  <c:v>1.9800000000000002E-4</c:v>
                </c:pt>
                <c:pt idx="1">
                  <c:v>6.7400000000000001E-4</c:v>
                </c:pt>
                <c:pt idx="2">
                  <c:v>1.6200000000000001E-3</c:v>
                </c:pt>
                <c:pt idx="3">
                  <c:v>7.3400000000000002E-3</c:v>
                </c:pt>
                <c:pt idx="4">
                  <c:v>5.11E-3</c:v>
                </c:pt>
                <c:pt idx="5">
                  <c:v>4.0499999999999998E-3</c:v>
                </c:pt>
                <c:pt idx="6">
                  <c:v>3.5200000000000001E-3</c:v>
                </c:pt>
                <c:pt idx="7">
                  <c:v>3.3E-3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Symulacja!$K$4</c:f>
              <c:strCache>
                <c:ptCount val="1"/>
                <c:pt idx="0">
                  <c:v>rezystor [V]</c:v>
                </c:pt>
              </c:strCache>
            </c:strRef>
          </c:tx>
          <c:marker>
            <c:symbol val="none"/>
          </c:marker>
          <c:xVal>
            <c:numRef>
              <c:f>Symulacja!$G$5:$G$12</c:f>
              <c:numCache>
                <c:formatCode>0.000</c:formatCode>
                <c:ptCount val="8"/>
                <c:pt idx="0">
                  <c:v>1.2230000000000001</c:v>
                </c:pt>
                <c:pt idx="1">
                  <c:v>2.121</c:v>
                </c:pt>
                <c:pt idx="2">
                  <c:v>2.9830000000000001</c:v>
                </c:pt>
                <c:pt idx="3">
                  <c:v>5.0209999999999999</c:v>
                </c:pt>
                <c:pt idx="4">
                  <c:v>6.9729999999999999</c:v>
                </c:pt>
                <c:pt idx="5">
                  <c:v>9.1210000000000004</c:v>
                </c:pt>
                <c:pt idx="6">
                  <c:v>12.231</c:v>
                </c:pt>
                <c:pt idx="7">
                  <c:v>15.221</c:v>
                </c:pt>
              </c:numCache>
            </c:numRef>
          </c:xVal>
          <c:yVal>
            <c:numRef>
              <c:f>Symulacja!$K$5:$K$12</c:f>
              <c:numCache>
                <c:formatCode>0.000</c:formatCode>
                <c:ptCount val="8"/>
                <c:pt idx="0">
                  <c:v>3.3500000000000001E-4</c:v>
                </c:pt>
                <c:pt idx="1">
                  <c:v>6.5700000000000003E-4</c:v>
                </c:pt>
                <c:pt idx="2">
                  <c:v>1.1200000000000001E-3</c:v>
                </c:pt>
                <c:pt idx="3">
                  <c:v>3.0099999999999997E-3</c:v>
                </c:pt>
                <c:pt idx="4">
                  <c:v>1.5100000000000001E-3</c:v>
                </c:pt>
                <c:pt idx="5">
                  <c:v>9.1100000000000003E-4</c:v>
                </c:pt>
                <c:pt idx="6">
                  <c:v>5.8500000000000002E-4</c:v>
                </c:pt>
                <c:pt idx="7">
                  <c:v>4.4799999999999999E-4</c:v>
                </c:pt>
              </c:numCache>
            </c:numRef>
          </c:yVal>
          <c:smooth val="1"/>
        </c:ser>
        <c:axId val="100509952"/>
        <c:axId val="100508032"/>
      </c:scatterChart>
      <c:valAx>
        <c:axId val="100509952"/>
        <c:scaling>
          <c:orientation val="minMax"/>
        </c:scaling>
        <c:axPos val="b"/>
        <c:numFmt formatCode="0.000" sourceLinked="1"/>
        <c:tickLblPos val="nextTo"/>
        <c:crossAx val="100508032"/>
        <c:crosses val="autoZero"/>
        <c:crossBetween val="midCat"/>
      </c:valAx>
      <c:valAx>
        <c:axId val="100508032"/>
        <c:scaling>
          <c:orientation val="minMax"/>
        </c:scaling>
        <c:axPos val="l"/>
        <c:majorGridlines/>
        <c:numFmt formatCode="General" sourceLinked="1"/>
        <c:tickLblPos val="nextTo"/>
        <c:crossAx val="1005099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tx>
            <c:strRef>
              <c:f>Obliczenia!$B$32</c:f>
              <c:strCache>
                <c:ptCount val="1"/>
                <c:pt idx="0">
                  <c:v>UR</c:v>
                </c:pt>
              </c:strCache>
            </c:strRef>
          </c:tx>
          <c:marker>
            <c:symbol val="none"/>
          </c:marker>
          <c:xVal>
            <c:numRef>
              <c:f>Obliczenia!$A$33:$A$40</c:f>
              <c:numCache>
                <c:formatCode>General</c:formatCode>
                <c:ptCount val="8"/>
                <c:pt idx="0">
                  <c:v>1223</c:v>
                </c:pt>
                <c:pt idx="1">
                  <c:v>2121</c:v>
                </c:pt>
                <c:pt idx="2">
                  <c:v>2983</c:v>
                </c:pt>
                <c:pt idx="3">
                  <c:v>5021</c:v>
                </c:pt>
                <c:pt idx="4">
                  <c:v>6973</c:v>
                </c:pt>
                <c:pt idx="5">
                  <c:v>9121</c:v>
                </c:pt>
                <c:pt idx="6">
                  <c:v>12231</c:v>
                </c:pt>
                <c:pt idx="7">
                  <c:v>15221</c:v>
                </c:pt>
              </c:numCache>
            </c:numRef>
          </c:xVal>
          <c:yVal>
            <c:numRef>
              <c:f>Obliczenia!$B$33:$B$40</c:f>
              <c:numCache>
                <c:formatCode>General</c:formatCode>
                <c:ptCount val="8"/>
                <c:pt idx="0">
                  <c:v>0.33194308148402885</c:v>
                </c:pt>
                <c:pt idx="1">
                  <c:v>0.65153017683527059</c:v>
                </c:pt>
                <c:pt idx="2">
                  <c:v>1.1208872925155966</c:v>
                </c:pt>
                <c:pt idx="3">
                  <c:v>2.9862572539663819</c:v>
                </c:pt>
                <c:pt idx="4">
                  <c:v>1.5258965424939872</c:v>
                </c:pt>
                <c:pt idx="5">
                  <c:v>0.91383266183353107</c:v>
                </c:pt>
                <c:pt idx="6">
                  <c:v>0.5932370909084369</c:v>
                </c:pt>
                <c:pt idx="7">
                  <c:v>0.45001380456795137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Obliczenia!$C$32</c:f>
              <c:strCache>
                <c:ptCount val="1"/>
                <c:pt idx="0">
                  <c:v>UL</c:v>
                </c:pt>
              </c:strCache>
            </c:strRef>
          </c:tx>
          <c:marker>
            <c:symbol val="none"/>
          </c:marker>
          <c:xVal>
            <c:numRef>
              <c:f>Obliczenia!$A$33:$A$40</c:f>
              <c:numCache>
                <c:formatCode>General</c:formatCode>
                <c:ptCount val="8"/>
                <c:pt idx="0">
                  <c:v>1223</c:v>
                </c:pt>
                <c:pt idx="1">
                  <c:v>2121</c:v>
                </c:pt>
                <c:pt idx="2">
                  <c:v>2983</c:v>
                </c:pt>
                <c:pt idx="3">
                  <c:v>5021</c:v>
                </c:pt>
                <c:pt idx="4">
                  <c:v>6973</c:v>
                </c:pt>
                <c:pt idx="5">
                  <c:v>9121</c:v>
                </c:pt>
                <c:pt idx="6">
                  <c:v>12231</c:v>
                </c:pt>
                <c:pt idx="7">
                  <c:v>15221</c:v>
                </c:pt>
              </c:numCache>
            </c:numRef>
          </c:xVal>
          <c:yVal>
            <c:numRef>
              <c:f>Obliczenia!$C$33:$C$40</c:f>
              <c:numCache>
                <c:formatCode>General</c:formatCode>
                <c:ptCount val="8"/>
                <c:pt idx="0">
                  <c:v>0.19630910689799599</c:v>
                </c:pt>
                <c:pt idx="1">
                  <c:v>0.66822939043049301</c:v>
                </c:pt>
                <c:pt idx="2">
                  <c:v>1.6168345011006557</c:v>
                </c:pt>
                <c:pt idx="3">
                  <c:v>7.2504975143522055</c:v>
                </c:pt>
                <c:pt idx="4">
                  <c:v>5.145115436252361</c:v>
                </c:pt>
                <c:pt idx="5">
                  <c:v>4.0305053411627032</c:v>
                </c:pt>
                <c:pt idx="6">
                  <c:v>3.5086547152502119</c:v>
                </c:pt>
                <c:pt idx="7">
                  <c:v>3.3122216473026289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Obliczenia!$D$32</c:f>
              <c:strCache>
                <c:ptCount val="1"/>
                <c:pt idx="0">
                  <c:v>UC</c:v>
                </c:pt>
              </c:strCache>
            </c:strRef>
          </c:tx>
          <c:marker>
            <c:symbol val="none"/>
          </c:marker>
          <c:xVal>
            <c:numRef>
              <c:f>Obliczenia!$A$33:$A$40</c:f>
              <c:numCache>
                <c:formatCode>General</c:formatCode>
                <c:ptCount val="8"/>
                <c:pt idx="0">
                  <c:v>1223</c:v>
                </c:pt>
                <c:pt idx="1">
                  <c:v>2121</c:v>
                </c:pt>
                <c:pt idx="2">
                  <c:v>2983</c:v>
                </c:pt>
                <c:pt idx="3">
                  <c:v>5021</c:v>
                </c:pt>
                <c:pt idx="4">
                  <c:v>6973</c:v>
                </c:pt>
                <c:pt idx="5">
                  <c:v>9121</c:v>
                </c:pt>
                <c:pt idx="6">
                  <c:v>12231</c:v>
                </c:pt>
                <c:pt idx="7">
                  <c:v>15221</c:v>
                </c:pt>
              </c:numCache>
            </c:numRef>
          </c:xVal>
          <c:yVal>
            <c:numRef>
              <c:f>Obliczenia!$D$33:$D$40</c:f>
              <c:numCache>
                <c:formatCode>General</c:formatCode>
                <c:ptCount val="8"/>
                <c:pt idx="0">
                  <c:v>3.1778881836046473</c:v>
                </c:pt>
                <c:pt idx="1">
                  <c:v>3.5966262946552257</c:v>
                </c:pt>
                <c:pt idx="2">
                  <c:v>4.3995690693764473</c:v>
                </c:pt>
                <c:pt idx="3">
                  <c:v>6.9636742009113934</c:v>
                </c:pt>
                <c:pt idx="4">
                  <c:v>2.5621636864891379</c:v>
                </c:pt>
                <c:pt idx="5">
                  <c:v>1.1730747005055691</c:v>
                </c:pt>
                <c:pt idx="6">
                  <c:v>0.56789465125816752</c:v>
                </c:pt>
                <c:pt idx="7">
                  <c:v>0.34616575172374131</c:v>
                </c:pt>
              </c:numCache>
            </c:numRef>
          </c:yVal>
          <c:smooth val="1"/>
        </c:ser>
        <c:axId val="101030528"/>
        <c:axId val="101028992"/>
      </c:scatterChart>
      <c:valAx>
        <c:axId val="101030528"/>
        <c:scaling>
          <c:orientation val="minMax"/>
        </c:scaling>
        <c:axPos val="b"/>
        <c:numFmt formatCode="General" sourceLinked="1"/>
        <c:tickLblPos val="nextTo"/>
        <c:crossAx val="101028992"/>
        <c:crosses val="autoZero"/>
        <c:crossBetween val="midCat"/>
      </c:valAx>
      <c:valAx>
        <c:axId val="101028992"/>
        <c:scaling>
          <c:orientation val="minMax"/>
        </c:scaling>
        <c:axPos val="l"/>
        <c:majorGridlines/>
        <c:numFmt formatCode="General" sourceLinked="1"/>
        <c:tickLblPos val="nextTo"/>
        <c:crossAx val="1010305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15</xdr:row>
      <xdr:rowOff>154940</xdr:rowOff>
    </xdr:from>
    <xdr:to>
      <xdr:col>14</xdr:col>
      <xdr:colOff>15240</xdr:colOff>
      <xdr:row>35</xdr:row>
      <xdr:rowOff>93980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185057</xdr:colOff>
      <xdr:row>19</xdr:row>
      <xdr:rowOff>141514</xdr:rowOff>
    </xdr:from>
    <xdr:to>
      <xdr:col>9</xdr:col>
      <xdr:colOff>783772</xdr:colOff>
      <xdr:row>37</xdr:row>
      <xdr:rowOff>55792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293914</xdr:colOff>
      <xdr:row>27</xdr:row>
      <xdr:rowOff>102053</xdr:rowOff>
    </xdr:from>
    <xdr:to>
      <xdr:col>12</xdr:col>
      <xdr:colOff>217714</xdr:colOff>
      <xdr:row>42</xdr:row>
      <xdr:rowOff>149678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1203960</xdr:colOff>
      <xdr:row>26</xdr:row>
      <xdr:rowOff>121920</xdr:rowOff>
    </xdr:from>
    <xdr:to>
      <xdr:col>13</xdr:col>
      <xdr:colOff>190500</xdr:colOff>
      <xdr:row>41</xdr:row>
      <xdr:rowOff>160020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F11"/>
  <sheetViews>
    <sheetView zoomScale="60" zoomScaleNormal="60" workbookViewId="0">
      <selection activeCell="G53" sqref="G53"/>
    </sheetView>
  </sheetViews>
  <sheetFormatPr defaultRowHeight="14.4"/>
  <sheetData>
    <row r="3" spans="2:6">
      <c r="B3" t="s">
        <v>0</v>
      </c>
      <c r="C3" t="s">
        <v>4</v>
      </c>
      <c r="D3" t="s">
        <v>5</v>
      </c>
      <c r="E3" t="s">
        <v>6</v>
      </c>
      <c r="F3" t="s">
        <v>7</v>
      </c>
    </row>
    <row r="4" spans="2:6">
      <c r="B4" s="3">
        <v>0.1</v>
      </c>
      <c r="C4" s="3">
        <v>2.89</v>
      </c>
      <c r="D4" s="3">
        <v>0.18</v>
      </c>
      <c r="E4" s="3">
        <v>2.91</v>
      </c>
      <c r="F4" s="3">
        <v>2.59</v>
      </c>
    </row>
    <row r="5" spans="2:6">
      <c r="B5" s="3">
        <v>1.01</v>
      </c>
      <c r="C5" s="3">
        <v>2.93</v>
      </c>
      <c r="D5" s="3">
        <v>1.33</v>
      </c>
      <c r="E5" s="3">
        <v>2.93</v>
      </c>
      <c r="F5" s="3">
        <v>0.54</v>
      </c>
    </row>
    <row r="6" spans="2:6">
      <c r="B6" s="3">
        <v>3</v>
      </c>
      <c r="C6" s="3">
        <v>3.01</v>
      </c>
      <c r="D6" s="3">
        <v>4.1900000000000004</v>
      </c>
      <c r="E6" s="3">
        <v>3.31</v>
      </c>
      <c r="F6" s="3">
        <v>0.47499999999999998</v>
      </c>
    </row>
    <row r="7" spans="2:6">
      <c r="B7" s="3">
        <v>5</v>
      </c>
      <c r="C7" s="3">
        <v>2.95</v>
      </c>
      <c r="D7" s="3">
        <v>9.52</v>
      </c>
      <c r="E7" s="3">
        <v>4.38</v>
      </c>
      <c r="F7" s="3">
        <v>1.76</v>
      </c>
    </row>
    <row r="8" spans="2:6">
      <c r="B8" s="3">
        <v>6</v>
      </c>
      <c r="C8" s="3">
        <v>2.95</v>
      </c>
      <c r="D8" s="3">
        <v>14.1</v>
      </c>
      <c r="E8" s="3">
        <v>5.41</v>
      </c>
      <c r="F8" s="3">
        <v>3.16</v>
      </c>
    </row>
    <row r="9" spans="2:6">
      <c r="B9" s="3">
        <v>9</v>
      </c>
      <c r="C9" s="3">
        <v>2.89</v>
      </c>
      <c r="D9" s="3">
        <v>19.100000000000001</v>
      </c>
      <c r="E9" s="3">
        <v>4.6900000000000004</v>
      </c>
      <c r="F9" s="3">
        <v>6.37</v>
      </c>
    </row>
    <row r="10" spans="2:6">
      <c r="B10" s="3">
        <v>12</v>
      </c>
      <c r="C10" s="3">
        <v>2.93</v>
      </c>
      <c r="D10" s="3">
        <v>10.4</v>
      </c>
      <c r="E10" s="3">
        <v>1.92</v>
      </c>
      <c r="F10" s="3">
        <v>4.54</v>
      </c>
    </row>
    <row r="11" spans="2:6">
      <c r="B11" s="3">
        <v>15</v>
      </c>
      <c r="C11" s="3">
        <v>2.99</v>
      </c>
      <c r="D11" s="3">
        <v>7.06</v>
      </c>
      <c r="E11" s="3">
        <v>1.01</v>
      </c>
      <c r="F11" s="3">
        <v>3.78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K17"/>
  <sheetViews>
    <sheetView zoomScale="70" zoomScaleNormal="70" workbookViewId="0">
      <selection activeCell="D40" sqref="D40"/>
    </sheetView>
  </sheetViews>
  <sheetFormatPr defaultRowHeight="14.4"/>
  <cols>
    <col min="1" max="1" width="9.33203125" bestFit="1" customWidth="1"/>
    <col min="2" max="2" width="15.5546875" customWidth="1"/>
    <col min="3" max="3" width="18" customWidth="1"/>
    <col min="4" max="4" width="11.88671875" customWidth="1"/>
    <col min="5" max="5" width="16.33203125" customWidth="1"/>
    <col min="8" max="9" width="14.5546875" customWidth="1"/>
    <col min="10" max="10" width="12.5546875" customWidth="1"/>
    <col min="11" max="11" width="11.21875" customWidth="1"/>
  </cols>
  <sheetData>
    <row r="3" spans="1:11">
      <c r="A3" s="1" t="s">
        <v>9</v>
      </c>
      <c r="B3" s="1" t="s">
        <v>2</v>
      </c>
      <c r="C3" s="1"/>
      <c r="D3" s="1"/>
      <c r="E3" s="1"/>
      <c r="F3" s="2"/>
    </row>
    <row r="4" spans="1:11">
      <c r="A4" s="1"/>
      <c r="B4" s="7" t="s">
        <v>1</v>
      </c>
      <c r="C4" s="4" t="s">
        <v>3</v>
      </c>
      <c r="D4" s="5" t="s">
        <v>22</v>
      </c>
      <c r="E4" s="6" t="s">
        <v>8</v>
      </c>
      <c r="G4" t="str">
        <f>A3</f>
        <v>f[kHz]</v>
      </c>
      <c r="H4" t="str">
        <f>B4</f>
        <v xml:space="preserve"> zasilanie [V]</v>
      </c>
      <c r="I4" t="str">
        <f t="shared" ref="I4:J4" si="0">C4</f>
        <v>kondensator [V]</v>
      </c>
      <c r="J4" t="str">
        <f>D4</f>
        <v>cewka [V]</v>
      </c>
      <c r="K4" t="str">
        <f>E4</f>
        <v>rezystor [V]</v>
      </c>
    </row>
    <row r="5" spans="1:11">
      <c r="A5" s="3">
        <v>1.2230000000000001</v>
      </c>
      <c r="B5" s="3">
        <v>3.03</v>
      </c>
      <c r="C5" s="3">
        <v>3.21</v>
      </c>
      <c r="D5" s="3">
        <v>0.19800000000000001</v>
      </c>
      <c r="E5" s="3">
        <v>0.33500000000000002</v>
      </c>
      <c r="G5" s="3">
        <f>A5</f>
        <v>1.2230000000000001</v>
      </c>
      <c r="H5">
        <f t="shared" ref="H5:H12" si="1">B5</f>
        <v>3.03</v>
      </c>
      <c r="I5">
        <f t="shared" ref="I5:I12" si="2">C5</f>
        <v>3.21</v>
      </c>
      <c r="J5">
        <f>D5/1000</f>
        <v>1.9800000000000002E-4</v>
      </c>
      <c r="K5" s="3">
        <f>E5/1000</f>
        <v>3.3500000000000001E-4</v>
      </c>
    </row>
    <row r="6" spans="1:11">
      <c r="A6" s="3">
        <v>2.121</v>
      </c>
      <c r="B6" s="3">
        <v>3.02</v>
      </c>
      <c r="C6" s="3">
        <v>3.62</v>
      </c>
      <c r="D6" s="3">
        <v>0.67400000000000004</v>
      </c>
      <c r="E6" s="3">
        <v>0.65700000000000003</v>
      </c>
      <c r="G6" s="3">
        <f t="shared" ref="G6:G13" si="3">A6</f>
        <v>2.121</v>
      </c>
      <c r="H6">
        <f t="shared" si="1"/>
        <v>3.02</v>
      </c>
      <c r="I6">
        <f t="shared" si="2"/>
        <v>3.62</v>
      </c>
      <c r="J6">
        <f t="shared" ref="J6:J12" si="4">D6/1000</f>
        <v>6.7400000000000001E-4</v>
      </c>
      <c r="K6" s="3">
        <f t="shared" ref="K6:K12" si="5">E6/1000</f>
        <v>6.5700000000000003E-4</v>
      </c>
    </row>
    <row r="7" spans="1:11">
      <c r="A7" s="3">
        <v>2.9830000000000001</v>
      </c>
      <c r="B7" s="3">
        <v>3.05</v>
      </c>
      <c r="C7" s="3">
        <v>4.47</v>
      </c>
      <c r="D7" s="3">
        <v>1.62</v>
      </c>
      <c r="E7" s="3">
        <v>1.1200000000000001</v>
      </c>
      <c r="G7" s="3">
        <f t="shared" si="3"/>
        <v>2.9830000000000001</v>
      </c>
      <c r="H7">
        <f t="shared" si="1"/>
        <v>3.05</v>
      </c>
      <c r="I7">
        <f t="shared" si="2"/>
        <v>4.47</v>
      </c>
      <c r="J7">
        <f t="shared" si="4"/>
        <v>1.6200000000000001E-3</v>
      </c>
      <c r="K7" s="3">
        <f t="shared" si="5"/>
        <v>1.1200000000000001E-3</v>
      </c>
    </row>
    <row r="8" spans="1:11">
      <c r="A8" s="3">
        <v>5.0209999999999999</v>
      </c>
      <c r="B8" s="3">
        <v>3.03</v>
      </c>
      <c r="C8" s="3">
        <v>7.01</v>
      </c>
      <c r="D8" s="3">
        <v>7.34</v>
      </c>
      <c r="E8" s="3">
        <v>3.01</v>
      </c>
      <c r="G8" s="3">
        <f t="shared" si="3"/>
        <v>5.0209999999999999</v>
      </c>
      <c r="H8">
        <f t="shared" si="1"/>
        <v>3.03</v>
      </c>
      <c r="I8">
        <f t="shared" si="2"/>
        <v>7.01</v>
      </c>
      <c r="J8">
        <f t="shared" si="4"/>
        <v>7.3400000000000002E-3</v>
      </c>
      <c r="K8" s="3">
        <f t="shared" si="5"/>
        <v>3.0099999999999997E-3</v>
      </c>
    </row>
    <row r="9" spans="1:11">
      <c r="A9" s="3">
        <v>6.9729999999999999</v>
      </c>
      <c r="B9" s="3">
        <v>2.99</v>
      </c>
      <c r="C9" s="3">
        <v>2.52</v>
      </c>
      <c r="D9" s="3">
        <v>5.1100000000000003</v>
      </c>
      <c r="E9" s="3">
        <v>1.51</v>
      </c>
      <c r="G9" s="3">
        <f t="shared" si="3"/>
        <v>6.9729999999999999</v>
      </c>
      <c r="H9">
        <f t="shared" si="1"/>
        <v>2.99</v>
      </c>
      <c r="I9">
        <f t="shared" si="2"/>
        <v>2.52</v>
      </c>
      <c r="J9">
        <f t="shared" si="4"/>
        <v>5.11E-3</v>
      </c>
      <c r="K9" s="3">
        <f t="shared" si="5"/>
        <v>1.5100000000000001E-3</v>
      </c>
    </row>
    <row r="10" spans="1:11">
      <c r="A10" s="3">
        <v>9.1210000000000004</v>
      </c>
      <c r="B10" s="3">
        <v>3.03</v>
      </c>
      <c r="C10" s="3">
        <v>1.1599999999999999</v>
      </c>
      <c r="D10" s="3">
        <v>4.05</v>
      </c>
      <c r="E10" s="3">
        <v>0.91100000000000003</v>
      </c>
      <c r="G10" s="3">
        <f t="shared" si="3"/>
        <v>9.1210000000000004</v>
      </c>
      <c r="H10">
        <f t="shared" si="1"/>
        <v>3.03</v>
      </c>
      <c r="I10">
        <f t="shared" si="2"/>
        <v>1.1599999999999999</v>
      </c>
      <c r="J10">
        <f t="shared" si="4"/>
        <v>4.0499999999999998E-3</v>
      </c>
      <c r="K10" s="3">
        <f t="shared" si="5"/>
        <v>9.1100000000000003E-4</v>
      </c>
    </row>
    <row r="11" spans="1:11">
      <c r="A11" s="18">
        <v>12.231</v>
      </c>
      <c r="B11" s="18">
        <v>3.01</v>
      </c>
      <c r="C11" s="18">
        <v>0.55300000000000005</v>
      </c>
      <c r="D11" s="18">
        <v>3.52</v>
      </c>
      <c r="E11" s="18">
        <v>0.58499999999999996</v>
      </c>
      <c r="G11" s="3">
        <f t="shared" si="3"/>
        <v>12.231</v>
      </c>
      <c r="H11">
        <f t="shared" si="1"/>
        <v>3.01</v>
      </c>
      <c r="I11">
        <f t="shared" si="2"/>
        <v>0.55300000000000005</v>
      </c>
      <c r="J11">
        <f t="shared" si="4"/>
        <v>3.5200000000000001E-3</v>
      </c>
      <c r="K11" s="3">
        <f t="shared" si="5"/>
        <v>5.8500000000000002E-4</v>
      </c>
    </row>
    <row r="12" spans="1:11" ht="15" thickBot="1">
      <c r="A12" s="17">
        <v>15.221</v>
      </c>
      <c r="B12" s="17">
        <v>3.03</v>
      </c>
      <c r="C12" s="17">
        <v>0.33100000000000002</v>
      </c>
      <c r="D12" s="17">
        <v>3.3</v>
      </c>
      <c r="E12" s="17">
        <v>0.44800000000000001</v>
      </c>
      <c r="G12" s="3">
        <f t="shared" si="3"/>
        <v>15.221</v>
      </c>
      <c r="H12">
        <f t="shared" si="1"/>
        <v>3.03</v>
      </c>
      <c r="I12">
        <f t="shared" si="2"/>
        <v>0.33100000000000002</v>
      </c>
      <c r="J12">
        <f t="shared" si="4"/>
        <v>3.3E-3</v>
      </c>
      <c r="K12" s="3">
        <f t="shared" si="5"/>
        <v>4.4799999999999999E-4</v>
      </c>
    </row>
    <row r="14" spans="1:11">
      <c r="A14" s="22">
        <v>4512</v>
      </c>
      <c r="B14" s="22">
        <v>3.02</v>
      </c>
      <c r="C14" s="22">
        <v>7.24</v>
      </c>
      <c r="D14" s="22">
        <v>6.12</v>
      </c>
      <c r="E14" s="22">
        <v>2.8</v>
      </c>
      <c r="F14" s="23" t="s">
        <v>23</v>
      </c>
      <c r="G14" s="23"/>
    </row>
    <row r="15" spans="1:11">
      <c r="A15" s="22">
        <v>4976</v>
      </c>
      <c r="B15" s="22">
        <v>3.02</v>
      </c>
      <c r="C15" s="22">
        <v>7.07</v>
      </c>
      <c r="D15" s="22">
        <v>7.27</v>
      </c>
      <c r="E15" s="22">
        <v>3.01</v>
      </c>
      <c r="F15" s="23"/>
      <c r="G15" s="23"/>
    </row>
    <row r="16" spans="1:11">
      <c r="A16" s="22">
        <v>5239</v>
      </c>
      <c r="B16" s="22">
        <v>3.02</v>
      </c>
      <c r="C16" s="22">
        <v>6.43</v>
      </c>
      <c r="D16" s="22">
        <v>7.32</v>
      </c>
      <c r="E16" s="22">
        <v>2.88</v>
      </c>
      <c r="F16" s="23"/>
      <c r="G16" s="23"/>
    </row>
    <row r="17" spans="1:7" ht="15" thickBot="1">
      <c r="A17" s="25">
        <v>6221</v>
      </c>
      <c r="B17" s="25">
        <v>3.02</v>
      </c>
      <c r="C17" s="25">
        <v>3.73</v>
      </c>
      <c r="D17" s="25">
        <v>6</v>
      </c>
      <c r="E17" s="25">
        <v>1.99</v>
      </c>
      <c r="F17" s="24"/>
      <c r="G17" s="24"/>
    </row>
  </sheetData>
  <mergeCells count="3">
    <mergeCell ref="B3:E3"/>
    <mergeCell ref="A3:A4"/>
    <mergeCell ref="F14:G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P47"/>
  <sheetViews>
    <sheetView tabSelected="1" zoomScale="80" zoomScaleNormal="80" workbookViewId="0">
      <selection activeCell="H7" sqref="H7"/>
    </sheetView>
  </sheetViews>
  <sheetFormatPr defaultRowHeight="14.4"/>
  <cols>
    <col min="1" max="1" width="13.5546875" customWidth="1"/>
    <col min="2" max="3" width="12.77734375" customWidth="1"/>
    <col min="4" max="4" width="15.109375" customWidth="1"/>
    <col min="5" max="5" width="20.44140625" customWidth="1"/>
    <col min="6" max="6" width="16.33203125" customWidth="1"/>
    <col min="7" max="7" width="14.109375" customWidth="1"/>
    <col min="8" max="8" width="16.6640625" customWidth="1"/>
    <col min="14" max="14" width="9.77734375" bestFit="1" customWidth="1"/>
  </cols>
  <sheetData>
    <row r="2" spans="1:16">
      <c r="A2" s="8" t="s">
        <v>18</v>
      </c>
      <c r="B2" s="8" t="s">
        <v>19</v>
      </c>
      <c r="C2" s="8" t="s">
        <v>20</v>
      </c>
      <c r="D2" s="10" t="s">
        <v>21</v>
      </c>
      <c r="F2">
        <f>1/(2*3.14*SQRT(B3*C3))</f>
        <v>4920.6847182856754</v>
      </c>
    </row>
    <row r="3" spans="1:16">
      <c r="A3" s="8">
        <v>1000</v>
      </c>
      <c r="B3" s="8">
        <v>7.6999999999999999E-2</v>
      </c>
      <c r="C3" s="8">
        <v>1.3599999999999999E-8</v>
      </c>
      <c r="D3" s="10">
        <v>3</v>
      </c>
      <c r="K3" s="19"/>
      <c r="L3" s="19"/>
      <c r="M3" s="19"/>
      <c r="N3" s="19"/>
      <c r="O3" s="19"/>
      <c r="P3" s="19"/>
    </row>
    <row r="4" spans="1:16">
      <c r="K4" s="19"/>
      <c r="L4" s="19"/>
      <c r="M4" s="19"/>
      <c r="N4" s="19"/>
      <c r="O4" s="19"/>
      <c r="P4" s="19"/>
    </row>
    <row r="5" spans="1:16">
      <c r="A5" s="8" t="s">
        <v>10</v>
      </c>
      <c r="B5" s="8" t="s">
        <v>11</v>
      </c>
      <c r="C5" s="8" t="s">
        <v>12</v>
      </c>
      <c r="D5" s="8" t="s">
        <v>13</v>
      </c>
      <c r="E5" s="8" t="s">
        <v>14</v>
      </c>
      <c r="F5" s="9" t="s">
        <v>15</v>
      </c>
      <c r="G5" s="9" t="s">
        <v>16</v>
      </c>
      <c r="H5" s="9" t="s">
        <v>17</v>
      </c>
      <c r="K5" s="19"/>
      <c r="L5" s="19"/>
      <c r="M5" s="19"/>
      <c r="N5" s="19"/>
      <c r="O5" s="19"/>
      <c r="P5" s="19"/>
    </row>
    <row r="6" spans="1:16">
      <c r="A6" s="8">
        <v>1223</v>
      </c>
      <c r="B6" s="8">
        <f>2*3.14*$A6*$B$3</f>
        <v>591.39388000000008</v>
      </c>
      <c r="C6" s="8">
        <f>1/(2*3.14*$A6*$C$3)</f>
        <v>9573.5936697254183</v>
      </c>
      <c r="D6" s="8">
        <f>SQRT($A$3^2+($B6-$C6)^2)</f>
        <v>9037.6940124427401</v>
      </c>
      <c r="E6" s="8">
        <f>$D$3/D6</f>
        <v>3.3194308148402885E-4</v>
      </c>
      <c r="F6" s="9">
        <f>$E6*$A$3</f>
        <v>0.33194308148402885</v>
      </c>
      <c r="G6" s="9">
        <f>$E6*$B6</f>
        <v>0.19630910689799599</v>
      </c>
      <c r="H6" s="9">
        <f>$E6*$C6</f>
        <v>3.1778881836046473</v>
      </c>
      <c r="J6" s="2"/>
      <c r="K6" s="20"/>
      <c r="L6" s="20"/>
      <c r="M6" s="20"/>
      <c r="N6" s="20"/>
      <c r="O6" s="19"/>
      <c r="P6" s="19"/>
    </row>
    <row r="7" spans="1:16">
      <c r="A7" s="8">
        <v>2121</v>
      </c>
      <c r="B7" s="8">
        <f t="shared" ref="B7:B24" si="0">2*3.14*$A7*$B$3</f>
        <v>1025.63076</v>
      </c>
      <c r="C7" s="8">
        <f t="shared" ref="C7:C24" si="1">1/(2*3.14*$A7*$C$3)</f>
        <v>5520.2758406761832</v>
      </c>
      <c r="D7" s="8">
        <f t="shared" ref="D7:D24" si="2">SQRT($A$3^2+($B7-$C7)^2)</f>
        <v>4604.5449722254443</v>
      </c>
      <c r="E7" s="8">
        <f t="shared" ref="E7:E24" si="3">$D$3/D7</f>
        <v>6.5153017683527059E-4</v>
      </c>
      <c r="F7" s="9">
        <f t="shared" ref="F7:F24" si="4">$E7*$A$3</f>
        <v>0.65153017683527059</v>
      </c>
      <c r="G7" s="9">
        <f t="shared" ref="G7:G24" si="5">$E7*$B7</f>
        <v>0.66822939043049301</v>
      </c>
      <c r="H7" s="9">
        <f t="shared" ref="H7:H24" si="6">$E7*$C7</f>
        <v>3.5966262946552257</v>
      </c>
      <c r="J7" s="2"/>
      <c r="K7" s="3"/>
      <c r="L7" s="19"/>
      <c r="M7" s="19"/>
      <c r="N7" s="19"/>
      <c r="O7" s="19"/>
      <c r="P7" s="19"/>
    </row>
    <row r="8" spans="1:16">
      <c r="A8" s="8">
        <v>2983</v>
      </c>
      <c r="B8" s="8">
        <f t="shared" si="0"/>
        <v>1442.4594800000002</v>
      </c>
      <c r="C8" s="8">
        <f t="shared" si="1"/>
        <v>3925.0771230553751</v>
      </c>
      <c r="D8" s="8">
        <f t="shared" si="2"/>
        <v>2676.4510758857195</v>
      </c>
      <c r="E8" s="8">
        <f t="shared" si="3"/>
        <v>1.1208872925155967E-3</v>
      </c>
      <c r="F8" s="9">
        <f t="shared" si="4"/>
        <v>1.1208872925155966</v>
      </c>
      <c r="G8" s="9">
        <f t="shared" si="5"/>
        <v>1.6168345011006557</v>
      </c>
      <c r="H8" s="9">
        <f t="shared" si="6"/>
        <v>4.3995690693764473</v>
      </c>
      <c r="J8" s="3"/>
      <c r="K8" s="3"/>
      <c r="L8" s="19"/>
      <c r="M8" s="21"/>
      <c r="N8" s="21"/>
      <c r="O8" s="19"/>
      <c r="P8" s="19"/>
    </row>
    <row r="9" spans="1:16">
      <c r="A9" s="8">
        <v>5021</v>
      </c>
      <c r="B9" s="8">
        <f t="shared" si="0"/>
        <v>2427.9547600000001</v>
      </c>
      <c r="C9" s="8">
        <f t="shared" si="1"/>
        <v>2331.9070022055735</v>
      </c>
      <c r="D9" s="8">
        <f t="shared" si="2"/>
        <v>1004.6019967018465</v>
      </c>
      <c r="E9" s="8">
        <f t="shared" si="3"/>
        <v>2.9862572539663818E-3</v>
      </c>
      <c r="F9" s="9">
        <f t="shared" si="4"/>
        <v>2.9862572539663819</v>
      </c>
      <c r="G9" s="9">
        <f t="shared" si="5"/>
        <v>7.2504975143522055</v>
      </c>
      <c r="H9" s="9">
        <f t="shared" si="6"/>
        <v>6.9636742009113934</v>
      </c>
      <c r="J9" s="3"/>
      <c r="K9" s="3"/>
      <c r="L9" s="19"/>
      <c r="M9" s="21"/>
      <c r="N9" s="21"/>
      <c r="O9" s="19"/>
      <c r="P9" s="19"/>
    </row>
    <row r="10" spans="1:16">
      <c r="A10" s="8">
        <v>6973</v>
      </c>
      <c r="B10" s="8">
        <f t="shared" si="0"/>
        <v>3371.8638800000003</v>
      </c>
      <c r="C10" s="8">
        <f t="shared" si="1"/>
        <v>1679.1201861572042</v>
      </c>
      <c r="D10" s="8">
        <f t="shared" si="2"/>
        <v>1966.0572761352996</v>
      </c>
      <c r="E10" s="8">
        <f t="shared" si="3"/>
        <v>1.5258965424939871E-3</v>
      </c>
      <c r="F10" s="9">
        <f t="shared" si="4"/>
        <v>1.5258965424939872</v>
      </c>
      <c r="G10" s="9">
        <f t="shared" si="5"/>
        <v>5.145115436252361</v>
      </c>
      <c r="H10" s="9">
        <f t="shared" si="6"/>
        <v>2.5621636864891379</v>
      </c>
      <c r="J10" s="3"/>
      <c r="K10" s="3"/>
      <c r="L10" s="19"/>
      <c r="M10" s="21"/>
      <c r="N10" s="21"/>
      <c r="O10" s="19"/>
      <c r="P10" s="19"/>
    </row>
    <row r="11" spans="1:16">
      <c r="A11" s="8">
        <v>9121</v>
      </c>
      <c r="B11" s="8">
        <f t="shared" si="0"/>
        <v>4410.5507600000001</v>
      </c>
      <c r="C11" s="8">
        <f t="shared" si="1"/>
        <v>1283.6865538947686</v>
      </c>
      <c r="D11" s="8">
        <f t="shared" si="2"/>
        <v>3282.8767511775554</v>
      </c>
      <c r="E11" s="8">
        <f t="shared" si="3"/>
        <v>9.1383266183353107E-4</v>
      </c>
      <c r="F11" s="9">
        <f t="shared" si="4"/>
        <v>0.91383266183353107</v>
      </c>
      <c r="G11" s="9">
        <f t="shared" si="5"/>
        <v>4.0305053411627032</v>
      </c>
      <c r="H11" s="9">
        <f t="shared" si="6"/>
        <v>1.1730747005055691</v>
      </c>
      <c r="J11" s="3"/>
      <c r="K11" s="3"/>
      <c r="L11" s="19"/>
      <c r="M11" s="21"/>
      <c r="N11" s="21"/>
      <c r="O11" s="19"/>
      <c r="P11" s="19"/>
    </row>
    <row r="12" spans="1:16">
      <c r="A12" s="8">
        <v>12231</v>
      </c>
      <c r="B12" s="8">
        <f t="shared" si="0"/>
        <v>5914.4223600000005</v>
      </c>
      <c r="C12" s="8">
        <f t="shared" si="1"/>
        <v>957.28109378417003</v>
      </c>
      <c r="D12" s="8">
        <f t="shared" si="2"/>
        <v>5057.0000527209695</v>
      </c>
      <c r="E12" s="8">
        <f t="shared" si="3"/>
        <v>5.9323709090843685E-4</v>
      </c>
      <c r="F12" s="9">
        <f t="shared" si="4"/>
        <v>0.5932370909084369</v>
      </c>
      <c r="G12" s="9">
        <f t="shared" si="5"/>
        <v>3.5086547152502119</v>
      </c>
      <c r="H12" s="9">
        <f t="shared" si="6"/>
        <v>0.56789465125816752</v>
      </c>
      <c r="J12" s="3"/>
      <c r="K12" s="3"/>
      <c r="L12" s="19"/>
      <c r="M12" s="3"/>
      <c r="N12" s="3"/>
    </row>
    <row r="13" spans="1:16" ht="15" thickBot="1">
      <c r="A13" s="15">
        <v>15221</v>
      </c>
      <c r="B13" s="15">
        <f t="shared" si="0"/>
        <v>7360.2667600000004</v>
      </c>
      <c r="C13" s="15">
        <f t="shared" si="1"/>
        <v>769.23362841299422</v>
      </c>
      <c r="D13" s="15">
        <f t="shared" si="2"/>
        <v>6666.462160822457</v>
      </c>
      <c r="E13" s="15">
        <f t="shared" si="3"/>
        <v>4.5001380456795135E-4</v>
      </c>
      <c r="F13" s="16">
        <f t="shared" si="4"/>
        <v>0.45001380456795137</v>
      </c>
      <c r="G13" s="16">
        <f t="shared" si="5"/>
        <v>3.3122216473026289</v>
      </c>
      <c r="H13" s="16">
        <f t="shared" si="6"/>
        <v>0.34616575172374131</v>
      </c>
      <c r="J13" s="3"/>
      <c r="K13" s="18"/>
      <c r="L13" s="19"/>
      <c r="M13" s="3"/>
      <c r="N13" s="3"/>
    </row>
    <row r="14" spans="1:16" ht="15" thickBot="1">
      <c r="A14" s="13"/>
      <c r="B14" s="15"/>
      <c r="C14" s="15"/>
      <c r="D14" s="15"/>
      <c r="E14" s="15"/>
      <c r="F14" s="16"/>
      <c r="G14" s="16"/>
      <c r="H14" s="16"/>
      <c r="J14" s="3"/>
      <c r="K14" s="17"/>
      <c r="L14" s="19"/>
      <c r="M14" s="3"/>
      <c r="N14" s="3"/>
    </row>
    <row r="15" spans="1:16" ht="15" thickBot="1">
      <c r="A15" s="8"/>
      <c r="B15" s="15"/>
      <c r="C15" s="15"/>
      <c r="D15" s="15"/>
      <c r="E15" s="15"/>
      <c r="F15" s="16"/>
      <c r="G15" s="16"/>
      <c r="H15" s="16"/>
      <c r="J15" s="3"/>
      <c r="K15" s="3"/>
      <c r="L15" s="3"/>
      <c r="M15" s="3"/>
      <c r="N15" s="3"/>
    </row>
    <row r="16" spans="1:16" ht="15" thickBot="1">
      <c r="A16" s="22">
        <v>4512</v>
      </c>
      <c r="B16" s="15">
        <f t="shared" si="0"/>
        <v>2181.8227200000001</v>
      </c>
      <c r="C16" s="15">
        <f t="shared" si="1"/>
        <v>2594.9700926582855</v>
      </c>
      <c r="D16" s="15">
        <f t="shared" si="2"/>
        <v>1081.9846355352945</v>
      </c>
      <c r="E16" s="15">
        <f t="shared" si="3"/>
        <v>2.7726826254938436E-3</v>
      </c>
      <c r="F16" s="16">
        <f t="shared" si="4"/>
        <v>2.7726826254938435</v>
      </c>
      <c r="G16" s="16">
        <f t="shared" si="5"/>
        <v>6.04950194765172</v>
      </c>
      <c r="H16" s="16">
        <f t="shared" si="6"/>
        <v>7.1950284895897774</v>
      </c>
    </row>
    <row r="17" spans="1:8" ht="15" thickBot="1">
      <c r="A17" s="22">
        <v>4976</v>
      </c>
      <c r="B17" s="15">
        <f t="shared" si="0"/>
        <v>2406.1945600000004</v>
      </c>
      <c r="C17" s="15">
        <f t="shared" si="1"/>
        <v>2352.995389484362</v>
      </c>
      <c r="D17" s="15">
        <f t="shared" si="2"/>
        <v>1001.4140760662154</v>
      </c>
      <c r="E17" s="15">
        <f t="shared" si="3"/>
        <v>2.9957637621638887E-3</v>
      </c>
      <c r="F17" s="16">
        <f t="shared" si="4"/>
        <v>2.9957637621638886</v>
      </c>
      <c r="G17" s="16">
        <f t="shared" si="5"/>
        <v>7.2083904675638841</v>
      </c>
      <c r="H17" s="16">
        <f t="shared" si="6"/>
        <v>7.0490183203559571</v>
      </c>
    </row>
    <row r="18" spans="1:8" ht="15" thickBot="1">
      <c r="A18" s="22">
        <v>5239</v>
      </c>
      <c r="B18" s="15">
        <f t="shared" si="0"/>
        <v>2533.37084</v>
      </c>
      <c r="C18" s="15">
        <f t="shared" si="1"/>
        <v>2234.8740328448534</v>
      </c>
      <c r="D18" s="15">
        <f t="shared" si="2"/>
        <v>1043.5997048111008</v>
      </c>
      <c r="E18" s="15">
        <f t="shared" si="3"/>
        <v>2.8746654355781198E-3</v>
      </c>
      <c r="F18" s="16">
        <f t="shared" si="4"/>
        <v>2.8746654355781196</v>
      </c>
      <c r="G18" s="16">
        <f t="shared" si="5"/>
        <v>7.2825935892495073</v>
      </c>
      <c r="H18" s="16">
        <f t="shared" si="6"/>
        <v>6.4245151350901795</v>
      </c>
    </row>
    <row r="19" spans="1:8" ht="15" thickBot="1">
      <c r="A19" s="25">
        <v>6221</v>
      </c>
      <c r="B19" s="15">
        <f t="shared" si="0"/>
        <v>3008.2267600000005</v>
      </c>
      <c r="C19" s="15">
        <f t="shared" si="1"/>
        <v>1882.0937241720276</v>
      </c>
      <c r="D19" s="15">
        <f t="shared" si="2"/>
        <v>1506.0463520035253</v>
      </c>
      <c r="E19" s="15">
        <f t="shared" si="3"/>
        <v>1.9919705631961703E-3</v>
      </c>
      <c r="F19" s="16">
        <f t="shared" si="4"/>
        <v>1.9919705631961704</v>
      </c>
      <c r="G19" s="16">
        <f t="shared" si="5"/>
        <v>5.9922991533389913</v>
      </c>
      <c r="H19" s="16">
        <f t="shared" si="6"/>
        <v>3.7490752957269313</v>
      </c>
    </row>
    <row r="20" spans="1:8" ht="15" thickBot="1">
      <c r="A20" s="15"/>
      <c r="B20" s="15"/>
      <c r="C20" s="15"/>
      <c r="D20" s="15"/>
      <c r="E20" s="15"/>
      <c r="F20" s="16"/>
      <c r="G20" s="16"/>
      <c r="H20" s="16"/>
    </row>
    <row r="21" spans="1:8">
      <c r="A21" s="13"/>
      <c r="B21" s="13"/>
      <c r="C21" s="13"/>
      <c r="D21" s="13"/>
      <c r="E21" s="13"/>
      <c r="F21" s="14"/>
      <c r="G21" s="14"/>
      <c r="H21" s="14"/>
    </row>
    <row r="22" spans="1:8">
      <c r="A22" s="8"/>
      <c r="B22" s="8"/>
      <c r="C22" s="8"/>
      <c r="D22" s="8"/>
      <c r="E22" s="8"/>
      <c r="F22" s="9"/>
      <c r="G22" s="9"/>
      <c r="H22" s="9"/>
    </row>
    <row r="23" spans="1:8">
      <c r="A23" s="8"/>
      <c r="B23" s="8"/>
      <c r="C23" s="8"/>
      <c r="D23" s="8"/>
      <c r="E23" s="8"/>
      <c r="F23" s="9"/>
      <c r="G23" s="9"/>
      <c r="H23" s="9"/>
    </row>
    <row r="24" spans="1:8">
      <c r="A24" s="8"/>
      <c r="B24" s="8"/>
      <c r="C24" s="8"/>
      <c r="D24" s="8"/>
      <c r="E24" s="8"/>
      <c r="F24" s="9"/>
      <c r="G24" s="9"/>
      <c r="H24" s="9"/>
    </row>
    <row r="32" spans="1:8">
      <c r="A32" s="8" t="str">
        <f>A5</f>
        <v>Częstotliwość</v>
      </c>
      <c r="B32" s="9" t="str">
        <f>F5</f>
        <v>UR</v>
      </c>
      <c r="C32" s="11" t="str">
        <f>G5</f>
        <v>UL</v>
      </c>
      <c r="D32" s="12" t="str">
        <f>H5</f>
        <v>UC</v>
      </c>
    </row>
    <row r="33" spans="1:4">
      <c r="A33" s="8">
        <f>A6</f>
        <v>1223</v>
      </c>
      <c r="B33" s="9">
        <f>F6</f>
        <v>0.33194308148402885</v>
      </c>
      <c r="C33" s="11">
        <f>G6</f>
        <v>0.19630910689799599</v>
      </c>
      <c r="D33" s="12">
        <f>H6</f>
        <v>3.1778881836046473</v>
      </c>
    </row>
    <row r="34" spans="1:4">
      <c r="A34" s="8">
        <f>A7</f>
        <v>2121</v>
      </c>
      <c r="B34" s="9">
        <f>F7</f>
        <v>0.65153017683527059</v>
      </c>
      <c r="C34" s="11">
        <f>G7</f>
        <v>0.66822939043049301</v>
      </c>
      <c r="D34" s="12">
        <f>H7</f>
        <v>3.5966262946552257</v>
      </c>
    </row>
    <row r="35" spans="1:4">
      <c r="A35" s="8">
        <f>A8</f>
        <v>2983</v>
      </c>
      <c r="B35" s="9">
        <f>F8</f>
        <v>1.1208872925155966</v>
      </c>
      <c r="C35" s="11">
        <f>G8</f>
        <v>1.6168345011006557</v>
      </c>
      <c r="D35" s="12">
        <f>H8</f>
        <v>4.3995690693764473</v>
      </c>
    </row>
    <row r="36" spans="1:4">
      <c r="A36" s="8">
        <f>A9</f>
        <v>5021</v>
      </c>
      <c r="B36" s="9">
        <f>F9</f>
        <v>2.9862572539663819</v>
      </c>
      <c r="C36" s="11">
        <f>G9</f>
        <v>7.2504975143522055</v>
      </c>
      <c r="D36" s="12">
        <f>H9</f>
        <v>6.9636742009113934</v>
      </c>
    </row>
    <row r="37" spans="1:4">
      <c r="A37" s="8">
        <f>A10</f>
        <v>6973</v>
      </c>
      <c r="B37" s="9">
        <f>F10</f>
        <v>1.5258965424939872</v>
      </c>
      <c r="C37" s="11">
        <f>G10</f>
        <v>5.145115436252361</v>
      </c>
      <c r="D37" s="12">
        <f>H10</f>
        <v>2.5621636864891379</v>
      </c>
    </row>
    <row r="38" spans="1:4">
      <c r="A38" s="8">
        <f>A11</f>
        <v>9121</v>
      </c>
      <c r="B38" s="9">
        <f>F11</f>
        <v>0.91383266183353107</v>
      </c>
      <c r="C38" s="11">
        <f>G11</f>
        <v>4.0305053411627032</v>
      </c>
      <c r="D38" s="12">
        <f>H11</f>
        <v>1.1730747005055691</v>
      </c>
    </row>
    <row r="39" spans="1:4">
      <c r="A39" s="8">
        <f>A12</f>
        <v>12231</v>
      </c>
      <c r="B39" s="9">
        <f>F12</f>
        <v>0.5932370909084369</v>
      </c>
      <c r="C39" s="11">
        <f>G12</f>
        <v>3.5086547152502119</v>
      </c>
      <c r="D39" s="12">
        <f>H12</f>
        <v>0.56789465125816752</v>
      </c>
    </row>
    <row r="40" spans="1:4">
      <c r="A40" s="8">
        <f>A13</f>
        <v>15221</v>
      </c>
      <c r="B40" s="9">
        <f>F13</f>
        <v>0.45001380456795137</v>
      </c>
      <c r="C40" s="11">
        <f>G13</f>
        <v>3.3122216473026289</v>
      </c>
      <c r="D40" s="12">
        <f>H13</f>
        <v>0.34616575172374131</v>
      </c>
    </row>
    <row r="41" spans="1:4">
      <c r="A41" s="8">
        <f>A14</f>
        <v>0</v>
      </c>
      <c r="B41" s="9">
        <f>F14</f>
        <v>0</v>
      </c>
      <c r="C41" s="11">
        <f>G14</f>
        <v>0</v>
      </c>
      <c r="D41" s="12">
        <f>H14</f>
        <v>0</v>
      </c>
    </row>
    <row r="42" spans="1:4">
      <c r="A42" s="8">
        <f>A15</f>
        <v>0</v>
      </c>
      <c r="B42" s="9">
        <f>F15</f>
        <v>0</v>
      </c>
      <c r="C42" s="11">
        <f>G15</f>
        <v>0</v>
      </c>
      <c r="D42" s="12">
        <f>H15</f>
        <v>0</v>
      </c>
    </row>
    <row r="43" spans="1:4">
      <c r="A43" s="8">
        <f>A16</f>
        <v>4512</v>
      </c>
      <c r="B43" s="9">
        <f>F16</f>
        <v>2.7726826254938435</v>
      </c>
      <c r="C43" s="11">
        <f>G16</f>
        <v>6.04950194765172</v>
      </c>
      <c r="D43" s="12">
        <f>H16</f>
        <v>7.1950284895897774</v>
      </c>
    </row>
    <row r="44" spans="1:4">
      <c r="A44" s="8">
        <f>A17</f>
        <v>4976</v>
      </c>
      <c r="B44" s="9">
        <f>F17</f>
        <v>2.9957637621638886</v>
      </c>
      <c r="C44" s="11">
        <f>G17</f>
        <v>7.2083904675638841</v>
      </c>
      <c r="D44" s="12">
        <f>H17</f>
        <v>7.0490183203559571</v>
      </c>
    </row>
    <row r="45" spans="1:4">
      <c r="A45" s="8">
        <f>A18</f>
        <v>5239</v>
      </c>
      <c r="B45" s="9">
        <f>F18</f>
        <v>2.8746654355781196</v>
      </c>
      <c r="C45" s="11">
        <f>G18</f>
        <v>7.2825935892495073</v>
      </c>
      <c r="D45" s="12">
        <f>H18</f>
        <v>6.4245151350901795</v>
      </c>
    </row>
    <row r="46" spans="1:4">
      <c r="A46" s="8">
        <f>A19</f>
        <v>6221</v>
      </c>
      <c r="B46" s="9">
        <f>F19</f>
        <v>1.9919705631961704</v>
      </c>
      <c r="C46" s="11">
        <f>G19</f>
        <v>5.9922991533389913</v>
      </c>
      <c r="D46" s="12">
        <f>H19</f>
        <v>3.7490752957269313</v>
      </c>
    </row>
    <row r="47" spans="1:4">
      <c r="A47" s="8">
        <f>A20</f>
        <v>0</v>
      </c>
      <c r="B47" s="9">
        <f>F20</f>
        <v>0</v>
      </c>
      <c r="C47" s="11">
        <f>G20</f>
        <v>0</v>
      </c>
      <c r="D47" s="12">
        <f>H20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Hania</vt:lpstr>
      <vt:lpstr>Symulacja</vt:lpstr>
      <vt:lpstr>Obliczenia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Stanisław Jasiewicz</dc:creator>
  <cp:lastModifiedBy>Stanisław Jasiewicz</cp:lastModifiedBy>
  <dcterms:created xsi:type="dcterms:W3CDTF">2017-04-01T11:33:38Z</dcterms:created>
  <dcterms:modified xsi:type="dcterms:W3CDTF">2017-04-01T17:17:21Z</dcterms:modified>
</cp:coreProperties>
</file>