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\home\abhishekraje30\frappe-bench\apps\thermax_backend\thermax_backend\templates\"/>
    </mc:Choice>
  </mc:AlternateContent>
  <xr:revisionPtr revIDLastSave="0" documentId="13_ncr:1_{D81BD5CD-9829-44D1-BC41-454ABD0DDD6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CC CABLE SCHDULE" sheetId="1" r:id="rId1"/>
    <sheet name="CABLE SUMMARY" sheetId="6" r:id="rId2"/>
    <sheet name="GLAND SUMMARY" sheetId="7" r:id="rId3"/>
    <sheet name="SS" sheetId="5" state="hidden" r:id="rId4"/>
    <sheet name="BRASS" sheetId="4" state="hidden" r:id="rId5"/>
    <sheet name="Dropdowns" sheetId="2" state="hidden" r:id="rId6"/>
    <sheet name="GLAND SELEC. INPUT &amp; NOTES SHT" sheetId="3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PAG1">[1]book1!#REF!</definedName>
    <definedName name="___chr1">#REF!</definedName>
    <definedName name="___PAG1">[1]book1!#REF!</definedName>
    <definedName name="__chr1">#REF!</definedName>
    <definedName name="__PAG1">[1]book1!#REF!</definedName>
    <definedName name="_1FOGLIO_3_1">'[1]MH BUDGET JAN''98'!$A$1:$M$46</definedName>
    <definedName name="_2FOGLIO_3_2">'[1]MH BUDGET JAN''98'!$A$49:$M$108</definedName>
    <definedName name="_chr1">#REF!</definedName>
    <definedName name="_Fill" hidden="1">#REF!</definedName>
    <definedName name="_Order1" hidden="1">255</definedName>
    <definedName name="_Order2" hidden="1">0</definedName>
    <definedName name="_PAG1">[1]book1!#REF!</definedName>
    <definedName name="aa">'[2]Set-up'!#REF!</definedName>
    <definedName name="ABB">[3]Data!$B$132:$L$159</definedName>
    <definedName name="abc">#REF!</definedName>
    <definedName name="Actual_Length">#REF!</definedName>
    <definedName name="AFDD">#REF!</definedName>
    <definedName name="aq">'[1]15THMONTH'!$B$3:$E$27</definedName>
    <definedName name="CablCateg">#REF!</definedName>
    <definedName name="Cable_ActualLength">#REF!</definedName>
    <definedName name="Cable_Category">#REF!</definedName>
    <definedName name="Cable_Fopmation">#REF!</definedName>
    <definedName name="Cable_ItemTag">#REF!</definedName>
    <definedName name="Cable_Size">[4]Main!$B$6:$B$65</definedName>
    <definedName name="CableItmTg">#REF!</definedName>
    <definedName name="CableName">#REF!</definedName>
    <definedName name="CABLEOD">#REF!</definedName>
    <definedName name="CableSpec">#REF!</definedName>
    <definedName name="CablFormation">#REF!</definedName>
    <definedName name="CalcActual">#REF!</definedName>
    <definedName name="CalculActLength_m">#REF!</definedName>
    <definedName name="CondArrang">#REF!</definedName>
    <definedName name="Crompton">[3]Data!$B$105:$L$130</definedName>
    <definedName name="CVST">[5]INTSHEET1!$A$1:$J$48</definedName>
    <definedName name="_xlnm.Database">#REF!</definedName>
    <definedName name="DBTOT">[1]p_2!$B$12:$W$147</definedName>
    <definedName name="DEGR">#REF!</definedName>
    <definedName name="Design_Length">#REF!</definedName>
    <definedName name="DesignLength">#REF!</definedName>
    <definedName name="DesLength_ft">[6]BOQ!#REF!</definedName>
    <definedName name="DesLength_m">#REF!</definedName>
    <definedName name="DM">[1]p_2!$AB$1</definedName>
    <definedName name="Drum_ItemTag">#REF!</definedName>
    <definedName name="Duty_Type">'[7]PF Eff &amp; ST Cr'!$M$51:$M$56</definedName>
    <definedName name="ELECTRICALINDEX">[8]ALL!$A$2:$AU$30</definedName>
    <definedName name="Enter">#REF!</definedName>
    <definedName name="EqNumbr">#REF!</definedName>
    <definedName name="EREGR">#REF!</definedName>
    <definedName name="Estimated_Length">#REF!</definedName>
    <definedName name="EstimtLength_Hide">#REF!</definedName>
    <definedName name="EstmLength_ft">[6]BOQ!#REF!</definedName>
    <definedName name="EstmtLength_m">#REF!</definedName>
    <definedName name="EXTSHT3">[5]INTSHEET3!$H$51:$L$114</definedName>
    <definedName name="FOGLIO_1">#N/A</definedName>
    <definedName name="FOGLIO_2">'[1]MH CONSPTN'!$A$1:$M$52</definedName>
    <definedName name="FOGLIO_4">'[1]15THMONTH'!$A$1:$M$52</definedName>
    <definedName name="From">#REF!</definedName>
    <definedName name="GE">[3]Data!$B$77:$L$103</definedName>
    <definedName name="GRAPH_DATA">#REF!</definedName>
    <definedName name="Incomer_Tbl">'[7]PF Eff &amp; ST Cr'!$M$6:$P$45</definedName>
    <definedName name="INDEX">#REF!</definedName>
    <definedName name="INDEX1">#REF!</definedName>
    <definedName name="index2">#REF!</definedName>
    <definedName name="INDEX3">[8]ALL!$G$2:$AU$30</definedName>
    <definedName name="Jacket_Color">#REF!</definedName>
    <definedName name="JackInsulation">#REF!</definedName>
    <definedName name="LnT">[3]Data!$B$2:$L$46</definedName>
    <definedName name="macros">#REF!</definedName>
    <definedName name="Manhour_copy_col">#REF!</definedName>
    <definedName name="Manhours_enter">#REF!,#REF!,#REF!,#REF!,#REF!</definedName>
    <definedName name="MFGGR">#REF!</definedName>
    <definedName name="MMC">#REF!</definedName>
    <definedName name="MONTHLY">#REF!</definedName>
    <definedName name="Motor_Scope">'[7]PF Eff &amp; ST Cr'!$N$76:$N$78</definedName>
    <definedName name="NumbrConduct">#REF!</definedName>
    <definedName name="ofgfshl">#REF!</definedName>
    <definedName name="OVEGR">#REF!</definedName>
    <definedName name="oveprgr">#REF!</definedName>
    <definedName name="OVERALL">'[1]BASE DATI'!$B$3:$E$27</definedName>
    <definedName name="PRGR">#REF!</definedName>
    <definedName name="PRODPER">#REF!</definedName>
    <definedName name="PROGPER">#REF!</definedName>
    <definedName name="RAP_NUM">#N/A</definedName>
    <definedName name="Rated_Voltage">#REF!</definedName>
    <definedName name="_xlnm.Recorder">[2]Macro1!$B$1:$B$65536</definedName>
    <definedName name="Reference_Cable">#REF!</definedName>
    <definedName name="Replace">#REF!</definedName>
    <definedName name="Routing_Path">#REF!</definedName>
    <definedName name="rpt">#REF!</definedName>
    <definedName name="sascxlk">#REF!</definedName>
    <definedName name="SBK">[9]ELECT!$AB$14:$AE$16</definedName>
    <definedName name="Scheme">'[10]Drop Down'!$B$2:$B$13</definedName>
    <definedName name="Scheme_Type">#REF!</definedName>
    <definedName name="Siemens">[3]Data!$B$49:$L$75</definedName>
    <definedName name="Starting">'[10]Drop Down'!$D$2:$D$6</definedName>
    <definedName name="Starting_Type">#REF!</definedName>
    <definedName name="TKES">#REF!</definedName>
    <definedName name="To">#REF!</definedName>
    <definedName name="TOF">[11]NOTES!$E$31:$E$36</definedName>
    <definedName name="UNIT">[12]SUMMARY!$C$138:$C$164</definedName>
    <definedName name="UPDATE">[5]INTSHEET5A!$H$13:$I$18,[5]INTSHEET5A!$H$21:$I$23,[5]INTSHEET5A!$H$27:$I$30,[5]INTSHEET5A!$H$36:$I$39,[5]INTSHEET5A!$H$42:$I$43</definedName>
    <definedName name="vikas">[13]ELECT!$AB$14:$AE$16</definedName>
    <definedName name="WEQ">'[2]Set-up'!#REF!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5" l="1"/>
  <c r="O4" i="5"/>
  <c r="O3" i="5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W19" i="4"/>
  <c r="O4" i="4"/>
  <c r="O3" i="4"/>
  <c r="H43" i="3"/>
  <c r="H42" i="3"/>
  <c r="H41" i="3"/>
  <c r="H40" i="3"/>
  <c r="H39" i="3"/>
  <c r="H38" i="3"/>
  <c r="H37" i="3"/>
  <c r="H36" i="3"/>
  <c r="H35" i="3"/>
  <c r="H34" i="3"/>
  <c r="H33" i="3"/>
  <c r="H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ABB4F84-3498-4799-8F7D-CE9EC29F5F59}">
      <text>
        <r>
          <rPr>
            <sz val="11"/>
            <color theme="1"/>
            <rFont val="Calibri"/>
            <family val="2"/>
            <scheme val="minor"/>
          </rPr>
          <t>Author:
KEEP BLANK WILL BE FILLED AFTER RECEIPT OF VENDOR DRAWING</t>
        </r>
      </text>
    </comment>
    <comment ref="E7" authorId="0" shapeId="0" xr:uid="{3D2DB869-8B01-4EFE-BABB-9F5F9C470EF4}">
      <text>
        <r>
          <rPr>
            <sz val="11"/>
            <color theme="1"/>
            <rFont val="Calibri"/>
            <family val="2"/>
            <scheme val="minor"/>
          </rPr>
          <t>Author:
KEEP BLANK WILL BE FILLED AFTER RECEIPT OF VENDOR DRAWING</t>
        </r>
      </text>
    </comment>
    <comment ref="G7" authorId="0" shapeId="0" xr:uid="{715BA7DA-7441-40CA-9605-D2B248C51712}">
      <text>
        <r>
          <rPr>
            <sz val="11"/>
            <color theme="1"/>
            <rFont val="Calibri"/>
            <family val="2"/>
            <scheme val="minor"/>
          </rPr>
          <t>Author:
MANUAL ENTRY</t>
        </r>
      </text>
    </comment>
    <comment ref="H7" authorId="0" shapeId="0" xr:uid="{6742A433-FA39-4D38-93C0-9420EF7A1D00}">
      <text>
        <r>
          <rPr>
            <sz val="11"/>
            <color theme="1"/>
            <rFont val="Calibri"/>
            <family val="2"/>
            <scheme val="minor"/>
          </rPr>
          <t>Author:
FROM PROJECT INFORMATION UI</t>
        </r>
      </text>
    </comment>
    <comment ref="I7" authorId="0" shapeId="0" xr:uid="{51C102AD-9AE9-482A-AAD7-600C4C2903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415VAC
230 VAC
110 VAC
4-20 mA</t>
        </r>
      </text>
    </comment>
    <comment ref="P7" authorId="0" shapeId="0" xr:uid="{ACF9F0D6-1A0D-4120-BD25-42467807C8CD}">
      <text>
        <r>
          <rPr>
            <sz val="11"/>
            <color theme="1"/>
            <rFont val="Calibri"/>
            <family val="2"/>
            <scheme val="minor"/>
          </rPr>
          <t xml:space="preserve">Author:
MOTOR TAG THIS WILL COME FROM LOAD LIIST
</t>
        </r>
      </text>
    </comment>
    <comment ref="R7" authorId="0" shapeId="0" xr:uid="{CC48A103-D315-4A79-9E4A-07099024E8CE}">
      <text>
        <r>
          <rPr>
            <sz val="11"/>
            <color theme="1"/>
            <rFont val="Calibri"/>
            <family val="2"/>
            <scheme val="minor"/>
          </rPr>
          <t xml:space="preserve">Author:
THIS WILL COME FROM  LOAD LIST
</t>
        </r>
      </text>
    </comment>
    <comment ref="U7" authorId="0" shapeId="0" xr:uid="{B6CEAF73-6700-4661-AE62-E1B664F416CE}">
      <text>
        <r>
          <rPr>
            <sz val="11"/>
            <color theme="1"/>
            <rFont val="Calibri"/>
            <family val="2"/>
            <scheme val="minor"/>
          </rPr>
          <t>FOR PANEL SIDE, PLATE WILL BE DEFAULT ENTRY</t>
        </r>
      </text>
    </comment>
    <comment ref="V7" authorId="0" shapeId="0" xr:uid="{3B89E996-71D3-4A95-99CD-4AF4E3B2FE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W7" authorId="0" shapeId="0" xr:uid="{58B1C565-B98E-43F2-8905-7995CC3CE39D}">
      <text>
        <r>
          <rPr>
            <sz val="11"/>
            <color theme="1"/>
            <rFont val="Calibri"/>
            <family val="2"/>
            <scheme val="minor"/>
          </rPr>
          <t>SUMMARY TO BE CRAETED BASED ON THIS COLUMN DATA</t>
        </r>
      </text>
    </comment>
    <comment ref="X7" authorId="0" shapeId="0" xr:uid="{7C315CBE-E936-45E5-A370-C54B17E8A373}">
      <text>
        <r>
          <rPr>
            <sz val="11"/>
            <color theme="1"/>
            <rFont val="Calibri"/>
            <family val="2"/>
            <scheme val="minor"/>
          </rPr>
          <t>DEFAULT VALUE WILL BE NO</t>
        </r>
      </text>
    </comment>
    <comment ref="Y7" authorId="0" shapeId="0" xr:uid="{09949AB6-8CA9-4954-8D49-94542559723A}">
      <text>
        <r>
          <rPr>
            <sz val="11"/>
            <color theme="1"/>
            <rFont val="Calibri"/>
            <family val="2"/>
            <scheme val="minor"/>
          </rPr>
          <t>Author:
Do not fill / edit anything in this coloumn
AUTO  SELECTION</t>
        </r>
      </text>
    </comment>
    <comment ref="Z7" authorId="0" shapeId="0" xr:uid="{88CB45F2-A9FF-48F5-A738-FA5B794D3A3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A7" authorId="0" shapeId="0" xr:uid="{C385347A-3232-4C7D-97B0-2C877037B2E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B7" authorId="0" shapeId="0" xr:uid="{9F360F69-CA05-4C2C-9E32-11D9A011DA6A}">
      <text>
        <r>
          <rPr>
            <sz val="11"/>
            <color theme="1"/>
            <rFont val="Calibri"/>
            <family val="2"/>
            <scheme val="minor"/>
          </rPr>
          <t>SUMMARY TO BE CRAETED BASED ON THIS COLUMN DATA</t>
        </r>
      </text>
    </comment>
    <comment ref="AC7" authorId="0" shapeId="0" xr:uid="{F574DF13-6679-4210-B07D-BBC0574E9344}">
      <text>
        <r>
          <rPr>
            <sz val="11"/>
            <color theme="1"/>
            <rFont val="Calibri"/>
            <family val="2"/>
            <scheme val="minor"/>
          </rPr>
          <t>THIS WILL BE POPUKATED FROM ELECTRICAL LOAD LIST</t>
        </r>
      </text>
    </comment>
    <comment ref="AD7" authorId="0" shapeId="0" xr:uid="{9977AE88-096F-472E-8637-A08E6E8019FE}">
      <text>
        <r>
          <rPr>
            <sz val="11"/>
            <color theme="1"/>
            <rFont val="Calibri"/>
            <family val="2"/>
            <scheme val="minor"/>
          </rPr>
          <t>Author:
Do not fill / edit anything in this coloumn
AUTO SELECTION</t>
        </r>
      </text>
    </comment>
    <comment ref="AE7" authorId="0" shapeId="0" xr:uid="{ED93BCE0-3777-4783-BB08-A5B2D9B053FA}">
      <text>
        <r>
          <rPr>
            <sz val="11"/>
            <color theme="1"/>
            <rFont val="Calibri"/>
            <family val="2"/>
            <scheme val="minor"/>
          </rPr>
          <t>Author:
DEFAULT HIDE</t>
        </r>
      </text>
    </comment>
  </commentList>
</comments>
</file>

<file path=xl/sharedStrings.xml><?xml version="1.0" encoding="utf-8"?>
<sst xmlns="http://schemas.openxmlformats.org/spreadsheetml/2006/main" count="1597" uniqueCount="431">
  <si>
    <t>SR.
NO.</t>
  </si>
  <si>
    <t>CABLE NO.</t>
  </si>
  <si>
    <t>CABLE TAG</t>
  </si>
  <si>
    <t>FEEDER NO</t>
  </si>
  <si>
    <t>FROM TB NO</t>
  </si>
  <si>
    <t>FROM FERRULE NO</t>
  </si>
  <si>
    <t>FROM PANEL / JB NO</t>
  </si>
  <si>
    <t>FROM PANEL / JB DESCRIPTION</t>
  </si>
  <si>
    <t>SYSTEM VOLTAGE</t>
  </si>
  <si>
    <t>KW RATING</t>
  </si>
  <si>
    <t>Type</t>
  </si>
  <si>
    <t>CABLE SIZE</t>
  </si>
  <si>
    <t>CABLE TYPE</t>
  </si>
  <si>
    <t>TO FERRULE NO</t>
  </si>
  <si>
    <t>TO EQUIPMENT NO</t>
  </si>
  <si>
    <t>TAG NOS.</t>
  </si>
  <si>
    <t>TO TB NO.</t>
  </si>
  <si>
    <t>TO EQUIPMENT DESCRIPTION</t>
  </si>
  <si>
    <t xml:space="preserve">CABLE LENGTH 
(IN MTR.) </t>
  </si>
  <si>
    <t>CABLE OD</t>
  </si>
  <si>
    <t>ENTRY AVAILABLE AT PANEL / JB</t>
  </si>
  <si>
    <t>SIZE SELECTED AT PANEL / JB</t>
  </si>
  <si>
    <t>GLAND CAT NO AT PANEL / JB</t>
  </si>
  <si>
    <t>SHROUD REQUIREMENT AT PANEL / JB</t>
  </si>
  <si>
    <t>SHROUD CAT NO  AT PANEL / JB</t>
  </si>
  <si>
    <t>ENTRY AVAILABLE  AT EQUIPMENT</t>
  </si>
  <si>
    <t>SIZE SELECTED AT EQUIPMENT</t>
  </si>
  <si>
    <t>GLAND CAT NO AT EQUIPMENT</t>
  </si>
  <si>
    <t>SHROUD REQUIREMENT AT EQUIPMENT</t>
  </si>
  <si>
    <t>SHROUD CAT NO AT EQUIPMENT</t>
  </si>
  <si>
    <t>CABLE TRAY ROUTING</t>
  </si>
  <si>
    <t>REMARK</t>
  </si>
  <si>
    <t>50W</t>
  </si>
  <si>
    <t>100W</t>
  </si>
  <si>
    <t>SCOPE</t>
  </si>
  <si>
    <t>0.625" ET</t>
  </si>
  <si>
    <t>0.75" ET</t>
  </si>
  <si>
    <t>1" ET</t>
  </si>
  <si>
    <t>1.25" ET</t>
  </si>
  <si>
    <t>1.5" ET</t>
  </si>
  <si>
    <t>2" ET</t>
  </si>
  <si>
    <t>2.5" ET</t>
  </si>
  <si>
    <t>3" ET</t>
  </si>
  <si>
    <t>3.25" ET</t>
  </si>
  <si>
    <t>3.5" ET</t>
  </si>
  <si>
    <t>4" ET</t>
  </si>
  <si>
    <t>4.5" ET</t>
  </si>
  <si>
    <t>40 MM</t>
  </si>
  <si>
    <t>42 MM</t>
  </si>
  <si>
    <t>70 MM</t>
  </si>
  <si>
    <t>3.75" ET</t>
  </si>
  <si>
    <t>M28</t>
  </si>
  <si>
    <t>M40</t>
  </si>
  <si>
    <t>M42</t>
  </si>
  <si>
    <t>M70</t>
  </si>
  <si>
    <t>M16</t>
  </si>
  <si>
    <t>M20</t>
  </si>
  <si>
    <t>M25</t>
  </si>
  <si>
    <t>M32</t>
  </si>
  <si>
    <t>M50</t>
  </si>
  <si>
    <t>M63</t>
  </si>
  <si>
    <t>M75</t>
  </si>
  <si>
    <t>M82</t>
  </si>
  <si>
    <t>M90</t>
  </si>
  <si>
    <t>M100</t>
  </si>
  <si>
    <t>M115</t>
  </si>
  <si>
    <t>1/2" NPT</t>
  </si>
  <si>
    <t>3/4" NPT</t>
  </si>
  <si>
    <t>1" NPT</t>
  </si>
  <si>
    <t>1.25" NPT</t>
  </si>
  <si>
    <t>1.5" NPT</t>
  </si>
  <si>
    <t>2" NPT</t>
  </si>
  <si>
    <t>2.5" NPT</t>
  </si>
  <si>
    <t>3" NPT</t>
  </si>
  <si>
    <t>3.5" NPT</t>
  </si>
  <si>
    <t>INSTRUCTIONS &amp; NOTES FOR SELECTION OF WEATHER PROOF DOUBLE COMPRESSION CABLE GLANDS USING THIS CABLE SCHEDULE</t>
  </si>
  <si>
    <t>Notes :</t>
  </si>
  <si>
    <t>This Excel is for selection of Weather Proof Double compression cable glands for Armoured / Unarmoured cables.</t>
  </si>
  <si>
    <t>This Excel has been prepared with Standard cable gland CAT No's of make Braco &amp; Comet.</t>
  </si>
  <si>
    <t>This Excel can be used for selection of all type of cable entries i.e. ET, Metric, NPT.</t>
  </si>
  <si>
    <t>This Excel has been prepared with cable gland MOC of Nickel Plate Brass &amp; SS304.</t>
  </si>
  <si>
    <t>(SS304 MOC for Make Braco make only.)</t>
  </si>
  <si>
    <t>Instructions to use :</t>
  </si>
  <si>
    <t>Select the cable gland Make &amp; MOC as per the project requirement. (Discuss with respective buyer &amp; PM for the make)</t>
  </si>
  <si>
    <t>SELECT GLAND MAKE :</t>
  </si>
  <si>
    <t>BRACO</t>
  </si>
  <si>
    <t>SELECT GLAND MOC :</t>
  </si>
  <si>
    <t>Ni PLATED BRASS</t>
  </si>
  <si>
    <t>Please do not shift any rows / coloumns in cable schedule sheet.</t>
  </si>
  <si>
    <t xml:space="preserve">Cable size description should be as follows do not change the format/sequence(ex. Space) of the description. It should be always </t>
  </si>
  <si>
    <t>end with either "ARMOURED CABLE" or "UNARMOURED CABLE".</t>
  </si>
  <si>
    <t>Ex .</t>
  </si>
  <si>
    <t>a) "3C x 2.5 SQ.MM. CU. XLPE/PVC ARMOURED CABLE"</t>
  </si>
  <si>
    <t>b) "3C x 2.5 SQ.MM. CU. XLPE/PVC UNARMOURED CABLE"</t>
  </si>
  <si>
    <t>c) "1PR X 1.0 SQ.MM. CU. XLPE/PVC ARMOURED CABLE"</t>
  </si>
  <si>
    <t xml:space="preserve">Fill the cable types &amp; OD below. ( Take exact OD from test report(recommended). If exact OD not available mention OD with specificied </t>
  </si>
  <si>
    <t>tolerance in final datasheet.)</t>
  </si>
  <si>
    <t>Sr.No</t>
  </si>
  <si>
    <t>Cable Size (Discription shall be same as cable schedule)</t>
  </si>
  <si>
    <t>Cable OD</t>
  </si>
  <si>
    <t>3C X 2.5 SQ.MM. CU. XLPE ARMOURED CABLE</t>
  </si>
  <si>
    <t>3C X 6 SQ.MM. AL. XLPE ARMOURED CABLE</t>
  </si>
  <si>
    <t>3C X 10 SQ.MM. AL. XLPE ARMOURED CABLE</t>
  </si>
  <si>
    <t>3C X 16 SQ.MM. AL. XLPE ARMOURED CABLE</t>
  </si>
  <si>
    <t>3C X 35 SQ.MM. AL. XLPE ARMOURED CABLE</t>
  </si>
  <si>
    <t>3C X 70 SQ.MM. AL. XLPE ARMOURED CABLE</t>
  </si>
  <si>
    <t>3C X 95 SQ.MM. AL. XLPE ARMOURED CABLE</t>
  </si>
  <si>
    <t>3.5C X 120 SQ.MM. AL. XLPE ARMOURED CABLE</t>
  </si>
  <si>
    <t>3.5C X 35 SQ.MM. AL. XLPE ARMOURED CABLE</t>
  </si>
  <si>
    <t>3.5C X 70 SQ.MM. AL. XLPE ARMOURED CABLE</t>
  </si>
  <si>
    <t>3.5C X 95 SQ.MM. AL. XLPE ARMOURED CABLE</t>
  </si>
  <si>
    <t>4C X 10 SQ.MM. AL. XLPE ARMOURED CABLE</t>
  </si>
  <si>
    <t>6P X 1 SQ.MM. CU. ARMOURED CABLE</t>
  </si>
  <si>
    <t>7C X 1.5 SQ.MM. CU. XLPE ARMOURED CABLE</t>
  </si>
  <si>
    <t>In "cable schedule" sheet "FROM / TO SIDE ENTRY AVAILABLE" coloumn fill the availabe Entry as per the Equipment / Instrument datasheet.</t>
  </si>
  <si>
    <t>In "cable schedule" sheet "FROM / TO SIDE SIZE SELECTED" coloumn if the entry available is "Plate" Select the ET size (start from minimum size to</t>
  </si>
  <si>
    <t xml:space="preserve"> maximum size to obtain the Gland CAT No. and if not plate select the same size as Available entry.</t>
  </si>
  <si>
    <t xml:space="preserve">If the above Instructions followed properly Gland CAT would have been generated automatically by now. If not it might be non standard requirement </t>
  </si>
  <si>
    <t>please select the cable gland as per the respective cable gland catalogues.</t>
  </si>
  <si>
    <t>After that In "cable schedule" Sheet "FROM / TO SIDE SHROUD REQUIREMENT" Coloumn Select either "Yes" or "No" as per the requirement.</t>
  </si>
  <si>
    <t>(Note PVC Shroud shall be used for all Glands which are outside MCC / Control Room)</t>
  </si>
  <si>
    <t>After Selection of Shroud requirement Shroud CAT No. would have been generated automatically by now.</t>
  </si>
  <si>
    <t>After completion of All cable gland selection Hide the "To be hide" coloumn while submitting to client.</t>
  </si>
  <si>
    <t>MANUAL SELECTION</t>
  </si>
  <si>
    <t>AUTO SELECTION</t>
  </si>
  <si>
    <t>LADDER POWER</t>
  </si>
  <si>
    <t>LADDER CONTROL</t>
  </si>
  <si>
    <t>PLEASE DO NOT DELETE THESE COLOUMNS</t>
  </si>
  <si>
    <t>NICKEL PLATED BRASS</t>
  </si>
  <si>
    <t>SS304</t>
  </si>
  <si>
    <t>FOR FROM SIDE</t>
  </si>
  <si>
    <t>FOR TO SIDE</t>
  </si>
  <si>
    <t>YES</t>
  </si>
  <si>
    <t>COMET</t>
  </si>
  <si>
    <t>MAKE</t>
  </si>
  <si>
    <t>CAT.NO</t>
  </si>
  <si>
    <t>ENTRY THREAD</t>
  </si>
  <si>
    <t xml:space="preserve">CABLE OD </t>
  </si>
  <si>
    <t>HOLE</t>
  </si>
  <si>
    <t xml:space="preserve">MAKE </t>
  </si>
  <si>
    <t>GLAND CAT NO</t>
  </si>
  <si>
    <t>NO</t>
  </si>
  <si>
    <t>Make</t>
  </si>
  <si>
    <t>Cat. No</t>
  </si>
  <si>
    <t>Nipple Thread Inch</t>
  </si>
  <si>
    <t xml:space="preserve">above </t>
  </si>
  <si>
    <t>upto</t>
  </si>
  <si>
    <t>0.75 "</t>
  </si>
  <si>
    <t>BPW 3/8</t>
  </si>
  <si>
    <t>ARMOURED</t>
  </si>
  <si>
    <t>BPW 1/2"</t>
  </si>
  <si>
    <t>BPW-001S</t>
  </si>
  <si>
    <t>BPW 5/8"</t>
  </si>
  <si>
    <t>BPW 001</t>
  </si>
  <si>
    <t>BPW-01S</t>
  </si>
  <si>
    <t>BPW 01</t>
  </si>
  <si>
    <t>BPW 01L</t>
  </si>
  <si>
    <t>BPW 02</t>
  </si>
  <si>
    <t>BPW 02S</t>
  </si>
  <si>
    <t>BPW 03</t>
  </si>
  <si>
    <t>BPW 1"</t>
  </si>
  <si>
    <t>BPW 04</t>
  </si>
  <si>
    <t>BPW 04L</t>
  </si>
  <si>
    <t>BPW 05</t>
  </si>
  <si>
    <t>BPW 05L</t>
  </si>
  <si>
    <t>BPW 06</t>
  </si>
  <si>
    <t>BPW 06S</t>
  </si>
  <si>
    <t>BPW 07</t>
  </si>
  <si>
    <t>BPW 08</t>
  </si>
  <si>
    <t>BPW 09</t>
  </si>
  <si>
    <t>BPW 010</t>
  </si>
  <si>
    <t>BPW-010L</t>
  </si>
  <si>
    <t>BPW 011</t>
  </si>
  <si>
    <t>BPW 012</t>
  </si>
  <si>
    <t>BPW 013S</t>
  </si>
  <si>
    <t>BPW 013</t>
  </si>
  <si>
    <t>BPW 014</t>
  </si>
  <si>
    <t>BPW 015</t>
  </si>
  <si>
    <t>BPW 016</t>
  </si>
  <si>
    <t>CBW01SS</t>
  </si>
  <si>
    <t>CBW01S</t>
  </si>
  <si>
    <t>CBW01</t>
  </si>
  <si>
    <t>CBW01A</t>
  </si>
  <si>
    <t>CBW02</t>
  </si>
  <si>
    <t>CBW02A</t>
  </si>
  <si>
    <t>CBW03</t>
  </si>
  <si>
    <t>CBW04</t>
  </si>
  <si>
    <t>CBW04A</t>
  </si>
  <si>
    <t>CBW05</t>
  </si>
  <si>
    <t>CBW05A</t>
  </si>
  <si>
    <t>CBW06</t>
  </si>
  <si>
    <t>CBW06A</t>
  </si>
  <si>
    <t>CBW07</t>
  </si>
  <si>
    <t>CBW08</t>
  </si>
  <si>
    <t>CBW09</t>
  </si>
  <si>
    <t>CBW010</t>
  </si>
  <si>
    <t>CBW10A</t>
  </si>
  <si>
    <t>CBW011S</t>
  </si>
  <si>
    <t>CBW011</t>
  </si>
  <si>
    <t>CBW012</t>
  </si>
  <si>
    <t>CBW013A</t>
  </si>
  <si>
    <t>CBW013</t>
  </si>
  <si>
    <t>CBW014</t>
  </si>
  <si>
    <t>CBW015</t>
  </si>
  <si>
    <t>CBW016</t>
  </si>
  <si>
    <t>BPT-001SS</t>
  </si>
  <si>
    <t>UNARMOURED</t>
  </si>
  <si>
    <t>BPT-001S</t>
  </si>
  <si>
    <t>BPT-001</t>
  </si>
  <si>
    <t>BPT-01 L</t>
  </si>
  <si>
    <t>BPT-02</t>
  </si>
  <si>
    <t>BPT-03 SP</t>
  </si>
  <si>
    <t>BPT-04L</t>
  </si>
  <si>
    <t>BPT-05 L</t>
  </si>
  <si>
    <t>BPT-06 SP</t>
  </si>
  <si>
    <t>1.57 "</t>
  </si>
  <si>
    <t>BPT-07 SP</t>
  </si>
  <si>
    <t>1.65 "</t>
  </si>
  <si>
    <t>BPT-08</t>
  </si>
  <si>
    <t>BPT-09</t>
  </si>
  <si>
    <t>BPT-010L</t>
  </si>
  <si>
    <t>BPT-011S</t>
  </si>
  <si>
    <t>BPT-011L</t>
  </si>
  <si>
    <t>2.75 "</t>
  </si>
  <si>
    <t>BPT-012</t>
  </si>
  <si>
    <t>BPT-013SL</t>
  </si>
  <si>
    <t>BPT-013</t>
  </si>
  <si>
    <t>BPT-014</t>
  </si>
  <si>
    <t>BPT-015</t>
  </si>
  <si>
    <t>BPT-016</t>
  </si>
  <si>
    <t>CBW03SP</t>
  </si>
  <si>
    <t>CBW06SP</t>
  </si>
  <si>
    <t>CBW07SP</t>
  </si>
  <si>
    <t>CBW010A</t>
  </si>
  <si>
    <t>CBW011SP</t>
  </si>
  <si>
    <t>BPW 3/8 WITH M16 THREADING</t>
  </si>
  <si>
    <t>BPW 1/2" WITH M16 THREADING</t>
  </si>
  <si>
    <t>BPW-001S WITH M20 THREADING</t>
  </si>
  <si>
    <t>BPW 5/8" WITH M20 THREADING</t>
  </si>
  <si>
    <t>BPW 001 WITH M20 THREADING</t>
  </si>
  <si>
    <t>BPW-01S WITH M20 THREADING</t>
  </si>
  <si>
    <t>BPW 01 WITH M20 THREADING</t>
  </si>
  <si>
    <t>BPW 01L WITH M25 THREADING</t>
  </si>
  <si>
    <t>BPW 02 WITH M25 THREADING</t>
  </si>
  <si>
    <t>BPW 02S WITH M20 THREADING</t>
  </si>
  <si>
    <t>BPW 03 WITH M25 THREADING</t>
  </si>
  <si>
    <t>BPW 1" WITH M25 THREADING</t>
  </si>
  <si>
    <t>BPW 04 WITH M25 THREADING</t>
  </si>
  <si>
    <t>BPW 04L WITH M32 THREADING</t>
  </si>
  <si>
    <t>BPW 05 WITH M32 THREADING</t>
  </si>
  <si>
    <t>BPW 05L WITH M40 THREADING</t>
  </si>
  <si>
    <t>BPW 06 WITH M40 THREADING</t>
  </si>
  <si>
    <t>BPW 06S WITH M32 THREADING</t>
  </si>
  <si>
    <t>BPW 07 WITH M40 THREADING</t>
  </si>
  <si>
    <t>BPW 08 WITH M50 THREADING</t>
  </si>
  <si>
    <t>BPW 09 WITH M50 THREADING</t>
  </si>
  <si>
    <t>BPW 010 WITH M50 THREADING</t>
  </si>
  <si>
    <t>BPW-010L WITH M63 THREADING</t>
  </si>
  <si>
    <t>BPW 011 WITH M63 THREADING</t>
  </si>
  <si>
    <t>BPW 012 WITH M75 THREADING</t>
  </si>
  <si>
    <t>BPW 013S WITH M75 THREADING</t>
  </si>
  <si>
    <t>BPW 013 WITH M82 THREADING</t>
  </si>
  <si>
    <t>BPW 014 WITH M90 THREADING</t>
  </si>
  <si>
    <t>BPW 015 WITH M100 THREADING</t>
  </si>
  <si>
    <t>BPW 016 WITH M115 THREADING</t>
  </si>
  <si>
    <t>WITH</t>
  </si>
  <si>
    <t>THREADING</t>
  </si>
  <si>
    <t>BPW 001S-1/2 " NPT</t>
  </si>
  <si>
    <t>BPW 001-1/2 " NPT</t>
  </si>
  <si>
    <t>BPW-01S-1/2 " NPT</t>
  </si>
  <si>
    <t>BPW 01-1/2 " NPT</t>
  </si>
  <si>
    <t>BPW 02-1/2 " NPT</t>
  </si>
  <si>
    <t>BPW 03-1/2 " NPT</t>
  </si>
  <si>
    <t>BPW 01-3/4 " NPT</t>
  </si>
  <si>
    <t>BPW 02-3/4 " NPT</t>
  </si>
  <si>
    <t>BPW 03-3/4 " NPT</t>
  </si>
  <si>
    <t>BPW 04-3/4 " NPT</t>
  </si>
  <si>
    <t>BPW 04-1 " NPT</t>
  </si>
  <si>
    <t>BPW 05-1 " NPT</t>
  </si>
  <si>
    <t>BPW 06-1 " NPT</t>
  </si>
  <si>
    <t>CBW01SS WITH 1/2 " NPT (M)</t>
  </si>
  <si>
    <t>CBW01SS WITH 3/4 " NPT (M)</t>
  </si>
  <si>
    <t>CBW01S WITH 1/2 " NPT (M)</t>
  </si>
  <si>
    <t>CBW01S WITH 3/4 " NPT (M)</t>
  </si>
  <si>
    <t>CBW01 WITH 1/2 " NPT (M)</t>
  </si>
  <si>
    <t>CBW01 WITH 3/4 " NPT (M)</t>
  </si>
  <si>
    <t>CBW02 WITH 3/4 " NPT (M)</t>
  </si>
  <si>
    <t>CBW02 WITH 1 " NPT (M)</t>
  </si>
  <si>
    <t>CBW03 WITH 3/4 " NPT (M)</t>
  </si>
  <si>
    <t>CBW03 WITH 1 " NPT (M)</t>
  </si>
  <si>
    <t>CBW04 WITH 1 " NPT (M)</t>
  </si>
  <si>
    <t>CBW04 WITH 1.25 " NPT (M)</t>
  </si>
  <si>
    <t>CBW05 WITH 1 " NPT (M)</t>
  </si>
  <si>
    <t>CBW05 WITH 1.25 " NPT (M)</t>
  </si>
  <si>
    <t>CBW06 WITH 1.25 " NPT (M)</t>
  </si>
  <si>
    <t>CBW06 WITH 1.5 " NPT (M)</t>
  </si>
  <si>
    <t>CBW07 WITH 1.25 " NPT (M)</t>
  </si>
  <si>
    <t>CBW07 WITH 1.5 " NPT (M)</t>
  </si>
  <si>
    <t>CBW08 WITH 1.5 " NPT (M)</t>
  </si>
  <si>
    <t>CBW08 WITH 2 " NPT (M)</t>
  </si>
  <si>
    <t>CBW09 WITH 1.5 " NPT (M)</t>
  </si>
  <si>
    <t>CBW09 WITH 2 " NPT (M)</t>
  </si>
  <si>
    <t>CBW010 WITH 2 " NPT (M)</t>
  </si>
  <si>
    <t>CBW010 WITH 2.5 " NPT (M)</t>
  </si>
  <si>
    <t>CBW011 WITH 2 " NPT (M)</t>
  </si>
  <si>
    <t>CBW011 WITH 2.5 " NPT (M)</t>
  </si>
  <si>
    <t>CBW012 WITH 2.5 " NPT (M)</t>
  </si>
  <si>
    <t>CBW012 WITH 3 " NPT (M)</t>
  </si>
  <si>
    <t>CBW013 WITH 3 " NPT (M)</t>
  </si>
  <si>
    <t>CBW013 WITH 3.5 " NPT (M)</t>
  </si>
  <si>
    <t>SSW 1/2"</t>
  </si>
  <si>
    <t>SSW-001S</t>
  </si>
  <si>
    <t>SSW 001</t>
  </si>
  <si>
    <t>SSW-01S</t>
  </si>
  <si>
    <t>SSW 01</t>
  </si>
  <si>
    <t>SSW 01L</t>
  </si>
  <si>
    <t>SSW 02</t>
  </si>
  <si>
    <t>SSW 02S</t>
  </si>
  <si>
    <t>SSW 03</t>
  </si>
  <si>
    <t>SSW 04</t>
  </si>
  <si>
    <t>SSW 04L</t>
  </si>
  <si>
    <t>SSW 05</t>
  </si>
  <si>
    <t>SSW 05L</t>
  </si>
  <si>
    <t>SSW 06</t>
  </si>
  <si>
    <t>SSW 06S</t>
  </si>
  <si>
    <t>SSW 07</t>
  </si>
  <si>
    <t>SSW 08</t>
  </si>
  <si>
    <t>SSW 09</t>
  </si>
  <si>
    <t>SSW 010</t>
  </si>
  <si>
    <t>SSW-010L</t>
  </si>
  <si>
    <t>SSW 011</t>
  </si>
  <si>
    <t>SSW 012</t>
  </si>
  <si>
    <t>SSW 013S</t>
  </si>
  <si>
    <t>SSW 013</t>
  </si>
  <si>
    <t>SSW 014</t>
  </si>
  <si>
    <t>SSW 015</t>
  </si>
  <si>
    <t>SSW 016</t>
  </si>
  <si>
    <t>SSW-3/8' WITH M16 THREADING</t>
  </si>
  <si>
    <t>SSW-1/2" WITH M16 THREADING</t>
  </si>
  <si>
    <t>SSW-001S WITH M20 THREADING</t>
  </si>
  <si>
    <t>SSW-5/8" WITH M20 THREADING</t>
  </si>
  <si>
    <t>SSW-001 WITH M20 THREADING</t>
  </si>
  <si>
    <t>SSW-01S WITH M20 THREADING</t>
  </si>
  <si>
    <t>SSW-01 WITH M20 THREADING</t>
  </si>
  <si>
    <t>SSW-01L WITH M25 THREADING</t>
  </si>
  <si>
    <t>SSW-02 WITH M25 THREADING</t>
  </si>
  <si>
    <t>SSW-02S WITH M20 THREADING</t>
  </si>
  <si>
    <t>SSW-03 WITH M25 THREADING</t>
  </si>
  <si>
    <t>SSW-1" WITH M25 THREADING</t>
  </si>
  <si>
    <t>SSW-04 WITH M25 THREADING</t>
  </si>
  <si>
    <t>SSW-04L WITH M32 THREADING</t>
  </si>
  <si>
    <t>SSW-05 WITH M32 THREADING</t>
  </si>
  <si>
    <t>SSW-05L WITH M40 THREADING</t>
  </si>
  <si>
    <t>SSW-06 WITH M40 THREADING</t>
  </si>
  <si>
    <t>SSW-06S WITH M32 THREADING</t>
  </si>
  <si>
    <t>SSW-07 WITH M40 THREADING</t>
  </si>
  <si>
    <t>SSW-08 WITH M50 THREADING</t>
  </si>
  <si>
    <t>SSW-09 WITH M50 THREADING</t>
  </si>
  <si>
    <t>SSW-010 WITH M50 THREADING</t>
  </si>
  <si>
    <t>SSW-010L WITH M63 THREADING</t>
  </si>
  <si>
    <t>SSW-011 WITH M63 THREADING</t>
  </si>
  <si>
    <t>SSW-012 WITH M75 THREADING</t>
  </si>
  <si>
    <t>SSW-013S WITH M75 THREADING</t>
  </si>
  <si>
    <t>SSW-013 WITH M82 THREADING</t>
  </si>
  <si>
    <t>SSW-014 WITH M90 THREADING</t>
  </si>
  <si>
    <t>SSW-015 WITH M100 THREADING</t>
  </si>
  <si>
    <t>SSW-016 WITH M115 THREADING</t>
  </si>
  <si>
    <t>SSW 1/2" NPT 001S</t>
  </si>
  <si>
    <t>SSW 001-1/2" NPT</t>
  </si>
  <si>
    <t>SSW 01-1/2" NPT</t>
  </si>
  <si>
    <t>SSW 02-1/2" NPT</t>
  </si>
  <si>
    <t>SSW 01-3/4" NPT</t>
  </si>
  <si>
    <t>SSW 02-3/4" NPT</t>
  </si>
  <si>
    <t>SSW 03-3/4" NPT</t>
  </si>
  <si>
    <t>SSW 04-3/4" NPT</t>
  </si>
  <si>
    <t>SSW 04-1" NPT</t>
  </si>
  <si>
    <t>SSW 05-1' NPT</t>
  </si>
  <si>
    <t>SSW 06-1" NPT</t>
  </si>
  <si>
    <t>SSW 06-1-1/4" NPT</t>
  </si>
  <si>
    <t>SSW 07-1-1/4" NPT</t>
  </si>
  <si>
    <t>SSW 08-1-1/2" NPT</t>
  </si>
  <si>
    <t>SSW 09-1-1/2" NPT</t>
  </si>
  <si>
    <t>SSW 010-1-1/2" NPT</t>
  </si>
  <si>
    <t>SSW 011-2" NPT</t>
  </si>
  <si>
    <t>SSW 012-2-1/2" NPT</t>
  </si>
  <si>
    <t>SSW 013-3" NPT</t>
  </si>
  <si>
    <t>SSWT-001S</t>
  </si>
  <si>
    <t>SSWT-001</t>
  </si>
  <si>
    <t>SSWT-01 L</t>
  </si>
  <si>
    <t>SSWT-02</t>
  </si>
  <si>
    <t>SSWT-03 SP</t>
  </si>
  <si>
    <t>28MM</t>
  </si>
  <si>
    <t>SSWT-04L</t>
  </si>
  <si>
    <t>SSWT-05 L</t>
  </si>
  <si>
    <t>SSWT-06 SP</t>
  </si>
  <si>
    <t>40MM</t>
  </si>
  <si>
    <t>SSWT-07 SP</t>
  </si>
  <si>
    <t>42MM</t>
  </si>
  <si>
    <t>SSWT-08</t>
  </si>
  <si>
    <t>SSWT-09</t>
  </si>
  <si>
    <t>SSWT-010L</t>
  </si>
  <si>
    <t>SSWT-011S</t>
  </si>
  <si>
    <t>SSWT-011</t>
  </si>
  <si>
    <t>70MM</t>
  </si>
  <si>
    <t>SSWT-012</t>
  </si>
  <si>
    <t>SSWT-013SL</t>
  </si>
  <si>
    <t>SSWT-013</t>
  </si>
  <si>
    <t>SSWT-014</t>
  </si>
  <si>
    <t>SSWT-015</t>
  </si>
  <si>
    <t>SSWT-016</t>
  </si>
  <si>
    <t>TYPE OF CABLE</t>
  </si>
  <si>
    <t>ET</t>
  </si>
  <si>
    <t>METRIC</t>
  </si>
  <si>
    <t>NPT</t>
  </si>
  <si>
    <t>REF. DRG'S.</t>
  </si>
  <si>
    <t>1) EQUIPMENT LAYOUT - DRG. NO. xxxx</t>
  </si>
  <si>
    <t>2) ELECTRICAL LOAD LIST -DOC NO.xxxxx</t>
  </si>
  <si>
    <t>NOTES:-</t>
  </si>
  <si>
    <t xml:space="preserve">1) CABLE LENGTH MENTIONED ARE TENTATIVE ONLY. </t>
  </si>
  <si>
    <t xml:space="preserve">    EXACT LENGTHS SHOULD BE MEASURED AT SITE BEFORE CUTTING</t>
  </si>
  <si>
    <t xml:space="preserve">    THE CABLE FROM CABLE DRUM &amp; THE CABLE LENGTHS SHOULD</t>
  </si>
  <si>
    <t xml:space="preserve">    BE CUT ACCORDINGLY.</t>
  </si>
  <si>
    <t xml:space="preserve">2) CABLE ROUTE NOS. SHALL BE INCORPORATE AFTER APPROVAL </t>
  </si>
  <si>
    <t xml:space="preserve">    OF CABLE LAYOUT.</t>
  </si>
  <si>
    <t xml:space="preserve">3) CABLE LENGTH MENTIONED ARE APPROXIMATE ONLY. </t>
  </si>
  <si>
    <t>CABLE SPECIFICATIONS</t>
  </si>
  <si>
    <t xml:space="preserve">LT POWER CABLES:- </t>
  </si>
  <si>
    <t>REF.</t>
  </si>
  <si>
    <t>1) PVC SHROUDS SHALL BE PROVIDED FOR CABLE GLANDS WHICH ARE</t>
  </si>
  <si>
    <t>LOCATED OUTSIDE MCC ROOM.</t>
  </si>
  <si>
    <t>CABLE GLAND SUMMARY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</si>
</sst>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haroni"/>
      <charset val="177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3" fillId="5" borderId="2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6" fillId="6" borderId="2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14" xfId="0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 wrapText="1"/>
    </xf>
  </cellXfs>
  <cellStyles count="2">
    <cellStyle name="Normal" xfId="0" builtinId="0"/>
    <cellStyle name="Normal 2 2" xfId="1" xr:uid="{7C856360-2A34-4594-AF8E-3A9439C1E2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cbfs\Planning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AppData\Local\Temp\Rar$DIa0.942\Load%20List\Elect%20Load%20list_EVT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\ELEVATED%20SUBST\Load%20Schedule\Working\B4\A\2283-TRN-H-ELE-10073_NEW\EDITABLE\17052231-D-E-1202_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.no\cpcl\Backup\CPCL\Billing%20Schedule\HGU%20cost%20she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0047\d\H2%20ENGG%20CPCL\Dwg_Index_pro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0.200.19\eec_dcc\Engg%20Std%20Prog%20rep%20format\Progress%20Pi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D%20drive\PROJECTS\1046%20-%20RSP\LOAD%20LIST\Panel%20Sizing%20%20SLD%20Desig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ll%20projects\1069\OUTPUT\CABLE%20SCHEDULE\17052231-B-E-1438_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0.200.19\eec_dcc\AL_Reporting\AL_0_00.00_0_Documents_for_progress_reports\KHPC\Progress%20Report%20Format\0000mpr3-Nov05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72.24.102.156\BF_Ref%20Drgs\1053\JP\TATA%20Steel\E&amp;I\Instrumentation\Released%20Documents\Input-Output%20List\00%20-%20Copy\PROJECTS\1054%20-%20TATA%20KPO\Rajpal\Cable%20Schedule\1054-ENG-PLP1-431003-ELE-CSC-0002\00\1054-ENG-PLP1-500000-ELE-CSC-0002_00.xlsx?7A25B481" TargetMode="External"/><Relationship Id="rId1" Type="http://schemas.openxmlformats.org/officeDocument/2006/relationships/externalLinkPath" Target="file:///\\7A25B481\1054-ENG-PLP1-500000-ELE-CSC-0002_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D%20drive\PROJECTS\1046%20-%20RSP\LOAD%20LIST\Electrical%20Load%20Summary_RSP%20_%20MASTER%20SHEET_13.07.15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rgsrvr\703\users\sbk\%23694%20Progress%20Cal-10-Mar-04-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001sf0001\Transit\TEMP\C.Lotus.Notes.Data\H2%20ENGG%20CPCL\Dwg_Index_pro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p_2"/>
      <sheetName val="BASE DATI"/>
      <sheetName val="book1"/>
      <sheetName val="p_3"/>
      <sheetName val="p_4"/>
      <sheetName val="PROG, EV"/>
      <sheetName val="ENGG-DHDS UNIT &amp; OFFSITES"/>
      <sheetName val="MH CONSPTN"/>
      <sheetName val="MH BUDGET JAN'98"/>
      <sheetName val="15THMONTH"/>
      <sheetName val="LIRE"/>
      <sheetName val="RIEP"/>
      <sheetName val="PURCHASE-ALL"/>
      <sheetName val="BASIC RATES"/>
      <sheetName val="#REF"/>
      <sheetName val="Labour histogram"/>
      <sheetName val="BOQ Club house (2)"/>
      <sheetName val="Concrete analy"/>
      <sheetName val="List of mac"/>
      <sheetName val="BOQ OPTION I convent. shutter "/>
      <sheetName val="BOQ Podium (2)"/>
      <sheetName val="major qty"/>
      <sheetName val="Fill this out first..."/>
      <sheetName val="Fill this out first___"/>
      <sheetName val="labour coeff"/>
      <sheetName val="p&amp;m"/>
      <sheetName val="Main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11kV Switchboard@SS-3"/>
      <sheetName val="Existing 11kV Switchboard@SS-1"/>
      <sheetName val="Existing 11kV Switchboard@SS-2"/>
      <sheetName val="3.3kV Switchboard@SS-2"/>
      <sheetName val="3.3kV Switchboard@SS-3"/>
      <sheetName val="3.3kV Switchboards@SS-1(OP 1)"/>
      <sheetName val="3.3kV SWB@SS-1(BUS-A)"/>
      <sheetName val="3.3kV SWB@SS-1(BUS-B)"/>
      <sheetName val="3.3kV SWB@SS-1(BUS-C)"/>
      <sheetName val="3.3kV SWB@SS-1(BUS-D)"/>
      <sheetName val="PMCC@SS-1"/>
      <sheetName val="PMCC@E2"/>
      <sheetName val="PMCC@E4"/>
      <sheetName val="PMCC@E5"/>
      <sheetName val="PMCC@E6"/>
      <sheetName val="PMCC@SS-2"/>
      <sheetName val="PMCC@E9"/>
      <sheetName val="ACDB@SS-3"/>
      <sheetName val="PMCC@E7"/>
      <sheetName val="PMCC@E8"/>
      <sheetName val="Load Summary"/>
      <sheetName val="Ref"/>
      <sheetName val="Typical IO List"/>
      <sheetName val="Scheme Summary"/>
      <sheetName val="Drop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B2" t="str">
            <v>LV_Scheme_BRK</v>
          </cell>
          <cell r="D2" t="str">
            <v>DOL</v>
          </cell>
        </row>
        <row r="3">
          <cell r="B3" t="str">
            <v>LV_Scheme_DOL</v>
          </cell>
          <cell r="D3" t="str">
            <v>RDOL</v>
          </cell>
        </row>
        <row r="4">
          <cell r="B4" t="str">
            <v>LV_Scheme_OG</v>
          </cell>
          <cell r="D4" t="str">
            <v>VFD</v>
          </cell>
        </row>
        <row r="5">
          <cell r="B5" t="str">
            <v>LV_Scheme_RDOL</v>
          </cell>
          <cell r="D5" t="str">
            <v>OG</v>
          </cell>
        </row>
        <row r="6">
          <cell r="B6" t="str">
            <v>LV_Scheme_RDOL(CON)</v>
          </cell>
          <cell r="D6" t="str">
            <v>CAP</v>
          </cell>
        </row>
        <row r="7">
          <cell r="B7" t="str">
            <v>LV_Scheme_SCOOP</v>
          </cell>
        </row>
        <row r="8">
          <cell r="B8" t="str">
            <v>LV_Scheme_SCOOP CF</v>
          </cell>
        </row>
        <row r="9">
          <cell r="B9" t="str">
            <v>MV_Scheme_BC</v>
          </cell>
        </row>
        <row r="10">
          <cell r="B10" t="str">
            <v>MV_Scheme_DOL</v>
          </cell>
        </row>
        <row r="11">
          <cell r="B11" t="str">
            <v>MV_Scheme_IC</v>
          </cell>
        </row>
        <row r="12">
          <cell r="B12" t="str">
            <v>MV_Scheme_OG</v>
          </cell>
        </row>
        <row r="13">
          <cell r="B13" t="str">
            <v>MV_Scheme_Trafo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NOTES"/>
      <sheetName val="B4-LVSW-102"/>
      <sheetName val="B4-LVSW-103"/>
      <sheetName val="B4-LVSW-104"/>
    </sheetNames>
    <sheetDataSet>
      <sheetData sheetId="0"/>
      <sheetData sheetId="1"/>
      <sheetData sheetId="2">
        <row r="32">
          <cell r="E32" t="str">
            <v>Acronym</v>
          </cell>
        </row>
        <row r="33">
          <cell r="E33" t="str">
            <v>DOL</v>
          </cell>
        </row>
        <row r="34">
          <cell r="E34" t="str">
            <v>RDL</v>
          </cell>
        </row>
        <row r="35">
          <cell r="E35" t="str">
            <v>TRF</v>
          </cell>
        </row>
        <row r="36">
          <cell r="E36" t="str">
            <v>OGF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Local 1"/>
      <sheetName val="Local 2"/>
      <sheetName val="Local 3"/>
      <sheetName val="Local 4"/>
      <sheetName val="L&amp;T Manuf."/>
      <sheetName val="Import 1"/>
      <sheetName val="Import 2"/>
      <sheetName val="Transport"/>
      <sheetName val="ENGG &amp; EXEC."/>
      <sheetName val="MANPO.-Eng &amp; Exe"/>
      <sheetName val="SITE &amp; PRECOM."/>
      <sheetName val="MANPO.- Site &amp; Precom"/>
      <sheetName val="MANPO.- Site - Vendor"/>
      <sheetName val="Civil 1"/>
      <sheetName val="Civil 2"/>
      <sheetName val="Civil 3"/>
      <sheetName val="Site 1"/>
      <sheetName val="Site 2"/>
      <sheetName val="Site 3"/>
      <sheetName val="Site Faci."/>
      <sheetName val="Collab."/>
      <sheetName val="Local-Spare"/>
      <sheetName val="Import-Spare"/>
      <sheetName val="Cont"/>
      <sheetName val="Risk Anal"/>
      <sheetName val="Risk Table"/>
      <sheetName val="Risk graph"/>
      <sheetName val="Ranges"/>
      <sheetName val="FOR SMG"/>
      <sheetName val="Module1"/>
    </sheetNames>
    <sheetDataSet>
      <sheetData sheetId="0" refreshError="1">
        <row r="139">
          <cell r="C139" t="str">
            <v>MT</v>
          </cell>
        </row>
        <row r="140">
          <cell r="C140" t="str">
            <v>kg</v>
          </cell>
        </row>
        <row r="141">
          <cell r="C141" t="str">
            <v>m2</v>
          </cell>
        </row>
        <row r="142">
          <cell r="C142" t="str">
            <v>m3</v>
          </cell>
        </row>
        <row r="143">
          <cell r="C143" t="str">
            <v>Nos.</v>
          </cell>
        </row>
        <row r="144">
          <cell r="C144" t="str">
            <v>Lot</v>
          </cell>
        </row>
        <row r="145">
          <cell r="C145" t="str">
            <v>in-m</v>
          </cell>
        </row>
        <row r="146">
          <cell r="C146" t="str">
            <v>in-dia</v>
          </cell>
        </row>
        <row r="147">
          <cell r="C147" t="str">
            <v>in</v>
          </cell>
        </row>
        <row r="148">
          <cell r="C148" t="str">
            <v>ft</v>
          </cell>
        </row>
        <row r="149">
          <cell r="C149" t="str">
            <v>m</v>
          </cell>
        </row>
        <row r="150">
          <cell r="C150" t="str">
            <v>mm</v>
          </cell>
        </row>
        <row r="151">
          <cell r="C151" t="str">
            <v>cm</v>
          </cell>
        </row>
        <row r="152">
          <cell r="C152" t="str">
            <v>km</v>
          </cell>
        </row>
        <row r="153">
          <cell r="C153" t="str">
            <v>cm2</v>
          </cell>
        </row>
        <row r="154">
          <cell r="C154" t="str">
            <v>ft2</v>
          </cell>
        </row>
        <row r="155">
          <cell r="C155" t="str">
            <v>in2</v>
          </cell>
        </row>
        <row r="156">
          <cell r="C156" t="str">
            <v>m2(  )</v>
          </cell>
        </row>
        <row r="157">
          <cell r="C157" t="str">
            <v>lit</v>
          </cell>
        </row>
        <row r="158">
          <cell r="C158" t="str">
            <v>Days</v>
          </cell>
        </row>
        <row r="159">
          <cell r="C159" t="str">
            <v>Months</v>
          </cell>
        </row>
        <row r="160">
          <cell r="C160" t="str">
            <v>Man-months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 Process"/>
      <sheetName val="S Procmnt"/>
      <sheetName val="S Det-Engg"/>
      <sheetName val="Det-Engg"/>
      <sheetName val="CIVIL &amp; STR"/>
      <sheetName val="PILING"/>
      <sheetName val="INST"/>
      <sheetName val="MECH"/>
      <sheetName val="ELECT"/>
      <sheetName val="PROCESS"/>
      <sheetName val="PIPING"/>
      <sheetName val="PREQ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AB14">
            <v>4.6511627906976744E-2</v>
          </cell>
          <cell r="AC14">
            <v>2.3255813953488372E-2</v>
          </cell>
        </row>
        <row r="16">
          <cell r="AC16">
            <v>2.3255813953488372E-2</v>
          </cell>
          <cell r="AD16">
            <v>4.6511627906976744E-2</v>
          </cell>
          <cell r="AE16">
            <v>2.3255813953488372E-2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-up"/>
      <sheetName val="Specification_Activity"/>
      <sheetName val="Calculation"/>
      <sheetName val="Miscellaneous_Activity"/>
      <sheetName val="Progress"/>
      <sheetName val="Progress_Overall"/>
      <sheetName val="Progress_Overall_1"/>
      <sheetName val="Chart1"/>
      <sheetName val="Sheet2"/>
      <sheetName val="Equipment_Status"/>
      <sheetName val="Document_Index"/>
      <sheetName val="Pipe_Class_Status"/>
      <sheetName val="Stress_Analysis_Index"/>
      <sheetName val="Special_Support_Index"/>
      <sheetName val="Material_Hndl_Equipments"/>
      <sheetName val="Material_Hndl_Packages"/>
      <sheetName val="Macro1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A1" t="str">
            <v>Macro1</v>
          </cell>
          <cell r="B1" t="str">
            <v>Macro2</v>
          </cell>
        </row>
        <row r="2">
          <cell r="B2" t="b">
            <v>1</v>
          </cell>
        </row>
        <row r="3">
          <cell r="B3" t="b">
            <v>1</v>
          </cell>
        </row>
        <row r="4">
          <cell r="B4" t="b">
            <v>1</v>
          </cell>
        </row>
        <row r="5">
          <cell r="B5" t="b">
            <v>1</v>
          </cell>
        </row>
        <row r="6">
          <cell r="B6" t="b">
            <v>1</v>
          </cell>
        </row>
        <row r="7">
          <cell r="B7" t="b">
            <v>1</v>
          </cell>
        </row>
        <row r="8">
          <cell r="B8" t="b">
            <v>1</v>
          </cell>
        </row>
        <row r="9">
          <cell r="B9" t="b">
            <v>1</v>
          </cell>
        </row>
        <row r="10">
          <cell r="B10" t="b">
            <v>1</v>
          </cell>
        </row>
        <row r="11">
          <cell r="B11" t="b">
            <v>1</v>
          </cell>
        </row>
        <row r="12">
          <cell r="B12" t="b">
            <v>1</v>
          </cell>
        </row>
        <row r="13">
          <cell r="B13" t="b">
            <v>1</v>
          </cell>
        </row>
        <row r="14">
          <cell r="B14" t="b">
            <v>1</v>
          </cell>
        </row>
        <row r="15">
          <cell r="B15" t="b">
            <v>1</v>
          </cell>
        </row>
        <row r="16">
          <cell r="B16" t="b">
            <v>1</v>
          </cell>
        </row>
        <row r="17">
          <cell r="B17" t="b">
            <v>1</v>
          </cell>
        </row>
        <row r="18">
          <cell r="B18" t="b">
            <v>1</v>
          </cell>
        </row>
        <row r="19">
          <cell r="B19" t="b">
            <v>1</v>
          </cell>
        </row>
        <row r="20">
          <cell r="B20" t="b">
            <v>1</v>
          </cell>
        </row>
        <row r="21">
          <cell r="B21" t="b">
            <v>1</v>
          </cell>
        </row>
        <row r="22">
          <cell r="B22" t="b">
            <v>1</v>
          </cell>
        </row>
        <row r="23">
          <cell r="B23" t="b">
            <v>1</v>
          </cell>
        </row>
        <row r="24">
          <cell r="B24" t="b">
            <v>1</v>
          </cell>
        </row>
        <row r="29">
          <cell r="B29" t="b">
            <v>1</v>
          </cell>
        </row>
        <row r="30">
          <cell r="B30" t="b">
            <v>1</v>
          </cell>
        </row>
        <row r="31">
          <cell r="B31" t="b">
            <v>1</v>
          </cell>
        </row>
        <row r="32">
          <cell r="B32" t="b">
            <v>1</v>
          </cell>
        </row>
        <row r="33">
          <cell r="B33" t="b">
            <v>1</v>
          </cell>
        </row>
        <row r="34">
          <cell r="B34" t="b">
            <v>1</v>
          </cell>
        </row>
        <row r="35">
          <cell r="B35" t="b">
            <v>1</v>
          </cell>
        </row>
        <row r="36">
          <cell r="B36" t="b">
            <v>1</v>
          </cell>
        </row>
        <row r="37">
          <cell r="B37" t="b">
            <v>1</v>
          </cell>
        </row>
        <row r="38">
          <cell r="B38" t="b">
            <v>1</v>
          </cell>
        </row>
        <row r="39">
          <cell r="B39" t="b">
            <v>1</v>
          </cell>
        </row>
        <row r="40">
          <cell r="B40" t="b">
            <v>1</v>
          </cell>
        </row>
        <row r="41">
          <cell r="B41" t="b">
            <v>1</v>
          </cell>
        </row>
      </sheetData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(2)"/>
      <sheetName val="Test"/>
      <sheetName val="PRIMARY CRUSHING BUILDING"/>
      <sheetName val="SLD"/>
      <sheetName val="SCREENING &amp; SECONDARY CRUSHING "/>
      <sheetName val="SLD (2)"/>
      <sheetName val="Data"/>
      <sheetName val="Sheet3"/>
      <sheetName val="Data_Validation"/>
    </sheetNames>
    <sheetDataSet>
      <sheetData sheetId="0"/>
      <sheetData sheetId="1"/>
      <sheetData sheetId="2">
        <row r="16">
          <cell r="B16">
            <v>1600</v>
          </cell>
        </row>
      </sheetData>
      <sheetData sheetId="3"/>
      <sheetData sheetId="4"/>
      <sheetData sheetId="5"/>
      <sheetData sheetId="6">
        <row r="2">
          <cell r="B2" t="str">
            <v>LnT</v>
          </cell>
          <cell r="C2" t="str">
            <v>Type 2 co-ordination chart</v>
          </cell>
        </row>
        <row r="3">
          <cell r="B3" t="str">
            <v>Motor kW</v>
          </cell>
          <cell r="C3" t="str">
            <v>A</v>
          </cell>
          <cell r="D3" t="str">
            <v>Protection Device</v>
          </cell>
          <cell r="E3" t="str">
            <v>Rating</v>
          </cell>
          <cell r="F3" t="str">
            <v>Mecon Sel</v>
          </cell>
          <cell r="G3" t="str">
            <v>TOL Range</v>
          </cell>
          <cell r="H3" t="str">
            <v>Contactor</v>
          </cell>
          <cell r="J3" t="str">
            <v>HRC Fuse</v>
          </cell>
          <cell r="K3" t="str">
            <v>Panel Rqmt</v>
          </cell>
        </row>
        <row r="4">
          <cell r="B4">
            <v>0.09</v>
          </cell>
          <cell r="C4">
            <v>0.4</v>
          </cell>
          <cell r="D4" t="str">
            <v>MPCB</v>
          </cell>
          <cell r="E4" t="str">
            <v>0.25 - 0.4</v>
          </cell>
          <cell r="F4" t="str">
            <v>0.4 - 0.63</v>
          </cell>
          <cell r="G4" t="str">
            <v>0.3 - 0.5</v>
          </cell>
          <cell r="H4">
            <v>32</v>
          </cell>
          <cell r="K4">
            <v>0.16666666666666666</v>
          </cell>
        </row>
        <row r="5">
          <cell r="B5">
            <v>0.11</v>
          </cell>
          <cell r="C5">
            <v>0.45</v>
          </cell>
          <cell r="D5" t="str">
            <v>MPCB</v>
          </cell>
          <cell r="E5" t="str">
            <v>0.4 - 0.63</v>
          </cell>
          <cell r="F5" t="str">
            <v>0.63 - 1</v>
          </cell>
          <cell r="G5" t="str">
            <v>0.45 - 0.75</v>
          </cell>
          <cell r="H5">
            <v>32</v>
          </cell>
          <cell r="K5">
            <v>0.16666666666666666</v>
          </cell>
        </row>
        <row r="6">
          <cell r="B6">
            <v>0.15</v>
          </cell>
          <cell r="C6">
            <v>0.56999999999999995</v>
          </cell>
          <cell r="D6" t="str">
            <v>MPCB</v>
          </cell>
          <cell r="E6" t="str">
            <v>0.4 - 0.63</v>
          </cell>
          <cell r="F6" t="str">
            <v>0.63 - 1</v>
          </cell>
          <cell r="G6" t="str">
            <v>0.45 - 0.75</v>
          </cell>
          <cell r="H6">
            <v>32</v>
          </cell>
          <cell r="K6">
            <v>0.16666666666666666</v>
          </cell>
        </row>
        <row r="7">
          <cell r="B7">
            <v>0.19</v>
          </cell>
          <cell r="C7">
            <v>0.7</v>
          </cell>
          <cell r="D7" t="str">
            <v>MPCB</v>
          </cell>
          <cell r="E7" t="str">
            <v>0.63 - 1</v>
          </cell>
          <cell r="F7" t="str">
            <v>1 - 1.6</v>
          </cell>
          <cell r="G7" t="str">
            <v>0.6 - 1</v>
          </cell>
          <cell r="H7">
            <v>32</v>
          </cell>
          <cell r="K7">
            <v>0.16666666666666666</v>
          </cell>
        </row>
        <row r="8">
          <cell r="B8">
            <v>0.25</v>
          </cell>
          <cell r="C8">
            <v>0.88</v>
          </cell>
          <cell r="D8" t="str">
            <v>MPCB</v>
          </cell>
          <cell r="E8" t="str">
            <v>0.63 - 1</v>
          </cell>
          <cell r="F8" t="str">
            <v>1 - 1.6</v>
          </cell>
          <cell r="G8" t="str">
            <v>0.6 - 1</v>
          </cell>
          <cell r="H8">
            <v>32</v>
          </cell>
          <cell r="K8">
            <v>0.16666666666666666</v>
          </cell>
        </row>
        <row r="9">
          <cell r="B9">
            <v>0.37</v>
          </cell>
          <cell r="C9">
            <v>1.2</v>
          </cell>
          <cell r="D9" t="str">
            <v>MPCB</v>
          </cell>
          <cell r="E9" t="str">
            <v>1 - 1.6</v>
          </cell>
          <cell r="F9" t="str">
            <v>1.6 - 2.5</v>
          </cell>
          <cell r="G9" t="str">
            <v>0.9 - 1.5</v>
          </cell>
          <cell r="H9">
            <v>32</v>
          </cell>
          <cell r="K9">
            <v>0.16666666666666666</v>
          </cell>
        </row>
        <row r="10">
          <cell r="B10">
            <v>0.55000000000000004</v>
          </cell>
          <cell r="C10">
            <v>1.6</v>
          </cell>
          <cell r="D10" t="str">
            <v>MPCB</v>
          </cell>
          <cell r="E10" t="str">
            <v>1 - 1.6</v>
          </cell>
          <cell r="F10" t="str">
            <v>1.6 - 2.5</v>
          </cell>
          <cell r="G10" t="str">
            <v>1.4 - 2.3</v>
          </cell>
          <cell r="H10">
            <v>32</v>
          </cell>
          <cell r="K10">
            <v>0.16666666666666666</v>
          </cell>
        </row>
        <row r="11">
          <cell r="B11">
            <v>0.75</v>
          </cell>
          <cell r="C11">
            <v>1.8</v>
          </cell>
          <cell r="D11" t="str">
            <v>MPCB</v>
          </cell>
          <cell r="E11" t="str">
            <v>1.6 - 2.5</v>
          </cell>
          <cell r="F11" t="str">
            <v>2.5 - 4</v>
          </cell>
          <cell r="G11" t="str">
            <v>1.4 - 2.3</v>
          </cell>
          <cell r="H11">
            <v>32</v>
          </cell>
          <cell r="K11">
            <v>0.16666666666666666</v>
          </cell>
        </row>
        <row r="12">
          <cell r="B12">
            <v>0.92</v>
          </cell>
          <cell r="C12">
            <v>2.1</v>
          </cell>
          <cell r="D12" t="str">
            <v>MPCB</v>
          </cell>
          <cell r="E12" t="str">
            <v>1.6 - 2.5</v>
          </cell>
          <cell r="F12" t="str">
            <v>2.5 - 4</v>
          </cell>
          <cell r="G12" t="str">
            <v>1.4 - 2.3</v>
          </cell>
          <cell r="H12">
            <v>32</v>
          </cell>
          <cell r="K12">
            <v>0.16666666666666666</v>
          </cell>
        </row>
        <row r="13">
          <cell r="B13">
            <v>1.1000000000000001</v>
          </cell>
          <cell r="C13">
            <v>2.6</v>
          </cell>
          <cell r="D13" t="str">
            <v>MPCB</v>
          </cell>
          <cell r="E13" t="str">
            <v>2.5 - 4</v>
          </cell>
          <cell r="F13" t="str">
            <v>4 - 6.3</v>
          </cell>
          <cell r="G13" t="str">
            <v>2.0 - 3.3</v>
          </cell>
          <cell r="H13">
            <v>32</v>
          </cell>
          <cell r="K13">
            <v>0.16666666666666666</v>
          </cell>
        </row>
        <row r="14">
          <cell r="B14">
            <v>1.3</v>
          </cell>
          <cell r="C14">
            <v>3</v>
          </cell>
          <cell r="D14" t="str">
            <v>MPCB</v>
          </cell>
          <cell r="E14" t="str">
            <v>2.5 - 4</v>
          </cell>
          <cell r="F14" t="str">
            <v>4 - 6.3</v>
          </cell>
          <cell r="G14" t="str">
            <v>2.0 - 3.3</v>
          </cell>
          <cell r="H14">
            <v>32</v>
          </cell>
          <cell r="K14">
            <v>0.16666666666666666</v>
          </cell>
        </row>
        <row r="15">
          <cell r="B15">
            <v>1.5</v>
          </cell>
          <cell r="C15">
            <v>3.5</v>
          </cell>
          <cell r="D15" t="str">
            <v>MPCB</v>
          </cell>
          <cell r="E15" t="str">
            <v>2.5 - 4</v>
          </cell>
          <cell r="F15" t="str">
            <v>4 - 6.3</v>
          </cell>
          <cell r="G15" t="str">
            <v>3.0 - 5.0</v>
          </cell>
          <cell r="H15">
            <v>32</v>
          </cell>
          <cell r="K15">
            <v>0.16666666666666666</v>
          </cell>
        </row>
        <row r="16">
          <cell r="B16">
            <v>1.8</v>
          </cell>
          <cell r="C16">
            <v>4.8</v>
          </cell>
          <cell r="D16" t="str">
            <v>MPCB</v>
          </cell>
          <cell r="E16" t="str">
            <v>4 - 6.3</v>
          </cell>
          <cell r="F16" t="str">
            <v>6.3 - 10</v>
          </cell>
          <cell r="G16" t="str">
            <v>4.5 - 7.5</v>
          </cell>
          <cell r="H16">
            <v>32</v>
          </cell>
          <cell r="K16">
            <v>0.16666666666666666</v>
          </cell>
        </row>
        <row r="17">
          <cell r="B17">
            <v>2.2000000000000002</v>
          </cell>
          <cell r="C17">
            <v>5</v>
          </cell>
          <cell r="D17" t="str">
            <v>MPCB</v>
          </cell>
          <cell r="E17" t="str">
            <v>4 - 6.3</v>
          </cell>
          <cell r="F17" t="str">
            <v>6.3 - 10</v>
          </cell>
          <cell r="G17" t="str">
            <v>4.5 - 7.5</v>
          </cell>
          <cell r="H17">
            <v>32</v>
          </cell>
          <cell r="K17">
            <v>0.16666666666666666</v>
          </cell>
        </row>
        <row r="18">
          <cell r="B18">
            <v>3</v>
          </cell>
          <cell r="C18">
            <v>6.2</v>
          </cell>
          <cell r="D18" t="str">
            <v>MPCB</v>
          </cell>
          <cell r="E18" t="str">
            <v>4 - 6.3</v>
          </cell>
          <cell r="F18" t="str">
            <v>6.3 - 10</v>
          </cell>
          <cell r="G18" t="str">
            <v>4.5 - 7.5</v>
          </cell>
          <cell r="H18">
            <v>32</v>
          </cell>
          <cell r="K18">
            <v>0.16666666666666666</v>
          </cell>
        </row>
        <row r="19">
          <cell r="B19">
            <v>3.7</v>
          </cell>
          <cell r="C19">
            <v>7.5</v>
          </cell>
          <cell r="D19" t="str">
            <v>MPCB</v>
          </cell>
          <cell r="E19" t="str">
            <v>6.3 - 10</v>
          </cell>
          <cell r="F19" t="str">
            <v>10 - 16</v>
          </cell>
          <cell r="G19" t="str">
            <v>6.0 - 10</v>
          </cell>
          <cell r="H19">
            <v>32</v>
          </cell>
          <cell r="K19">
            <v>0.16666666666666666</v>
          </cell>
        </row>
        <row r="20">
          <cell r="B20">
            <v>4.5</v>
          </cell>
          <cell r="C20">
            <v>9</v>
          </cell>
          <cell r="D20" t="str">
            <v>MPCB</v>
          </cell>
          <cell r="E20" t="str">
            <v>6.3 - 10</v>
          </cell>
          <cell r="F20" t="str">
            <v>10 - 16</v>
          </cell>
          <cell r="G20" t="str">
            <v>6.0 - 10</v>
          </cell>
          <cell r="H20">
            <v>32</v>
          </cell>
          <cell r="K20">
            <v>0.16666666666666666</v>
          </cell>
        </row>
        <row r="21">
          <cell r="B21">
            <v>5.5</v>
          </cell>
          <cell r="C21">
            <v>11</v>
          </cell>
          <cell r="D21" t="str">
            <v>MPCB</v>
          </cell>
          <cell r="E21" t="str">
            <v>10 - 16</v>
          </cell>
          <cell r="F21" t="str">
            <v>10 - 16</v>
          </cell>
          <cell r="G21" t="str">
            <v>9.0 - 15</v>
          </cell>
          <cell r="H21">
            <v>80</v>
          </cell>
          <cell r="K21">
            <v>0.16666666666666666</v>
          </cell>
        </row>
        <row r="22">
          <cell r="B22">
            <v>7.5</v>
          </cell>
          <cell r="C22">
            <v>14</v>
          </cell>
          <cell r="D22" t="str">
            <v>MPCB</v>
          </cell>
          <cell r="E22" t="str">
            <v>10 - 16</v>
          </cell>
          <cell r="F22" t="str">
            <v>16 - 25</v>
          </cell>
          <cell r="G22" t="str">
            <v>14 - 23</v>
          </cell>
          <cell r="H22">
            <v>80</v>
          </cell>
          <cell r="K22">
            <v>0.16666666666666666</v>
          </cell>
        </row>
        <row r="23">
          <cell r="B23">
            <v>9.3000000000000007</v>
          </cell>
          <cell r="C23">
            <v>18</v>
          </cell>
          <cell r="D23" t="str">
            <v>MPCB</v>
          </cell>
          <cell r="E23" t="str">
            <v>16 - 25</v>
          </cell>
          <cell r="F23" t="str">
            <v>16 - 25</v>
          </cell>
          <cell r="G23" t="str">
            <v>14 - 23</v>
          </cell>
          <cell r="H23">
            <v>80</v>
          </cell>
          <cell r="K23">
            <v>0.25</v>
          </cell>
        </row>
        <row r="24">
          <cell r="B24">
            <v>11</v>
          </cell>
          <cell r="C24">
            <v>21</v>
          </cell>
          <cell r="D24" t="str">
            <v>MPCB</v>
          </cell>
          <cell r="E24" t="str">
            <v>16 - 25</v>
          </cell>
          <cell r="F24" t="str">
            <v>24 - 32</v>
          </cell>
          <cell r="G24" t="str">
            <v>20 - 33</v>
          </cell>
          <cell r="H24">
            <v>80</v>
          </cell>
          <cell r="K24">
            <v>0.25</v>
          </cell>
        </row>
        <row r="25">
          <cell r="B25">
            <v>13</v>
          </cell>
          <cell r="C25">
            <v>24</v>
          </cell>
          <cell r="D25" t="str">
            <v>MPCB</v>
          </cell>
          <cell r="E25" t="str">
            <v>16 - 25</v>
          </cell>
          <cell r="F25" t="str">
            <v>24 - 32</v>
          </cell>
          <cell r="G25" t="str">
            <v>20 - 33</v>
          </cell>
          <cell r="H25">
            <v>80</v>
          </cell>
          <cell r="K25">
            <v>0.25</v>
          </cell>
        </row>
        <row r="26">
          <cell r="B26">
            <v>15</v>
          </cell>
          <cell r="C26">
            <v>29</v>
          </cell>
          <cell r="D26" t="str">
            <v>MPCB</v>
          </cell>
          <cell r="E26" t="str">
            <v>24 - 32</v>
          </cell>
          <cell r="F26" t="str">
            <v>32 - 40</v>
          </cell>
          <cell r="G26" t="str">
            <v>20 - 33</v>
          </cell>
          <cell r="H26">
            <v>80</v>
          </cell>
          <cell r="K26">
            <v>0.25</v>
          </cell>
        </row>
        <row r="27">
          <cell r="B27">
            <v>18.5</v>
          </cell>
          <cell r="C27">
            <v>35</v>
          </cell>
          <cell r="D27" t="str">
            <v>MPCB</v>
          </cell>
          <cell r="E27" t="str">
            <v>32 - 40</v>
          </cell>
          <cell r="F27" t="str">
            <v>50 - 58</v>
          </cell>
          <cell r="G27" t="str">
            <v>30 - 50</v>
          </cell>
          <cell r="H27">
            <v>80</v>
          </cell>
          <cell r="K27">
            <v>0.33333333333333331</v>
          </cell>
        </row>
        <row r="28">
          <cell r="B28">
            <v>22.5</v>
          </cell>
          <cell r="C28">
            <v>40</v>
          </cell>
          <cell r="D28" t="str">
            <v>MPCB</v>
          </cell>
          <cell r="E28" t="str">
            <v>32 - 40</v>
          </cell>
          <cell r="F28" t="str">
            <v>50 - 58</v>
          </cell>
          <cell r="G28" t="str">
            <v>30 - 50</v>
          </cell>
          <cell r="H28">
            <v>80</v>
          </cell>
          <cell r="K28">
            <v>0.33333333333333331</v>
          </cell>
        </row>
        <row r="29">
          <cell r="B29">
            <v>26</v>
          </cell>
          <cell r="C29">
            <v>47</v>
          </cell>
          <cell r="D29" t="str">
            <v>MCCB</v>
          </cell>
          <cell r="E29" t="str">
            <v>80</v>
          </cell>
          <cell r="F29" t="str">
            <v>80</v>
          </cell>
          <cell r="G29" t="str">
            <v>45 - 75</v>
          </cell>
          <cell r="H29">
            <v>110</v>
          </cell>
          <cell r="K29">
            <v>0.33333333333333331</v>
          </cell>
        </row>
        <row r="30">
          <cell r="B30">
            <v>30</v>
          </cell>
          <cell r="C30">
            <v>55</v>
          </cell>
          <cell r="D30" t="str">
            <v>MCCB</v>
          </cell>
          <cell r="E30" t="str">
            <v>80</v>
          </cell>
          <cell r="F30" t="str">
            <v>80</v>
          </cell>
          <cell r="G30" t="str">
            <v>45 - 75</v>
          </cell>
          <cell r="H30">
            <v>110</v>
          </cell>
          <cell r="K30">
            <v>0.33333333333333331</v>
          </cell>
        </row>
        <row r="31">
          <cell r="B31">
            <v>33.5</v>
          </cell>
          <cell r="C31">
            <v>60</v>
          </cell>
          <cell r="D31" t="str">
            <v>MCCB</v>
          </cell>
          <cell r="E31" t="str">
            <v>100</v>
          </cell>
          <cell r="F31" t="str">
            <v>100</v>
          </cell>
          <cell r="G31" t="str">
            <v>42 - 69</v>
          </cell>
          <cell r="H31">
            <v>140</v>
          </cell>
          <cell r="K31">
            <v>0.33333333333333331</v>
          </cell>
        </row>
        <row r="32">
          <cell r="B32">
            <v>37</v>
          </cell>
          <cell r="C32">
            <v>66</v>
          </cell>
          <cell r="D32" t="str">
            <v>MCCB</v>
          </cell>
          <cell r="E32" t="str">
            <v>100</v>
          </cell>
          <cell r="F32" t="str">
            <v>100</v>
          </cell>
          <cell r="G32" t="str">
            <v>42 - 69</v>
          </cell>
          <cell r="H32">
            <v>140</v>
          </cell>
          <cell r="K32">
            <v>0.33333333333333331</v>
          </cell>
        </row>
        <row r="33">
          <cell r="B33">
            <v>45</v>
          </cell>
          <cell r="C33">
            <v>80</v>
          </cell>
          <cell r="D33" t="str">
            <v>MCCB</v>
          </cell>
          <cell r="E33" t="str">
            <v>125</v>
          </cell>
          <cell r="F33" t="str">
            <v>125</v>
          </cell>
          <cell r="G33" t="str">
            <v>60 - 100</v>
          </cell>
          <cell r="H33">
            <v>140</v>
          </cell>
          <cell r="K33">
            <v>0.5</v>
          </cell>
        </row>
        <row r="34">
          <cell r="B34">
            <v>55</v>
          </cell>
          <cell r="C34">
            <v>100</v>
          </cell>
          <cell r="D34" t="str">
            <v>MCCB</v>
          </cell>
          <cell r="E34" t="str">
            <v>160</v>
          </cell>
          <cell r="F34" t="str">
            <v>160</v>
          </cell>
          <cell r="G34" t="str">
            <v>60 - 100</v>
          </cell>
          <cell r="H34">
            <v>140</v>
          </cell>
          <cell r="K34">
            <v>0.5</v>
          </cell>
        </row>
        <row r="35">
          <cell r="B35">
            <v>67.5</v>
          </cell>
          <cell r="C35">
            <v>120</v>
          </cell>
          <cell r="D35" t="str">
            <v>MCCB</v>
          </cell>
          <cell r="E35" t="str">
            <v>200</v>
          </cell>
          <cell r="F35" t="str">
            <v>200</v>
          </cell>
          <cell r="G35" t="str">
            <v>90 - 150</v>
          </cell>
          <cell r="H35">
            <v>225</v>
          </cell>
          <cell r="K35">
            <v>0.5</v>
          </cell>
        </row>
        <row r="36">
          <cell r="B36">
            <v>75</v>
          </cell>
          <cell r="C36">
            <v>135</v>
          </cell>
          <cell r="D36" t="str">
            <v>MCCB</v>
          </cell>
          <cell r="E36" t="str">
            <v>200</v>
          </cell>
          <cell r="F36" t="str">
            <v>200</v>
          </cell>
          <cell r="G36" t="str">
            <v>90 - 150</v>
          </cell>
          <cell r="H36">
            <v>225</v>
          </cell>
          <cell r="K36">
            <v>0.66666666666666663</v>
          </cell>
        </row>
        <row r="37">
          <cell r="B37">
            <v>80</v>
          </cell>
          <cell r="C37">
            <v>139</v>
          </cell>
          <cell r="D37" t="str">
            <v>MCCB</v>
          </cell>
          <cell r="E37" t="str">
            <v>200</v>
          </cell>
          <cell r="F37" t="str">
            <v>200</v>
          </cell>
          <cell r="G37" t="str">
            <v>135 - 225</v>
          </cell>
          <cell r="H37">
            <v>225</v>
          </cell>
          <cell r="K37">
            <v>0.66666666666666663</v>
          </cell>
        </row>
        <row r="38">
          <cell r="B38">
            <v>90</v>
          </cell>
          <cell r="C38">
            <v>165</v>
          </cell>
          <cell r="D38" t="str">
            <v>MCCB</v>
          </cell>
          <cell r="E38" t="str">
            <v>250</v>
          </cell>
          <cell r="F38" t="str">
            <v>250</v>
          </cell>
          <cell r="G38" t="str">
            <v>135 - 225</v>
          </cell>
          <cell r="H38">
            <v>265</v>
          </cell>
          <cell r="K38">
            <v>0.66666666666666663</v>
          </cell>
        </row>
        <row r="39">
          <cell r="B39">
            <v>110</v>
          </cell>
          <cell r="C39">
            <v>200</v>
          </cell>
          <cell r="D39" t="str">
            <v>MCCB</v>
          </cell>
          <cell r="E39" t="str">
            <v>320</v>
          </cell>
          <cell r="F39" t="str">
            <v>320</v>
          </cell>
          <cell r="G39" t="str">
            <v>MPR</v>
          </cell>
          <cell r="H39">
            <v>265</v>
          </cell>
          <cell r="K39">
            <v>0.66666666666666663</v>
          </cell>
        </row>
        <row r="40">
          <cell r="B40">
            <v>132</v>
          </cell>
          <cell r="C40">
            <v>230</v>
          </cell>
          <cell r="D40" t="str">
            <v>MCCB</v>
          </cell>
          <cell r="E40" t="str">
            <v>400</v>
          </cell>
          <cell r="F40" t="str">
            <v>400</v>
          </cell>
          <cell r="G40" t="str">
            <v>MPR</v>
          </cell>
          <cell r="H40">
            <v>265</v>
          </cell>
          <cell r="K40">
            <v>0.66666666666666663</v>
          </cell>
        </row>
        <row r="41">
          <cell r="B41">
            <v>147</v>
          </cell>
          <cell r="C41">
            <v>260</v>
          </cell>
          <cell r="D41" t="str">
            <v>MCCB</v>
          </cell>
          <cell r="E41" t="str">
            <v>400</v>
          </cell>
          <cell r="F41" t="str">
            <v>400</v>
          </cell>
          <cell r="G41" t="str">
            <v>MPR</v>
          </cell>
          <cell r="H41">
            <v>265</v>
          </cell>
          <cell r="K41">
            <v>0.66666666666666663</v>
          </cell>
        </row>
        <row r="42">
          <cell r="B42">
            <v>150</v>
          </cell>
          <cell r="C42">
            <v>275</v>
          </cell>
          <cell r="D42" t="str">
            <v>MCCB</v>
          </cell>
          <cell r="E42" t="str">
            <v>400</v>
          </cell>
          <cell r="F42" t="str">
            <v>400</v>
          </cell>
          <cell r="G42" t="str">
            <v>MPR</v>
          </cell>
          <cell r="H42">
            <v>400</v>
          </cell>
          <cell r="K42">
            <v>0.66666666666666663</v>
          </cell>
        </row>
        <row r="43">
          <cell r="B43">
            <v>160</v>
          </cell>
          <cell r="C43">
            <v>280</v>
          </cell>
          <cell r="D43" t="str">
            <v>MCCB</v>
          </cell>
          <cell r="E43" t="str">
            <v>630</v>
          </cell>
          <cell r="F43" t="str">
            <v>630</v>
          </cell>
          <cell r="G43" t="str">
            <v>MPR</v>
          </cell>
          <cell r="H43">
            <v>400</v>
          </cell>
          <cell r="K43">
            <v>0.66666666666666663</v>
          </cell>
        </row>
        <row r="44">
          <cell r="B44">
            <v>168</v>
          </cell>
          <cell r="C44">
            <v>300</v>
          </cell>
          <cell r="D44" t="str">
            <v>MCCB</v>
          </cell>
          <cell r="E44" t="str">
            <v>630</v>
          </cell>
          <cell r="F44" t="str">
            <v>630</v>
          </cell>
          <cell r="G44" t="str">
            <v>MPR</v>
          </cell>
          <cell r="H44">
            <v>400</v>
          </cell>
          <cell r="K44">
            <v>0.66666666666666663</v>
          </cell>
        </row>
        <row r="45">
          <cell r="B45">
            <v>180</v>
          </cell>
          <cell r="C45">
            <v>320</v>
          </cell>
          <cell r="D45" t="str">
            <v>MCCB</v>
          </cell>
          <cell r="E45" t="str">
            <v>630</v>
          </cell>
          <cell r="F45" t="str">
            <v>630</v>
          </cell>
          <cell r="G45" t="str">
            <v>MPR</v>
          </cell>
          <cell r="H45">
            <v>550</v>
          </cell>
          <cell r="K45">
            <v>0.66666666666666663</v>
          </cell>
        </row>
        <row r="46">
          <cell r="B46">
            <v>200</v>
          </cell>
          <cell r="C46">
            <v>340</v>
          </cell>
          <cell r="D46" t="str">
            <v>MCCB</v>
          </cell>
          <cell r="E46" t="str">
            <v>630</v>
          </cell>
          <cell r="F46" t="str">
            <v>630</v>
          </cell>
          <cell r="G46" t="str">
            <v>MPR</v>
          </cell>
          <cell r="H46">
            <v>550</v>
          </cell>
          <cell r="K46">
            <v>0.66666666666666663</v>
          </cell>
        </row>
        <row r="49">
          <cell r="B49" t="str">
            <v>Siemens</v>
          </cell>
          <cell r="K49">
            <v>0</v>
          </cell>
        </row>
        <row r="50">
          <cell r="B50" t="str">
            <v>Motor kW</v>
          </cell>
          <cell r="C50" t="str">
            <v>A</v>
          </cell>
          <cell r="D50" t="str">
            <v>Protection Device</v>
          </cell>
          <cell r="E50" t="str">
            <v>Rating</v>
          </cell>
          <cell r="F50" t="str">
            <v>Inst setting</v>
          </cell>
          <cell r="G50" t="str">
            <v>TOL Range</v>
          </cell>
          <cell r="H50" t="str">
            <v>Contactor</v>
          </cell>
          <cell r="I50">
            <v>0</v>
          </cell>
          <cell r="J50" t="str">
            <v>HRC Fuse</v>
          </cell>
          <cell r="K50" t="str">
            <v>Panel Rqmt</v>
          </cell>
        </row>
        <row r="51">
          <cell r="B51">
            <v>0.37</v>
          </cell>
          <cell r="C51">
            <v>1</v>
          </cell>
          <cell r="D51">
            <v>0</v>
          </cell>
          <cell r="E51">
            <v>0</v>
          </cell>
          <cell r="F51">
            <v>0</v>
          </cell>
          <cell r="G51" t="str">
            <v>0.8 - 1.25</v>
          </cell>
          <cell r="H51">
            <v>9</v>
          </cell>
          <cell r="I51">
            <v>0</v>
          </cell>
          <cell r="J51">
            <v>4</v>
          </cell>
          <cell r="K51">
            <v>0.16666666666666666</v>
          </cell>
        </row>
        <row r="52">
          <cell r="B52">
            <v>0.55000000000000004</v>
          </cell>
          <cell r="C52">
            <v>1.3</v>
          </cell>
          <cell r="D52">
            <v>0</v>
          </cell>
          <cell r="E52">
            <v>0</v>
          </cell>
          <cell r="F52">
            <v>0</v>
          </cell>
          <cell r="G52" t="str">
            <v>1 - 1.6</v>
          </cell>
          <cell r="H52">
            <v>9</v>
          </cell>
          <cell r="I52">
            <v>0</v>
          </cell>
          <cell r="J52">
            <v>4</v>
          </cell>
          <cell r="K52">
            <v>0.16666666666666666</v>
          </cell>
        </row>
        <row r="53">
          <cell r="B53">
            <v>0.75</v>
          </cell>
          <cell r="C53">
            <v>1.9</v>
          </cell>
          <cell r="D53">
            <v>0</v>
          </cell>
          <cell r="E53">
            <v>0</v>
          </cell>
          <cell r="F53">
            <v>0</v>
          </cell>
          <cell r="G53" t="str">
            <v>1.25 - 2</v>
          </cell>
          <cell r="H53">
            <v>9</v>
          </cell>
          <cell r="I53">
            <v>0</v>
          </cell>
          <cell r="J53">
            <v>6</v>
          </cell>
          <cell r="K53">
            <v>0.16666666666666666</v>
          </cell>
        </row>
        <row r="54">
          <cell r="B54">
            <v>1.1000000000000001</v>
          </cell>
          <cell r="C54">
            <v>2.6</v>
          </cell>
          <cell r="D54" t="str">
            <v>MCCB</v>
          </cell>
          <cell r="F54" t="str">
            <v>48</v>
          </cell>
          <cell r="G54" t="str">
            <v>2 - 3.2</v>
          </cell>
          <cell r="H54">
            <v>9</v>
          </cell>
          <cell r="I54">
            <v>0</v>
          </cell>
          <cell r="J54">
            <v>6</v>
          </cell>
          <cell r="K54">
            <v>0.16666666666666666</v>
          </cell>
        </row>
        <row r="55">
          <cell r="B55">
            <v>1.5</v>
          </cell>
          <cell r="C55">
            <v>3.7</v>
          </cell>
          <cell r="G55" t="str">
            <v>2.5 - 4</v>
          </cell>
          <cell r="H55">
            <v>9</v>
          </cell>
          <cell r="J55">
            <v>10</v>
          </cell>
          <cell r="K55">
            <v>0.16666666666666666</v>
          </cell>
        </row>
        <row r="56">
          <cell r="B56">
            <v>2.2000000000000002</v>
          </cell>
          <cell r="C56">
            <v>4.8</v>
          </cell>
          <cell r="D56" t="str">
            <v>MCCB</v>
          </cell>
          <cell r="F56" t="str">
            <v>120</v>
          </cell>
          <cell r="G56" t="str">
            <v>4 - 6.3</v>
          </cell>
          <cell r="H56">
            <v>9</v>
          </cell>
          <cell r="I56">
            <v>0</v>
          </cell>
          <cell r="J56">
            <v>16</v>
          </cell>
          <cell r="K56">
            <v>0.16666666666666666</v>
          </cell>
        </row>
        <row r="57">
          <cell r="B57">
            <v>3.7</v>
          </cell>
          <cell r="C57">
            <v>7.8</v>
          </cell>
          <cell r="D57">
            <v>0</v>
          </cell>
          <cell r="F57">
            <v>0</v>
          </cell>
          <cell r="G57" t="str">
            <v>5 - -8</v>
          </cell>
          <cell r="H57">
            <v>9</v>
          </cell>
          <cell r="I57">
            <v>0</v>
          </cell>
          <cell r="J57">
            <v>20</v>
          </cell>
          <cell r="K57">
            <v>0.16666666666666666</v>
          </cell>
        </row>
        <row r="58">
          <cell r="B58">
            <v>5.5</v>
          </cell>
          <cell r="C58">
            <v>11.2</v>
          </cell>
          <cell r="D58" t="str">
            <v>MCCB</v>
          </cell>
          <cell r="F58" t="str">
            <v>190</v>
          </cell>
          <cell r="G58" t="str">
            <v>8 - 12.5</v>
          </cell>
          <cell r="H58">
            <v>12</v>
          </cell>
          <cell r="I58">
            <v>0</v>
          </cell>
          <cell r="J58">
            <v>25</v>
          </cell>
          <cell r="K58">
            <v>0.16666666666666666</v>
          </cell>
        </row>
        <row r="59">
          <cell r="B59">
            <v>7.5</v>
          </cell>
          <cell r="C59">
            <v>16</v>
          </cell>
          <cell r="D59" t="str">
            <v>MCCB</v>
          </cell>
          <cell r="F59" t="str">
            <v>190</v>
          </cell>
          <cell r="G59" t="str">
            <v>12.5 - 20</v>
          </cell>
          <cell r="H59">
            <v>16</v>
          </cell>
          <cell r="I59">
            <v>0</v>
          </cell>
          <cell r="J59">
            <v>25</v>
          </cell>
          <cell r="K59">
            <v>0.16666666666666666</v>
          </cell>
        </row>
        <row r="60">
          <cell r="B60">
            <v>9.3000000000000007</v>
          </cell>
          <cell r="C60">
            <v>19</v>
          </cell>
          <cell r="D60">
            <v>0</v>
          </cell>
          <cell r="F60">
            <v>0</v>
          </cell>
          <cell r="G60" t="str">
            <v>16 - 25</v>
          </cell>
          <cell r="H60">
            <v>32</v>
          </cell>
          <cell r="I60">
            <v>0</v>
          </cell>
          <cell r="J60">
            <v>32</v>
          </cell>
          <cell r="K60">
            <v>0.25</v>
          </cell>
        </row>
        <row r="61">
          <cell r="B61">
            <v>11</v>
          </cell>
          <cell r="C61">
            <v>20.8</v>
          </cell>
          <cell r="D61" t="str">
            <v>MCCB</v>
          </cell>
          <cell r="F61" t="str">
            <v>300</v>
          </cell>
          <cell r="G61" t="str">
            <v>16 - 25</v>
          </cell>
          <cell r="H61">
            <v>32</v>
          </cell>
          <cell r="I61">
            <v>0</v>
          </cell>
          <cell r="J61">
            <v>50</v>
          </cell>
          <cell r="K61">
            <v>0.25</v>
          </cell>
        </row>
        <row r="62">
          <cell r="B62">
            <v>15</v>
          </cell>
          <cell r="C62">
            <v>28</v>
          </cell>
          <cell r="D62" t="str">
            <v>MCCB</v>
          </cell>
          <cell r="F62" t="str">
            <v>420</v>
          </cell>
          <cell r="G62" t="str">
            <v>20 - 32</v>
          </cell>
          <cell r="H62">
            <v>32</v>
          </cell>
          <cell r="I62">
            <v>0</v>
          </cell>
          <cell r="J62">
            <v>50</v>
          </cell>
          <cell r="K62">
            <v>0.25</v>
          </cell>
        </row>
        <row r="63">
          <cell r="B63">
            <v>18.5</v>
          </cell>
          <cell r="C63">
            <v>34</v>
          </cell>
          <cell r="D63" t="str">
            <v>MCCB</v>
          </cell>
          <cell r="F63" t="str">
            <v>480</v>
          </cell>
          <cell r="G63" t="str">
            <v>25 - 36</v>
          </cell>
          <cell r="H63">
            <v>38</v>
          </cell>
          <cell r="I63">
            <v>0</v>
          </cell>
          <cell r="J63">
            <v>63</v>
          </cell>
          <cell r="K63">
            <v>0.33333333333333331</v>
          </cell>
        </row>
        <row r="64">
          <cell r="B64">
            <v>22</v>
          </cell>
          <cell r="C64">
            <v>40</v>
          </cell>
          <cell r="D64" t="str">
            <v>MCCB</v>
          </cell>
          <cell r="F64" t="str">
            <v>600</v>
          </cell>
          <cell r="G64" t="str">
            <v>32 - 50</v>
          </cell>
          <cell r="H64">
            <v>45</v>
          </cell>
          <cell r="I64">
            <v>0</v>
          </cell>
          <cell r="J64">
            <v>80</v>
          </cell>
          <cell r="K64">
            <v>0.33333333333333331</v>
          </cell>
        </row>
        <row r="65">
          <cell r="B65">
            <v>30</v>
          </cell>
          <cell r="C65">
            <v>53</v>
          </cell>
          <cell r="D65" t="str">
            <v>MCCB</v>
          </cell>
          <cell r="F65" t="str">
            <v>690</v>
          </cell>
          <cell r="G65" t="str">
            <v>40 - 57</v>
          </cell>
          <cell r="H65">
            <v>63</v>
          </cell>
          <cell r="I65">
            <v>0</v>
          </cell>
          <cell r="J65">
            <v>100</v>
          </cell>
          <cell r="K65">
            <v>0.33333333333333331</v>
          </cell>
        </row>
        <row r="66">
          <cell r="B66">
            <v>37</v>
          </cell>
          <cell r="C66">
            <v>65</v>
          </cell>
          <cell r="D66" t="str">
            <v>MCCB</v>
          </cell>
          <cell r="F66" t="str">
            <v>770</v>
          </cell>
          <cell r="G66" t="str">
            <v>57 - 70</v>
          </cell>
          <cell r="H66">
            <v>70</v>
          </cell>
          <cell r="I66">
            <v>0</v>
          </cell>
          <cell r="J66">
            <v>125</v>
          </cell>
          <cell r="K66">
            <v>0.33333333333333331</v>
          </cell>
        </row>
        <row r="67">
          <cell r="B67">
            <v>45</v>
          </cell>
          <cell r="C67">
            <v>78</v>
          </cell>
          <cell r="D67" t="str">
            <v>MCCB</v>
          </cell>
          <cell r="F67" t="str">
            <v>840</v>
          </cell>
          <cell r="G67" t="str">
            <v>70 - 95</v>
          </cell>
          <cell r="H67">
            <v>85</v>
          </cell>
          <cell r="I67">
            <v>0</v>
          </cell>
          <cell r="J67">
            <v>125</v>
          </cell>
          <cell r="K67">
            <v>0.5</v>
          </cell>
        </row>
        <row r="68">
          <cell r="B68">
            <v>55</v>
          </cell>
          <cell r="C68">
            <v>96</v>
          </cell>
          <cell r="D68" t="str">
            <v>MCCB</v>
          </cell>
          <cell r="F68" t="str">
            <v>1100</v>
          </cell>
          <cell r="G68" t="str">
            <v>85 - 135</v>
          </cell>
          <cell r="H68">
            <v>110</v>
          </cell>
          <cell r="I68">
            <v>0</v>
          </cell>
          <cell r="J68">
            <v>160</v>
          </cell>
          <cell r="K68">
            <v>0.5</v>
          </cell>
        </row>
        <row r="69">
          <cell r="B69">
            <v>75</v>
          </cell>
          <cell r="C69">
            <v>131</v>
          </cell>
          <cell r="D69" t="str">
            <v>MCCB</v>
          </cell>
          <cell r="F69" t="str">
            <v>1500</v>
          </cell>
          <cell r="G69" t="str">
            <v>115 - 180</v>
          </cell>
          <cell r="H69">
            <v>140</v>
          </cell>
          <cell r="I69">
            <v>0</v>
          </cell>
          <cell r="J69">
            <v>200</v>
          </cell>
          <cell r="K69">
            <v>0.66666666666666663</v>
          </cell>
        </row>
        <row r="70">
          <cell r="B70">
            <v>90</v>
          </cell>
          <cell r="C70">
            <v>156</v>
          </cell>
          <cell r="D70" t="str">
            <v>MCCB</v>
          </cell>
          <cell r="F70" t="str">
            <v>1700</v>
          </cell>
          <cell r="G70" t="str">
            <v>115 - 180</v>
          </cell>
          <cell r="H70">
            <v>170</v>
          </cell>
          <cell r="I70">
            <v>0</v>
          </cell>
          <cell r="J70">
            <v>250</v>
          </cell>
          <cell r="K70">
            <v>0.66666666666666663</v>
          </cell>
        </row>
        <row r="71">
          <cell r="B71">
            <v>110</v>
          </cell>
          <cell r="C71">
            <v>189</v>
          </cell>
          <cell r="D71" t="str">
            <v>MCCB</v>
          </cell>
          <cell r="F71" t="str">
            <v>2100</v>
          </cell>
          <cell r="G71" t="str">
            <v>160 - 250</v>
          </cell>
          <cell r="H71">
            <v>205</v>
          </cell>
          <cell r="I71">
            <v>0</v>
          </cell>
          <cell r="J71">
            <v>315</v>
          </cell>
          <cell r="K71">
            <v>0.66666666666666663</v>
          </cell>
        </row>
        <row r="72">
          <cell r="B72">
            <v>132</v>
          </cell>
          <cell r="C72">
            <v>227</v>
          </cell>
          <cell r="D72" t="str">
            <v>MCCB</v>
          </cell>
          <cell r="F72" t="str">
            <v>2800</v>
          </cell>
          <cell r="G72" t="str">
            <v>160 - 250</v>
          </cell>
          <cell r="H72">
            <v>250</v>
          </cell>
          <cell r="I72">
            <v>0</v>
          </cell>
          <cell r="J72">
            <v>355</v>
          </cell>
          <cell r="K72">
            <v>0.66666666666666663</v>
          </cell>
        </row>
        <row r="73">
          <cell r="B73">
            <v>160</v>
          </cell>
          <cell r="C73">
            <v>271</v>
          </cell>
          <cell r="D73" t="str">
            <v>MCCB</v>
          </cell>
          <cell r="F73" t="str">
            <v>3100</v>
          </cell>
          <cell r="G73" t="str">
            <v>200 - 320</v>
          </cell>
          <cell r="H73">
            <v>300</v>
          </cell>
          <cell r="I73">
            <v>0</v>
          </cell>
          <cell r="J73">
            <v>400</v>
          </cell>
          <cell r="K73">
            <v>0.66666666666666663</v>
          </cell>
        </row>
        <row r="74">
          <cell r="B74">
            <v>200</v>
          </cell>
          <cell r="C74">
            <v>339</v>
          </cell>
          <cell r="D74" t="str">
            <v>MCCB</v>
          </cell>
          <cell r="F74" t="str">
            <v>4000</v>
          </cell>
          <cell r="G74" t="str">
            <v>250 - 400</v>
          </cell>
          <cell r="H74">
            <v>400</v>
          </cell>
          <cell r="I74">
            <v>0</v>
          </cell>
          <cell r="J74">
            <v>500</v>
          </cell>
          <cell r="K74">
            <v>0.66666666666666663</v>
          </cell>
        </row>
        <row r="75">
          <cell r="B75">
            <v>250</v>
          </cell>
          <cell r="C75">
            <v>398</v>
          </cell>
          <cell r="D75" t="str">
            <v>MCCB</v>
          </cell>
          <cell r="F75" t="str">
            <v>4260</v>
          </cell>
          <cell r="G75" t="str">
            <v>320 - 500</v>
          </cell>
          <cell r="H75">
            <v>475</v>
          </cell>
          <cell r="I75">
            <v>0</v>
          </cell>
          <cell r="J75">
            <v>500</v>
          </cell>
          <cell r="K75">
            <v>0.66666666666666663</v>
          </cell>
        </row>
        <row r="77">
          <cell r="K77">
            <v>0</v>
          </cell>
        </row>
        <row r="78">
          <cell r="B78" t="str">
            <v>GE</v>
          </cell>
          <cell r="K78">
            <v>0</v>
          </cell>
        </row>
        <row r="79">
          <cell r="B79" t="str">
            <v>Motor kW</v>
          </cell>
          <cell r="C79" t="str">
            <v>A</v>
          </cell>
          <cell r="D79" t="str">
            <v>Protection Device</v>
          </cell>
          <cell r="E79" t="str">
            <v>Rating</v>
          </cell>
          <cell r="F79" t="str">
            <v>Mecon Sel</v>
          </cell>
          <cell r="G79" t="str">
            <v>TOL Range</v>
          </cell>
          <cell r="H79" t="str">
            <v>Contactor</v>
          </cell>
          <cell r="J79" t="str">
            <v>HRC Fuse</v>
          </cell>
          <cell r="K79" t="str">
            <v>Panel Rqmt</v>
          </cell>
        </row>
        <row r="80">
          <cell r="B80">
            <v>0.55000000000000004</v>
          </cell>
          <cell r="C80">
            <v>1.5</v>
          </cell>
          <cell r="D80" t="str">
            <v>MCCB</v>
          </cell>
          <cell r="E80" t="str">
            <v>3.2</v>
          </cell>
          <cell r="H80">
            <v>18</v>
          </cell>
          <cell r="K80">
            <v>0.16666666666666666</v>
          </cell>
        </row>
        <row r="81">
          <cell r="B81">
            <v>0.75</v>
          </cell>
          <cell r="C81">
            <v>1.9</v>
          </cell>
          <cell r="D81" t="str">
            <v>MCCB</v>
          </cell>
          <cell r="E81" t="str">
            <v>3.2</v>
          </cell>
          <cell r="H81">
            <v>18</v>
          </cell>
          <cell r="K81">
            <v>0.16666666666666666</v>
          </cell>
        </row>
        <row r="82">
          <cell r="B82">
            <v>1.1000000000000001</v>
          </cell>
          <cell r="C82">
            <v>2.5</v>
          </cell>
          <cell r="D82" t="str">
            <v>MCCB</v>
          </cell>
          <cell r="E82" t="str">
            <v>3.2</v>
          </cell>
          <cell r="H82">
            <v>18</v>
          </cell>
          <cell r="K82">
            <v>0.16666666666666666</v>
          </cell>
        </row>
        <row r="83">
          <cell r="B83">
            <v>1.5</v>
          </cell>
          <cell r="C83">
            <v>3.4</v>
          </cell>
          <cell r="D83" t="str">
            <v>MCCB</v>
          </cell>
          <cell r="E83" t="str">
            <v>6.3</v>
          </cell>
          <cell r="H83">
            <v>18</v>
          </cell>
          <cell r="K83">
            <v>0.16666666666666666</v>
          </cell>
        </row>
        <row r="84">
          <cell r="B84">
            <v>2.2000000000000002</v>
          </cell>
          <cell r="C84">
            <v>4.8</v>
          </cell>
          <cell r="D84" t="str">
            <v>MCCB</v>
          </cell>
          <cell r="E84" t="str">
            <v>6.3</v>
          </cell>
          <cell r="H84">
            <v>18</v>
          </cell>
          <cell r="K84">
            <v>0.16666666666666666</v>
          </cell>
        </row>
        <row r="85">
          <cell r="B85">
            <v>3.75</v>
          </cell>
          <cell r="C85">
            <v>7.7</v>
          </cell>
          <cell r="D85" t="str">
            <v>MCCB</v>
          </cell>
          <cell r="E85" t="str">
            <v>12.5</v>
          </cell>
          <cell r="H85">
            <v>18</v>
          </cell>
          <cell r="K85">
            <v>0.16666666666666666</v>
          </cell>
        </row>
        <row r="86">
          <cell r="B86">
            <v>5.5</v>
          </cell>
          <cell r="C86">
            <v>11.6</v>
          </cell>
          <cell r="D86" t="str">
            <v>MCCB</v>
          </cell>
          <cell r="E86" t="str">
            <v>12.5</v>
          </cell>
          <cell r="H86">
            <v>18</v>
          </cell>
          <cell r="K86">
            <v>0.16666666666666666</v>
          </cell>
        </row>
        <row r="87">
          <cell r="B87">
            <v>7.5</v>
          </cell>
          <cell r="C87">
            <v>14.4</v>
          </cell>
          <cell r="D87" t="str">
            <v>MCCB</v>
          </cell>
          <cell r="E87" t="str">
            <v>25</v>
          </cell>
          <cell r="H87">
            <v>32</v>
          </cell>
          <cell r="K87">
            <v>0.16666666666666666</v>
          </cell>
        </row>
        <row r="88">
          <cell r="B88">
            <v>11</v>
          </cell>
          <cell r="C88">
            <v>21.1</v>
          </cell>
          <cell r="D88" t="str">
            <v>MCCB</v>
          </cell>
          <cell r="E88" t="str">
            <v>25</v>
          </cell>
          <cell r="H88">
            <v>32</v>
          </cell>
          <cell r="K88">
            <v>0.25</v>
          </cell>
        </row>
        <row r="89">
          <cell r="B89">
            <v>15</v>
          </cell>
          <cell r="C89">
            <v>28</v>
          </cell>
          <cell r="D89" t="str">
            <v>MCCB</v>
          </cell>
          <cell r="E89" t="str">
            <v>50</v>
          </cell>
          <cell r="H89">
            <v>40</v>
          </cell>
          <cell r="K89">
            <v>0.25</v>
          </cell>
        </row>
        <row r="90">
          <cell r="B90">
            <v>18.5</v>
          </cell>
          <cell r="C90">
            <v>35</v>
          </cell>
          <cell r="D90" t="str">
            <v>MCCB</v>
          </cell>
          <cell r="E90" t="str">
            <v>50</v>
          </cell>
          <cell r="H90">
            <v>40</v>
          </cell>
          <cell r="K90">
            <v>0.33333333333333331</v>
          </cell>
        </row>
        <row r="91">
          <cell r="B91">
            <v>22</v>
          </cell>
          <cell r="C91">
            <v>41</v>
          </cell>
          <cell r="D91" t="str">
            <v>MCCB</v>
          </cell>
          <cell r="E91" t="str">
            <v>50</v>
          </cell>
          <cell r="H91">
            <v>65</v>
          </cell>
          <cell r="K91">
            <v>0.33333333333333331</v>
          </cell>
        </row>
        <row r="92">
          <cell r="B92">
            <v>30</v>
          </cell>
          <cell r="C92">
            <v>55</v>
          </cell>
          <cell r="D92" t="str">
            <v>MCCB</v>
          </cell>
          <cell r="E92" t="str">
            <v>100</v>
          </cell>
          <cell r="H92">
            <v>65</v>
          </cell>
          <cell r="K92">
            <v>0.33333333333333331</v>
          </cell>
        </row>
        <row r="93">
          <cell r="B93">
            <v>37</v>
          </cell>
          <cell r="C93">
            <v>60</v>
          </cell>
          <cell r="D93" t="str">
            <v>MCCB</v>
          </cell>
          <cell r="E93" t="str">
            <v>100</v>
          </cell>
          <cell r="H93">
            <v>105</v>
          </cell>
          <cell r="K93">
            <v>0.33333333333333331</v>
          </cell>
        </row>
        <row r="94">
          <cell r="B94">
            <v>45</v>
          </cell>
          <cell r="C94">
            <v>83</v>
          </cell>
          <cell r="D94" t="str">
            <v>MCCB</v>
          </cell>
          <cell r="E94" t="str">
            <v>100</v>
          </cell>
          <cell r="H94">
            <v>105</v>
          </cell>
          <cell r="K94">
            <v>0.5</v>
          </cell>
        </row>
        <row r="95">
          <cell r="B95">
            <v>55</v>
          </cell>
          <cell r="C95">
            <v>99</v>
          </cell>
          <cell r="D95" t="str">
            <v>MCCB</v>
          </cell>
          <cell r="E95" t="str">
            <v>200</v>
          </cell>
          <cell r="H95">
            <v>150</v>
          </cell>
          <cell r="K95">
            <v>0.5</v>
          </cell>
        </row>
        <row r="96">
          <cell r="B96">
            <v>75</v>
          </cell>
          <cell r="C96">
            <v>136</v>
          </cell>
          <cell r="D96" t="str">
            <v>MCCB</v>
          </cell>
          <cell r="E96" t="str">
            <v>200</v>
          </cell>
          <cell r="H96">
            <v>150</v>
          </cell>
          <cell r="K96">
            <v>0.66666666666666663</v>
          </cell>
        </row>
        <row r="97">
          <cell r="B97">
            <v>90</v>
          </cell>
          <cell r="C97">
            <v>162</v>
          </cell>
          <cell r="D97" t="str">
            <v>MCCB</v>
          </cell>
          <cell r="E97" t="str">
            <v>200</v>
          </cell>
          <cell r="H97">
            <v>185</v>
          </cell>
          <cell r="K97">
            <v>0.66666666666666663</v>
          </cell>
        </row>
        <row r="98">
          <cell r="B98">
            <v>110</v>
          </cell>
          <cell r="C98">
            <v>200</v>
          </cell>
          <cell r="D98" t="str">
            <v>MCCB</v>
          </cell>
          <cell r="E98" t="str">
            <v>400</v>
          </cell>
          <cell r="H98">
            <v>250</v>
          </cell>
          <cell r="K98">
            <v>0.66666666666666663</v>
          </cell>
        </row>
        <row r="99">
          <cell r="B99">
            <v>132</v>
          </cell>
          <cell r="C99">
            <v>231</v>
          </cell>
          <cell r="D99" t="str">
            <v>MCCB</v>
          </cell>
          <cell r="E99" t="str">
            <v>400</v>
          </cell>
          <cell r="H99">
            <v>420</v>
          </cell>
          <cell r="K99">
            <v>0.66666666666666663</v>
          </cell>
        </row>
        <row r="100">
          <cell r="B100">
            <v>150</v>
          </cell>
          <cell r="C100">
            <v>263</v>
          </cell>
          <cell r="D100" t="str">
            <v>MCCB</v>
          </cell>
          <cell r="E100" t="str">
            <v>400</v>
          </cell>
          <cell r="H100">
            <v>420</v>
          </cell>
          <cell r="K100">
            <v>0.66666666666666663</v>
          </cell>
        </row>
        <row r="101">
          <cell r="B101">
            <v>160</v>
          </cell>
          <cell r="C101">
            <v>281</v>
          </cell>
          <cell r="D101" t="str">
            <v>MCCB</v>
          </cell>
          <cell r="E101" t="str">
            <v>400</v>
          </cell>
          <cell r="H101">
            <v>420</v>
          </cell>
          <cell r="K101">
            <v>0.66666666666666663</v>
          </cell>
        </row>
        <row r="102">
          <cell r="B102">
            <v>185</v>
          </cell>
          <cell r="C102">
            <v>324</v>
          </cell>
          <cell r="D102" t="str">
            <v>MCCB</v>
          </cell>
          <cell r="E102" t="str">
            <v>400</v>
          </cell>
          <cell r="H102">
            <v>420</v>
          </cell>
          <cell r="K102">
            <v>0.66666666666666663</v>
          </cell>
        </row>
        <row r="103">
          <cell r="B103">
            <v>200</v>
          </cell>
          <cell r="C103">
            <v>354</v>
          </cell>
          <cell r="D103" t="str">
            <v>MCCB</v>
          </cell>
          <cell r="E103" t="str">
            <v>400</v>
          </cell>
          <cell r="H103">
            <v>420</v>
          </cell>
          <cell r="K103">
            <v>0.66666666666666663</v>
          </cell>
        </row>
        <row r="105">
          <cell r="B105" t="str">
            <v>Crompton</v>
          </cell>
          <cell r="K105">
            <v>0</v>
          </cell>
        </row>
        <row r="106">
          <cell r="B106" t="str">
            <v>Motor kW</v>
          </cell>
          <cell r="C106" t="str">
            <v>A</v>
          </cell>
          <cell r="D106" t="str">
            <v>Protection Device</v>
          </cell>
          <cell r="E106" t="str">
            <v>Rating</v>
          </cell>
          <cell r="F106" t="str">
            <v>Inst setting</v>
          </cell>
          <cell r="G106" t="str">
            <v>TOL Range</v>
          </cell>
          <cell r="H106" t="str">
            <v>Contactor</v>
          </cell>
          <cell r="J106" t="str">
            <v>HRC Fuse</v>
          </cell>
          <cell r="K106" t="str">
            <v>Panel Rqmt</v>
          </cell>
        </row>
        <row r="107">
          <cell r="B107">
            <v>0.25</v>
          </cell>
          <cell r="C107">
            <v>0.79</v>
          </cell>
          <cell r="D107" t="str">
            <v>MCCB</v>
          </cell>
          <cell r="E107" t="str">
            <v>1.5</v>
          </cell>
          <cell r="F107">
            <v>18</v>
          </cell>
          <cell r="H107">
            <v>16</v>
          </cell>
          <cell r="J107">
            <v>0</v>
          </cell>
          <cell r="K107">
            <v>0.16666666666666666</v>
          </cell>
        </row>
        <row r="108">
          <cell r="B108">
            <v>0.37</v>
          </cell>
          <cell r="C108">
            <v>1.08</v>
          </cell>
          <cell r="D108" t="str">
            <v>MCCB</v>
          </cell>
          <cell r="E108" t="str">
            <v>1.5</v>
          </cell>
          <cell r="F108">
            <v>18</v>
          </cell>
          <cell r="H108">
            <v>16</v>
          </cell>
          <cell r="J108">
            <v>0</v>
          </cell>
          <cell r="K108">
            <v>0.16666666666666666</v>
          </cell>
        </row>
        <row r="109">
          <cell r="B109">
            <v>0.55000000000000004</v>
          </cell>
          <cell r="C109">
            <v>1.43</v>
          </cell>
          <cell r="D109" t="str">
            <v>MCCB</v>
          </cell>
          <cell r="E109" t="str">
            <v>2.5</v>
          </cell>
          <cell r="F109">
            <v>24</v>
          </cell>
          <cell r="H109">
            <v>16</v>
          </cell>
          <cell r="J109">
            <v>0</v>
          </cell>
          <cell r="K109">
            <v>0.16666666666666666</v>
          </cell>
        </row>
        <row r="110">
          <cell r="B110">
            <v>0.75</v>
          </cell>
          <cell r="C110">
            <v>1.84</v>
          </cell>
          <cell r="D110" t="str">
            <v>MCCB</v>
          </cell>
          <cell r="E110" t="str">
            <v>3</v>
          </cell>
          <cell r="F110">
            <v>36</v>
          </cell>
          <cell r="H110">
            <v>16</v>
          </cell>
          <cell r="J110">
            <v>0</v>
          </cell>
          <cell r="K110">
            <v>0.16666666666666666</v>
          </cell>
        </row>
        <row r="111">
          <cell r="B111">
            <v>1.1000000000000001</v>
          </cell>
          <cell r="C111">
            <v>2.6</v>
          </cell>
          <cell r="D111" t="str">
            <v>MCCB</v>
          </cell>
          <cell r="E111" t="str">
            <v>4</v>
          </cell>
          <cell r="F111">
            <v>48</v>
          </cell>
          <cell r="H111">
            <v>16</v>
          </cell>
          <cell r="J111">
            <v>0</v>
          </cell>
          <cell r="K111">
            <v>0.16666666666666666</v>
          </cell>
        </row>
        <row r="112">
          <cell r="B112">
            <v>1.5</v>
          </cell>
          <cell r="C112">
            <v>3.4</v>
          </cell>
          <cell r="D112" t="str">
            <v>MCCB</v>
          </cell>
          <cell r="E112" t="str">
            <v>5</v>
          </cell>
          <cell r="F112">
            <v>60</v>
          </cell>
          <cell r="H112">
            <v>16</v>
          </cell>
          <cell r="J112">
            <v>0</v>
          </cell>
          <cell r="K112">
            <v>0.16666666666666666</v>
          </cell>
        </row>
        <row r="113">
          <cell r="B113">
            <v>2.2000000000000002</v>
          </cell>
          <cell r="C113">
            <v>4.8</v>
          </cell>
          <cell r="D113" t="str">
            <v>MCCB</v>
          </cell>
          <cell r="E113" t="str">
            <v>8</v>
          </cell>
          <cell r="F113">
            <v>96</v>
          </cell>
          <cell r="H113">
            <v>16</v>
          </cell>
          <cell r="J113">
            <v>0</v>
          </cell>
          <cell r="K113">
            <v>0.16666666666666666</v>
          </cell>
        </row>
        <row r="114">
          <cell r="B114">
            <v>3.7</v>
          </cell>
          <cell r="C114">
            <v>7.8</v>
          </cell>
          <cell r="D114" t="str">
            <v>MCCB</v>
          </cell>
          <cell r="E114" t="str">
            <v>12</v>
          </cell>
          <cell r="F114">
            <v>144</v>
          </cell>
          <cell r="H114">
            <v>32</v>
          </cell>
          <cell r="J114">
            <v>0</v>
          </cell>
          <cell r="K114">
            <v>0.16666666666666666</v>
          </cell>
        </row>
        <row r="115">
          <cell r="B115">
            <v>5.5</v>
          </cell>
          <cell r="C115">
            <v>11</v>
          </cell>
          <cell r="D115" t="str">
            <v>MCCB</v>
          </cell>
          <cell r="E115" t="str">
            <v>20</v>
          </cell>
          <cell r="F115">
            <v>240</v>
          </cell>
          <cell r="H115">
            <v>70</v>
          </cell>
          <cell r="J115">
            <v>0</v>
          </cell>
          <cell r="K115">
            <v>0.16666666666666666</v>
          </cell>
        </row>
        <row r="116">
          <cell r="B116">
            <v>7.5</v>
          </cell>
          <cell r="C116">
            <v>14.5</v>
          </cell>
          <cell r="D116" t="str">
            <v>MCCB</v>
          </cell>
          <cell r="E116" t="str">
            <v>25</v>
          </cell>
          <cell r="F116">
            <v>300</v>
          </cell>
          <cell r="H116">
            <v>70</v>
          </cell>
          <cell r="J116">
            <v>0</v>
          </cell>
          <cell r="K116">
            <v>0.16666666666666666</v>
          </cell>
        </row>
        <row r="117">
          <cell r="B117">
            <v>11</v>
          </cell>
          <cell r="C117">
            <v>21.5</v>
          </cell>
          <cell r="D117" t="str">
            <v>MCCB</v>
          </cell>
          <cell r="E117" t="str">
            <v>35</v>
          </cell>
          <cell r="F117">
            <v>420</v>
          </cell>
          <cell r="H117">
            <v>70</v>
          </cell>
          <cell r="J117">
            <v>0</v>
          </cell>
          <cell r="K117">
            <v>0.25</v>
          </cell>
        </row>
        <row r="118">
          <cell r="B118">
            <v>15</v>
          </cell>
          <cell r="C118">
            <v>28</v>
          </cell>
          <cell r="D118" t="str">
            <v>MCCB</v>
          </cell>
          <cell r="E118" t="str">
            <v>45</v>
          </cell>
          <cell r="F118">
            <v>540</v>
          </cell>
          <cell r="H118">
            <v>70</v>
          </cell>
          <cell r="J118">
            <v>0</v>
          </cell>
          <cell r="K118">
            <v>0.25</v>
          </cell>
        </row>
        <row r="119">
          <cell r="B119">
            <v>18.5</v>
          </cell>
          <cell r="C119">
            <v>34</v>
          </cell>
          <cell r="D119" t="str">
            <v>MCCB</v>
          </cell>
          <cell r="E119" t="str">
            <v>50</v>
          </cell>
          <cell r="F119">
            <v>600</v>
          </cell>
          <cell r="H119">
            <v>70</v>
          </cell>
          <cell r="J119">
            <v>0</v>
          </cell>
          <cell r="K119">
            <v>0.33333333333333331</v>
          </cell>
        </row>
        <row r="120">
          <cell r="B120">
            <v>22</v>
          </cell>
          <cell r="C120">
            <v>39</v>
          </cell>
          <cell r="D120" t="str">
            <v>MCCB</v>
          </cell>
          <cell r="E120" t="str">
            <v>60</v>
          </cell>
          <cell r="F120">
            <v>720</v>
          </cell>
          <cell r="H120">
            <v>70</v>
          </cell>
          <cell r="J120">
            <v>0</v>
          </cell>
          <cell r="K120">
            <v>0.33333333333333331</v>
          </cell>
        </row>
        <row r="121">
          <cell r="B121">
            <v>30</v>
          </cell>
          <cell r="C121">
            <v>53</v>
          </cell>
          <cell r="D121" t="str">
            <v>MCCB</v>
          </cell>
          <cell r="E121" t="str">
            <v>90</v>
          </cell>
          <cell r="F121">
            <v>900</v>
          </cell>
          <cell r="H121">
            <v>115</v>
          </cell>
          <cell r="J121">
            <v>0</v>
          </cell>
          <cell r="K121">
            <v>0.33333333333333331</v>
          </cell>
        </row>
        <row r="122">
          <cell r="B122">
            <v>37</v>
          </cell>
          <cell r="C122">
            <v>65</v>
          </cell>
          <cell r="D122" t="str">
            <v>MCCB</v>
          </cell>
          <cell r="E122" t="str">
            <v>100</v>
          </cell>
          <cell r="F122">
            <v>1200</v>
          </cell>
          <cell r="H122">
            <v>115</v>
          </cell>
          <cell r="J122">
            <v>0</v>
          </cell>
          <cell r="K122">
            <v>0.33333333333333331</v>
          </cell>
        </row>
        <row r="123">
          <cell r="B123">
            <v>45</v>
          </cell>
          <cell r="C123">
            <v>78</v>
          </cell>
          <cell r="D123" t="str">
            <v>MCCB</v>
          </cell>
          <cell r="E123" t="str">
            <v>125</v>
          </cell>
          <cell r="F123">
            <v>1750</v>
          </cell>
          <cell r="H123">
            <v>200</v>
          </cell>
          <cell r="J123">
            <v>0</v>
          </cell>
          <cell r="K123">
            <v>0.5</v>
          </cell>
        </row>
        <row r="124">
          <cell r="B124">
            <v>55</v>
          </cell>
          <cell r="C124">
            <v>95</v>
          </cell>
          <cell r="D124" t="str">
            <v>MCCB</v>
          </cell>
          <cell r="E124" t="str">
            <v>150</v>
          </cell>
          <cell r="F124">
            <v>2100</v>
          </cell>
          <cell r="H124">
            <v>200</v>
          </cell>
          <cell r="J124">
            <v>0</v>
          </cell>
          <cell r="K124">
            <v>0.5</v>
          </cell>
        </row>
        <row r="125">
          <cell r="B125">
            <v>75</v>
          </cell>
          <cell r="C125">
            <v>132</v>
          </cell>
          <cell r="D125" t="str">
            <v>MCCB</v>
          </cell>
          <cell r="E125" t="str">
            <v>225</v>
          </cell>
          <cell r="F125">
            <v>3150</v>
          </cell>
          <cell r="H125">
            <v>200</v>
          </cell>
          <cell r="J125">
            <v>0</v>
          </cell>
          <cell r="K125">
            <v>0.66666666666666663</v>
          </cell>
        </row>
        <row r="126">
          <cell r="B126">
            <v>90</v>
          </cell>
          <cell r="C126">
            <v>158</v>
          </cell>
          <cell r="D126" t="str">
            <v>MCCB</v>
          </cell>
          <cell r="E126" t="str">
            <v>250</v>
          </cell>
          <cell r="F126">
            <v>3000</v>
          </cell>
          <cell r="H126">
            <v>400</v>
          </cell>
          <cell r="J126">
            <v>0</v>
          </cell>
          <cell r="K126">
            <v>0.66666666666666663</v>
          </cell>
        </row>
        <row r="127">
          <cell r="B127">
            <v>110</v>
          </cell>
          <cell r="C127">
            <v>193</v>
          </cell>
          <cell r="D127" t="str">
            <v>MCCB</v>
          </cell>
          <cell r="E127" t="str">
            <v>300</v>
          </cell>
          <cell r="F127">
            <v>3600</v>
          </cell>
          <cell r="H127">
            <v>400</v>
          </cell>
          <cell r="J127">
            <v>0</v>
          </cell>
          <cell r="K127">
            <v>0.66666666666666663</v>
          </cell>
        </row>
        <row r="128">
          <cell r="B128">
            <v>132</v>
          </cell>
          <cell r="C128">
            <v>230</v>
          </cell>
          <cell r="D128" t="str">
            <v>MCCB</v>
          </cell>
          <cell r="E128" t="str">
            <v>350</v>
          </cell>
          <cell r="F128">
            <v>4200</v>
          </cell>
          <cell r="H128">
            <v>400</v>
          </cell>
          <cell r="J128">
            <v>0</v>
          </cell>
          <cell r="K128">
            <v>0.66666666666666663</v>
          </cell>
        </row>
        <row r="129">
          <cell r="B129">
            <v>160</v>
          </cell>
          <cell r="C129">
            <v>280</v>
          </cell>
          <cell r="D129" t="str">
            <v>MCCB</v>
          </cell>
          <cell r="E129" t="str">
            <v>375</v>
          </cell>
          <cell r="F129">
            <v>4500</v>
          </cell>
          <cell r="H129">
            <v>400</v>
          </cell>
          <cell r="J129">
            <v>0</v>
          </cell>
          <cell r="K129">
            <v>0.66666666666666663</v>
          </cell>
        </row>
        <row r="130">
          <cell r="B130">
            <v>200</v>
          </cell>
          <cell r="C130">
            <v>347</v>
          </cell>
          <cell r="D130" t="str">
            <v>MCCB</v>
          </cell>
          <cell r="E130" t="str">
            <v>400</v>
          </cell>
          <cell r="F130">
            <v>4800</v>
          </cell>
          <cell r="H130">
            <v>400</v>
          </cell>
          <cell r="J130">
            <v>0</v>
          </cell>
          <cell r="K130">
            <v>0.66666666666666663</v>
          </cell>
        </row>
        <row r="132">
          <cell r="B132" t="str">
            <v>ABB</v>
          </cell>
          <cell r="K132">
            <v>0</v>
          </cell>
        </row>
        <row r="133">
          <cell r="B133" t="str">
            <v>Motor kW</v>
          </cell>
          <cell r="C133" t="str">
            <v>A</v>
          </cell>
          <cell r="D133" t="str">
            <v>Protection Device</v>
          </cell>
          <cell r="E133" t="str">
            <v>Rating</v>
          </cell>
          <cell r="F133" t="str">
            <v>Inst setting</v>
          </cell>
          <cell r="G133" t="str">
            <v>TOL Range</v>
          </cell>
          <cell r="H133" t="str">
            <v>Contactor</v>
          </cell>
          <cell r="I133">
            <v>0</v>
          </cell>
          <cell r="J133" t="str">
            <v>HRC Fuse</v>
          </cell>
          <cell r="K133" t="str">
            <v>Panel Rqmt</v>
          </cell>
        </row>
        <row r="134">
          <cell r="B134">
            <v>0.37</v>
          </cell>
          <cell r="C134">
            <v>1.1499999999999999</v>
          </cell>
          <cell r="G134" t="str">
            <v>1 - 1.4</v>
          </cell>
          <cell r="H134">
            <v>9</v>
          </cell>
          <cell r="J134">
            <v>4</v>
          </cell>
          <cell r="K134">
            <v>0.16666666666666666</v>
          </cell>
        </row>
        <row r="135">
          <cell r="B135">
            <v>0.55000000000000004</v>
          </cell>
          <cell r="C135">
            <v>1.4</v>
          </cell>
          <cell r="G135" t="str">
            <v>1.3 - 1.8</v>
          </cell>
          <cell r="H135">
            <v>9</v>
          </cell>
          <cell r="J135">
            <v>6</v>
          </cell>
          <cell r="K135">
            <v>0.16666666666666666</v>
          </cell>
        </row>
        <row r="136">
          <cell r="B136">
            <v>0.75</v>
          </cell>
          <cell r="C136">
            <v>2</v>
          </cell>
          <cell r="G136" t="str">
            <v>1.7 - 2.4</v>
          </cell>
          <cell r="H136">
            <v>9</v>
          </cell>
          <cell r="J136">
            <v>6</v>
          </cell>
          <cell r="K136">
            <v>0.16666666666666666</v>
          </cell>
        </row>
        <row r="137">
          <cell r="B137">
            <v>1.1000000000000001</v>
          </cell>
          <cell r="C137">
            <v>2.5</v>
          </cell>
          <cell r="G137" t="str">
            <v>2.2 - 3.1</v>
          </cell>
          <cell r="H137">
            <v>9</v>
          </cell>
          <cell r="J137">
            <v>10</v>
          </cell>
          <cell r="K137">
            <v>0.16666666666666666</v>
          </cell>
        </row>
        <row r="138">
          <cell r="B138">
            <v>1.5</v>
          </cell>
          <cell r="C138">
            <v>3.5</v>
          </cell>
          <cell r="G138" t="str">
            <v>2.8 - 4</v>
          </cell>
          <cell r="H138">
            <v>9</v>
          </cell>
          <cell r="J138">
            <v>10</v>
          </cell>
          <cell r="K138">
            <v>0.16666666666666666</v>
          </cell>
        </row>
        <row r="139">
          <cell r="B139">
            <v>2.2000000000000002</v>
          </cell>
          <cell r="C139">
            <v>5</v>
          </cell>
          <cell r="G139" t="str">
            <v>4.5 - 6.5</v>
          </cell>
          <cell r="H139">
            <v>9</v>
          </cell>
          <cell r="J139">
            <v>16</v>
          </cell>
          <cell r="K139">
            <v>0.16666666666666666</v>
          </cell>
        </row>
        <row r="140">
          <cell r="B140">
            <v>3</v>
          </cell>
          <cell r="C140">
            <v>6.5</v>
          </cell>
          <cell r="G140" t="str">
            <v>6.0 - 8.5</v>
          </cell>
          <cell r="H140">
            <v>9</v>
          </cell>
          <cell r="J140">
            <v>16</v>
          </cell>
          <cell r="K140">
            <v>0.16666666666666666</v>
          </cell>
        </row>
        <row r="141">
          <cell r="B141">
            <v>4</v>
          </cell>
          <cell r="C141">
            <v>8.4</v>
          </cell>
          <cell r="G141" t="str">
            <v>7.5 - 11</v>
          </cell>
          <cell r="H141">
            <v>9</v>
          </cell>
          <cell r="J141">
            <v>25</v>
          </cell>
          <cell r="K141">
            <v>0.16666666666666666</v>
          </cell>
        </row>
        <row r="142">
          <cell r="B142">
            <v>5.5</v>
          </cell>
          <cell r="C142">
            <v>11</v>
          </cell>
          <cell r="G142" t="str">
            <v>10 - 14</v>
          </cell>
          <cell r="H142">
            <v>16</v>
          </cell>
          <cell r="J142">
            <v>32</v>
          </cell>
          <cell r="K142">
            <v>0.16666666666666666</v>
          </cell>
        </row>
        <row r="143">
          <cell r="B143">
            <v>7.5</v>
          </cell>
          <cell r="C143">
            <v>14</v>
          </cell>
          <cell r="G143" t="str">
            <v>13 - 19</v>
          </cell>
          <cell r="H143">
            <v>25</v>
          </cell>
          <cell r="J143">
            <v>50</v>
          </cell>
          <cell r="K143">
            <v>0.16666666666666666</v>
          </cell>
        </row>
        <row r="144">
          <cell r="B144">
            <v>11</v>
          </cell>
          <cell r="C144">
            <v>21</v>
          </cell>
          <cell r="G144" t="str">
            <v>18 - 25</v>
          </cell>
          <cell r="H144">
            <v>25</v>
          </cell>
          <cell r="J144">
            <v>50</v>
          </cell>
          <cell r="K144">
            <v>0.25</v>
          </cell>
        </row>
        <row r="145">
          <cell r="B145">
            <v>15</v>
          </cell>
          <cell r="C145">
            <v>28</v>
          </cell>
          <cell r="G145" t="str">
            <v>24 - 32</v>
          </cell>
          <cell r="H145">
            <v>30</v>
          </cell>
          <cell r="J145">
            <v>63</v>
          </cell>
          <cell r="K145">
            <v>0.25</v>
          </cell>
        </row>
        <row r="146">
          <cell r="B146">
            <v>18.5</v>
          </cell>
          <cell r="C146">
            <v>35</v>
          </cell>
          <cell r="G146" t="str">
            <v>29 - 42</v>
          </cell>
          <cell r="H146">
            <v>40</v>
          </cell>
          <cell r="J146">
            <v>80</v>
          </cell>
          <cell r="K146">
            <v>0.33333333333333331</v>
          </cell>
        </row>
        <row r="147">
          <cell r="B147">
            <v>22</v>
          </cell>
          <cell r="C147">
            <v>40</v>
          </cell>
          <cell r="G147" t="str">
            <v>36 - 52</v>
          </cell>
          <cell r="H147">
            <v>50</v>
          </cell>
          <cell r="J147">
            <v>100</v>
          </cell>
          <cell r="K147">
            <v>0.33333333333333331</v>
          </cell>
        </row>
        <row r="148">
          <cell r="B148">
            <v>30</v>
          </cell>
          <cell r="C148">
            <v>55</v>
          </cell>
          <cell r="G148" t="str">
            <v>45 - 63</v>
          </cell>
          <cell r="H148">
            <v>63</v>
          </cell>
          <cell r="J148">
            <v>125</v>
          </cell>
          <cell r="K148">
            <v>0.33333333333333331</v>
          </cell>
        </row>
        <row r="149">
          <cell r="B149">
            <v>37</v>
          </cell>
          <cell r="C149">
            <v>66</v>
          </cell>
          <cell r="G149" t="str">
            <v>60 - 80</v>
          </cell>
          <cell r="H149">
            <v>75</v>
          </cell>
          <cell r="J149">
            <v>160</v>
          </cell>
          <cell r="K149">
            <v>0.33333333333333331</v>
          </cell>
        </row>
        <row r="150">
          <cell r="B150">
            <v>45</v>
          </cell>
          <cell r="C150">
            <v>80</v>
          </cell>
          <cell r="G150" t="str">
            <v>80 - 100</v>
          </cell>
          <cell r="H150">
            <v>90</v>
          </cell>
          <cell r="J150">
            <v>160</v>
          </cell>
          <cell r="K150">
            <v>0.5</v>
          </cell>
        </row>
        <row r="151">
          <cell r="B151">
            <v>55</v>
          </cell>
          <cell r="C151">
            <v>96</v>
          </cell>
          <cell r="G151" t="str">
            <v>80 - 110</v>
          </cell>
          <cell r="H151">
            <v>100</v>
          </cell>
          <cell r="J151">
            <v>200</v>
          </cell>
          <cell r="K151">
            <v>0.5</v>
          </cell>
        </row>
        <row r="152">
          <cell r="B152">
            <v>75</v>
          </cell>
          <cell r="C152">
            <v>135</v>
          </cell>
          <cell r="G152" t="str">
            <v>110 - 150</v>
          </cell>
          <cell r="H152">
            <v>145</v>
          </cell>
          <cell r="J152">
            <v>250</v>
          </cell>
          <cell r="K152">
            <v>0.66666666666666663</v>
          </cell>
        </row>
        <row r="153">
          <cell r="B153">
            <v>90</v>
          </cell>
          <cell r="C153">
            <v>165</v>
          </cell>
          <cell r="G153" t="str">
            <v>130 - 175</v>
          </cell>
          <cell r="H153">
            <v>150</v>
          </cell>
          <cell r="J153">
            <v>315</v>
          </cell>
          <cell r="K153">
            <v>0.66666666666666663</v>
          </cell>
        </row>
        <row r="154">
          <cell r="B154">
            <v>110</v>
          </cell>
          <cell r="C154">
            <v>200</v>
          </cell>
          <cell r="G154" t="str">
            <v>150 - 200</v>
          </cell>
          <cell r="H154">
            <v>160</v>
          </cell>
          <cell r="J154">
            <v>315</v>
          </cell>
          <cell r="K154">
            <v>0.66666666666666663</v>
          </cell>
        </row>
        <row r="155">
          <cell r="B155">
            <v>132</v>
          </cell>
          <cell r="C155">
            <v>242</v>
          </cell>
          <cell r="G155" t="str">
            <v>220 - 310</v>
          </cell>
          <cell r="H155">
            <v>250</v>
          </cell>
          <cell r="J155">
            <v>400</v>
          </cell>
          <cell r="K155">
            <v>0.66666666666666663</v>
          </cell>
        </row>
        <row r="156">
          <cell r="B156">
            <v>160</v>
          </cell>
          <cell r="C156">
            <v>280</v>
          </cell>
          <cell r="G156" t="str">
            <v>220 - 310</v>
          </cell>
          <cell r="H156">
            <v>370</v>
          </cell>
          <cell r="J156">
            <v>500</v>
          </cell>
          <cell r="K156">
            <v>0.66666666666666663</v>
          </cell>
        </row>
        <row r="157">
          <cell r="B157">
            <v>200</v>
          </cell>
          <cell r="C157">
            <v>340</v>
          </cell>
          <cell r="G157" t="str">
            <v>285 - 400</v>
          </cell>
          <cell r="H157">
            <v>370</v>
          </cell>
          <cell r="J157">
            <v>630</v>
          </cell>
          <cell r="K157">
            <v>0.66666666666666663</v>
          </cell>
        </row>
        <row r="158">
          <cell r="B158">
            <v>250</v>
          </cell>
          <cell r="C158">
            <v>425</v>
          </cell>
          <cell r="G158" t="str">
            <v>355 - 500</v>
          </cell>
          <cell r="H158">
            <v>550</v>
          </cell>
          <cell r="J158">
            <v>630</v>
          </cell>
          <cell r="K158">
            <v>0.66666666666666663</v>
          </cell>
        </row>
        <row r="159">
          <cell r="B159">
            <v>290</v>
          </cell>
          <cell r="C159">
            <v>500</v>
          </cell>
          <cell r="G159" t="str">
            <v>465 - 650</v>
          </cell>
          <cell r="H159">
            <v>550</v>
          </cell>
          <cell r="J159">
            <v>630</v>
          </cell>
          <cell r="K159">
            <v>0.66666666666666663</v>
          </cell>
        </row>
      </sheetData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Notes"/>
      <sheetName val="Calc- 1"/>
      <sheetName val="Calc- 2"/>
      <sheetName val="B5 Substation"/>
      <sheetName val="110V-UPS TANK DB-NTF"/>
      <sheetName val="summary"/>
      <sheetName val="CABLE SIZE CALCULATION-UPS DB"/>
      <sheetName val="Main"/>
      <sheetName val="110V-UPS TANK DB-STF"/>
      <sheetName val="Derating Factor"/>
    </sheetNames>
    <sheetDataSet>
      <sheetData sheetId="0">
        <row r="50">
          <cell r="N50" t="str">
            <v>17052231-B-E-1438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 t="str">
            <v>5Cx16 Cu.</v>
          </cell>
        </row>
        <row r="7">
          <cell r="B7" t="str">
            <v>5Cx25 Cu.</v>
          </cell>
        </row>
        <row r="8">
          <cell r="B8" t="str">
            <v>5Cx35 Cu.</v>
          </cell>
        </row>
        <row r="9">
          <cell r="B9" t="str">
            <v>4Cx1.5 Cu</v>
          </cell>
        </row>
        <row r="10">
          <cell r="B10" t="str">
            <v>4Cx2.5 Cu.</v>
          </cell>
        </row>
        <row r="11">
          <cell r="B11" t="str">
            <v>4Cx4.0 Cu.</v>
          </cell>
        </row>
        <row r="12">
          <cell r="B12" t="str">
            <v>4Cx6.0 Cu.</v>
          </cell>
        </row>
        <row r="13">
          <cell r="B13" t="str">
            <v>4Cx10 Cu.</v>
          </cell>
        </row>
        <row r="14">
          <cell r="B14" t="str">
            <v>4Cx16 Cu.</v>
          </cell>
        </row>
        <row r="15">
          <cell r="B15" t="str">
            <v>4Cx25 Cu.</v>
          </cell>
        </row>
        <row r="16">
          <cell r="B16" t="str">
            <v>4Cx35 Cu.</v>
          </cell>
        </row>
        <row r="17">
          <cell r="B17" t="str">
            <v>4Cx50 Cu.</v>
          </cell>
        </row>
        <row r="18">
          <cell r="B18" t="str">
            <v>4Cx70 Cu.</v>
          </cell>
        </row>
        <row r="19">
          <cell r="B19" t="str">
            <v>4Cx95 Cu.</v>
          </cell>
        </row>
        <row r="20">
          <cell r="B20" t="str">
            <v>4Cx120 Cu.</v>
          </cell>
        </row>
        <row r="21">
          <cell r="B21" t="str">
            <v>4Cx150 Cu.</v>
          </cell>
        </row>
        <row r="22">
          <cell r="B22" t="str">
            <v>4Cx185 Cu.</v>
          </cell>
        </row>
        <row r="23">
          <cell r="B23" t="str">
            <v>4Cx240 Cu.</v>
          </cell>
        </row>
        <row r="24">
          <cell r="B24" t="str">
            <v>4Cx300 Cu.</v>
          </cell>
        </row>
        <row r="25">
          <cell r="B25" t="str">
            <v>4Cx400 Cu.</v>
          </cell>
        </row>
        <row r="26">
          <cell r="B26" t="str">
            <v>4Cx500 Cu.</v>
          </cell>
        </row>
        <row r="27">
          <cell r="B27" t="str">
            <v>3Cx1.5 Cu</v>
          </cell>
        </row>
        <row r="28">
          <cell r="B28" t="str">
            <v>3Cx2.5 Cu.</v>
          </cell>
        </row>
        <row r="29">
          <cell r="B29" t="str">
            <v>3Cx4.0 Cu.</v>
          </cell>
        </row>
        <row r="30">
          <cell r="B30" t="str">
            <v>3Cx6.0 Cu.</v>
          </cell>
        </row>
        <row r="31">
          <cell r="B31" t="str">
            <v>3Cx10 Cu.</v>
          </cell>
        </row>
        <row r="32">
          <cell r="B32" t="str">
            <v>3Cx16 Cu.</v>
          </cell>
        </row>
        <row r="33">
          <cell r="B33" t="str">
            <v>3Cx25 Cu.</v>
          </cell>
        </row>
        <row r="34">
          <cell r="B34" t="str">
            <v>3Cx35 Cu.</v>
          </cell>
        </row>
        <row r="35">
          <cell r="B35" t="str">
            <v>3Cx50 Cu.</v>
          </cell>
        </row>
        <row r="36">
          <cell r="B36" t="str">
            <v>3Cx70 Cu.</v>
          </cell>
        </row>
        <row r="37">
          <cell r="B37" t="str">
            <v>3Cx95 Cu.</v>
          </cell>
        </row>
        <row r="38">
          <cell r="B38" t="str">
            <v>3Cx120 Cu.</v>
          </cell>
        </row>
        <row r="39">
          <cell r="B39" t="str">
            <v>3Cx150 Cu.</v>
          </cell>
        </row>
        <row r="40">
          <cell r="B40" t="str">
            <v>3Cx185 Cu.</v>
          </cell>
        </row>
        <row r="41">
          <cell r="B41" t="str">
            <v>3Cx240 Cu.</v>
          </cell>
        </row>
        <row r="42">
          <cell r="B42" t="str">
            <v>3Cx300 Cu.</v>
          </cell>
        </row>
        <row r="43">
          <cell r="B43" t="str">
            <v>3Cx400 Cu.</v>
          </cell>
        </row>
        <row r="44">
          <cell r="B44" t="str">
            <v>3Cx500 Cu.</v>
          </cell>
        </row>
        <row r="45">
          <cell r="B45" t="str">
            <v>2Cx1.5 Cu</v>
          </cell>
        </row>
        <row r="46">
          <cell r="B46" t="str">
            <v>2Cx2.5 Cu.</v>
          </cell>
        </row>
        <row r="47">
          <cell r="B47" t="str">
            <v>2Cx4.0 Cu.</v>
          </cell>
        </row>
        <row r="48">
          <cell r="B48" t="str">
            <v>2Cx6.0 Cu.</v>
          </cell>
        </row>
        <row r="49">
          <cell r="B49" t="str">
            <v>2Cx10 Cu.</v>
          </cell>
        </row>
        <row r="50">
          <cell r="B50" t="str">
            <v>2Cx16 Cu.</v>
          </cell>
        </row>
        <row r="51">
          <cell r="B51" t="str">
            <v>2Cx25 Cu.</v>
          </cell>
        </row>
        <row r="52">
          <cell r="B52" t="str">
            <v>2Cx35 Cu.</v>
          </cell>
        </row>
        <row r="53">
          <cell r="B53" t="str">
            <v>2Cx50 Cu.</v>
          </cell>
        </row>
        <row r="54">
          <cell r="B54" t="str">
            <v>2Cx70 Cu.</v>
          </cell>
        </row>
        <row r="55">
          <cell r="B55" t="str">
            <v>2Cx95 Cu.</v>
          </cell>
        </row>
        <row r="56">
          <cell r="B56" t="str">
            <v>2Cx120 Cu.</v>
          </cell>
        </row>
        <row r="57">
          <cell r="B57" t="str">
            <v>2Cx150 Cu.</v>
          </cell>
        </row>
        <row r="58">
          <cell r="B58" t="str">
            <v>2Cx185 Cu.</v>
          </cell>
        </row>
        <row r="59">
          <cell r="B59" t="str">
            <v>2Cx240 Cu.</v>
          </cell>
        </row>
        <row r="60">
          <cell r="B60" t="str">
            <v>2Cx300 Cu.</v>
          </cell>
        </row>
        <row r="61">
          <cell r="B61" t="str">
            <v>2Cx400 Cu.</v>
          </cell>
        </row>
        <row r="62">
          <cell r="B62" t="str">
            <v>1Cx300 Cu.</v>
          </cell>
        </row>
        <row r="63">
          <cell r="B63" t="str">
            <v>1Cx400 Cu.</v>
          </cell>
        </row>
        <row r="64">
          <cell r="B64" t="str">
            <v>1Cx500 Cu.</v>
          </cell>
        </row>
        <row r="65">
          <cell r="B65" t="str">
            <v>1Cx630 Cu.</v>
          </cell>
        </row>
      </sheetData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SHEET1"/>
      <sheetName val="MANHRS"/>
      <sheetName val="INTSHEET3"/>
      <sheetName val="INTSHEET4"/>
      <sheetName val="INTSHEET5B"/>
      <sheetName val="INTSHEET5A"/>
      <sheetName val="INTSHEET6"/>
      <sheetName val="EX_PRG"/>
      <sheetName val="EX_PR_TB"/>
      <sheetName val="EX_TB_UIL"/>
      <sheetName val="EX_TB_SAZ"/>
      <sheetName val="overall"/>
      <sheetName val="Overall-Eng"/>
      <sheetName val="BE"/>
      <sheetName val="DE"/>
      <sheetName val="DE-PRS"/>
      <sheetName val="DE-PIP"/>
      <sheetName val="DE-CVL"/>
      <sheetName val="DE-ELE"/>
      <sheetName val="DE-IN"/>
      <sheetName val="Overall-PRC"/>
      <sheetName val="PRC"/>
      <sheetName val="MFG"/>
      <sheetName val="Overall-Const"/>
      <sheetName val="OVERALL-GRAPH"/>
      <sheetName val="PE-GRAPH"/>
      <sheetName val="PI-GRAPH"/>
      <sheetName val="CI-GRAPH"/>
      <sheetName val="IC-GRAPH"/>
      <sheetName val="EL-GRAPH"/>
      <sheetName val="Sheet1"/>
      <sheetName val="weightage"/>
      <sheetName val="appsch"/>
      <sheetName val="BAK%PRGS"/>
      <sheetName val="WEIGHTAGEPCC"/>
    </sheetNames>
    <sheetDataSet>
      <sheetData sheetId="0">
        <row r="1">
          <cell r="J1" t="str">
            <v xml:space="preserve">Sheet No. 1 of 7 </v>
          </cell>
        </row>
        <row r="2">
          <cell r="J2" t="str">
            <v>.</v>
          </cell>
        </row>
        <row r="5">
          <cell r="A5" t="str">
            <v>INTERNAL PROGRESS REPORT</v>
          </cell>
        </row>
        <row r="6">
          <cell r="A6" t="str">
            <v>FOR THE MONTH OF MARCH '2006</v>
          </cell>
        </row>
        <row r="8">
          <cell r="C8" t="str">
            <v>PLANT</v>
          </cell>
          <cell r="D8" t="str">
            <v>:</v>
          </cell>
          <cell r="E8" t="str">
            <v>SULPHUR COATED UREA PROJECT</v>
          </cell>
        </row>
        <row r="10">
          <cell r="C10" t="str">
            <v>CAPACITY</v>
          </cell>
          <cell r="D10" t="str">
            <v>:</v>
          </cell>
          <cell r="E10" t="str">
            <v>90,000 TPA OF SULPHUR COATED UREA</v>
          </cell>
        </row>
        <row r="12">
          <cell r="C12" t="str">
            <v>CLIENT</v>
          </cell>
          <cell r="D12" t="str">
            <v>:</v>
          </cell>
          <cell r="E12" t="str">
            <v>KHORASAN PETROCHEMICAL COMPANY, IRAN</v>
          </cell>
        </row>
        <row r="14">
          <cell r="C14" t="str">
            <v>LOCATION</v>
          </cell>
          <cell r="D14" t="str">
            <v>:</v>
          </cell>
          <cell r="E14" t="str">
            <v>EXISTING UREA COMPLEX IN BOJNURD, IRAN</v>
          </cell>
        </row>
        <row r="16">
          <cell r="C16" t="str">
            <v>LICENSOR</v>
          </cell>
          <cell r="D16" t="str">
            <v>:</v>
          </cell>
          <cell r="E16" t="str">
            <v>NU-GRO CORPORATION , CANADA</v>
          </cell>
        </row>
        <row r="18">
          <cell r="C18" t="str">
            <v>JOB NO.</v>
          </cell>
          <cell r="D18" t="str">
            <v>:</v>
          </cell>
        </row>
        <row r="22">
          <cell r="B22" t="str">
            <v>EFFECTIVE DATE OF CONTRACT</v>
          </cell>
          <cell r="G22" t="str">
            <v>:</v>
          </cell>
        </row>
        <row r="24">
          <cell r="B24" t="str">
            <v>L/C OPENING</v>
          </cell>
          <cell r="G24" t="str">
            <v>:</v>
          </cell>
        </row>
        <row r="28">
          <cell r="B28" t="str">
            <v xml:space="preserve">MECHANICAL COMPLETION </v>
          </cell>
        </row>
        <row r="30">
          <cell r="C30" t="str">
            <v>CONTRACTUAL</v>
          </cell>
          <cell r="G30" t="str">
            <v>:</v>
          </cell>
        </row>
        <row r="32">
          <cell r="C32" t="str">
            <v>EXPECTED</v>
          </cell>
          <cell r="G32" t="str">
            <v>:</v>
          </cell>
        </row>
        <row r="38">
          <cell r="A38" t="str">
            <v>REPORT NO     : 01</v>
          </cell>
        </row>
        <row r="39">
          <cell r="A39" t="str">
            <v>REPORT DATE : 25/03/2006</v>
          </cell>
        </row>
        <row r="41">
          <cell r="A41" t="str">
            <v>PROJECT MANAGER :  S.K. Chatterjee</v>
          </cell>
        </row>
        <row r="45">
          <cell r="A45" t="str">
            <v>DISTRIBUTION:</v>
          </cell>
          <cell r="C45" t="str">
            <v xml:space="preserve"> MD / ED(E) / ED(I) / ED(C)-COM / VP (Pune) / GGM (Mv) - GM (IC) /GM(PE) /GM (EL) /</v>
          </cell>
        </row>
        <row r="46">
          <cell r="C46" t="str">
            <v xml:space="preserve"> GM (PI) / GM (CONS) /GM (IN-EX) / GM (PR) / GM (PL) / GM (MQ) / GM (CI) / </v>
          </cell>
        </row>
        <row r="47">
          <cell r="C47" t="str">
            <v>GM(PCC) / GM(PM)</v>
          </cell>
        </row>
      </sheetData>
      <sheetData sheetId="1"/>
      <sheetData sheetId="2"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</sheetData>
      <sheetData sheetId="3"/>
      <sheetData sheetId="4"/>
      <sheetData sheetId="5">
        <row r="13">
          <cell r="H13">
            <v>0</v>
          </cell>
          <cell r="I13">
            <v>0</v>
          </cell>
        </row>
        <row r="14">
          <cell r="H14">
            <v>0</v>
          </cell>
          <cell r="I14">
            <v>0</v>
          </cell>
        </row>
        <row r="15">
          <cell r="H15">
            <v>0</v>
          </cell>
          <cell r="I15">
            <v>0</v>
          </cell>
        </row>
        <row r="16">
          <cell r="H16">
            <v>0</v>
          </cell>
          <cell r="I16">
            <v>0</v>
          </cell>
        </row>
        <row r="17">
          <cell r="H17">
            <v>0</v>
          </cell>
          <cell r="I17">
            <v>0</v>
          </cell>
        </row>
        <row r="18">
          <cell r="H18">
            <v>0</v>
          </cell>
          <cell r="I18">
            <v>0</v>
          </cell>
        </row>
        <row r="21">
          <cell r="H21">
            <v>0</v>
          </cell>
          <cell r="I21">
            <v>0</v>
          </cell>
        </row>
        <row r="22">
          <cell r="H22">
            <v>0</v>
          </cell>
          <cell r="I2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Report_Definition"/>
      <sheetName val="TITLE"/>
      <sheetName val="INDEX"/>
      <sheetName val="LEGENDS"/>
      <sheetName val="Cable Schedule"/>
      <sheetName val="BOQ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3kV GIS SB"/>
      <sheetName val="6.6kV SB Main ECR"/>
      <sheetName val="6.6kV SB CDI"/>
      <sheetName val="6.6kV SB CLCS"/>
      <sheetName val="415V SB Main PCC"/>
      <sheetName val="STOCK HOUSE MCC-A"/>
      <sheetName val="STOCK HOUSE MCC-B"/>
      <sheetName val="STOCK HOUSE MCC-C"/>
      <sheetName val="STOCK HOUSE PDB"/>
      <sheetName val="STOCK HOUSE MAIN PDB"/>
      <sheetName val="STOCK HOUSE HVAC PDB-1"/>
      <sheetName val="STOCK HOUSE HVAC PDB-2"/>
      <sheetName val="CLCS MCC"/>
      <sheetName val="CLCS PDB"/>
      <sheetName val="CLCS MAIN PDB"/>
      <sheetName val="CLCS HVAC PDB"/>
      <sheetName val="STOVE MCC-A"/>
      <sheetName val="STOVE MCC-B"/>
      <sheetName val="STOVE MCC-C"/>
      <sheetName val="STOVE COMMON MCC"/>
      <sheetName val="STOVE PDB"/>
      <sheetName val="CH DEFUMING MCC"/>
      <sheetName val="CAST HOUSE PDB"/>
      <sheetName val="CAST HOUSE MAIN PDB"/>
      <sheetName val="CAST HOUSE HVAC PDB"/>
      <sheetName val="GCP MCC"/>
      <sheetName val="GCP PDB"/>
      <sheetName val="NEW BLT MCC"/>
      <sheetName val="COAL INJECTION MCC"/>
      <sheetName val="COAL INJECTION PDB"/>
      <sheetName val="TURBO BLOWER MCC"/>
      <sheetName val="UPS DB"/>
      <sheetName val="TURBO BLOWER PDB"/>
      <sheetName val="NEW HP-16 MCC"/>
      <sheetName val="NEW HP-17 MCC"/>
      <sheetName val="Panel Sizing"/>
      <sheetName val="Third Party List"/>
      <sheetName val="iMCC Schems Summary"/>
      <sheetName val="Overall Summary"/>
      <sheetName val="IO List - Turbo BLower"/>
      <sheetName val="IO List"/>
      <sheetName val="Sheet1"/>
      <sheetName val="Trafo"/>
      <sheetName val="Bid Vs Actual"/>
      <sheetName val="Power Requirement"/>
      <sheetName val="PF Eff &amp; ST Cr"/>
      <sheetName val="Pending Issues"/>
      <sheetName val="Sheet20"/>
      <sheetName val="Sheet3"/>
      <sheetName val="SLD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M6" t="str">
            <v>MCB/ MCCB ratings</v>
          </cell>
          <cell r="O6" t="str">
            <v>MPCB Ratings</v>
          </cell>
        </row>
        <row r="7">
          <cell r="M7">
            <v>6300</v>
          </cell>
          <cell r="N7" t="str">
            <v>ACB</v>
          </cell>
          <cell r="O7">
            <v>1</v>
          </cell>
        </row>
        <row r="8">
          <cell r="M8">
            <v>5000</v>
          </cell>
          <cell r="N8" t="str">
            <v>ACB</v>
          </cell>
          <cell r="O8">
            <v>1</v>
          </cell>
        </row>
        <row r="9">
          <cell r="M9">
            <v>4000</v>
          </cell>
          <cell r="N9" t="str">
            <v>ACB</v>
          </cell>
          <cell r="O9">
            <v>1</v>
          </cell>
        </row>
        <row r="10">
          <cell r="M10">
            <v>3200</v>
          </cell>
          <cell r="N10" t="str">
            <v>ACB</v>
          </cell>
          <cell r="O10">
            <v>1</v>
          </cell>
        </row>
        <row r="11">
          <cell r="M11">
            <v>2500</v>
          </cell>
          <cell r="N11" t="str">
            <v>ACB</v>
          </cell>
          <cell r="O11">
            <v>1</v>
          </cell>
        </row>
        <row r="12">
          <cell r="M12">
            <v>2000</v>
          </cell>
          <cell r="N12" t="str">
            <v>ACB</v>
          </cell>
          <cell r="O12">
            <v>1</v>
          </cell>
        </row>
        <row r="13">
          <cell r="M13">
            <v>1600</v>
          </cell>
          <cell r="N13" t="str">
            <v>ACB</v>
          </cell>
          <cell r="O13">
            <v>1</v>
          </cell>
        </row>
        <row r="14">
          <cell r="M14">
            <v>1250</v>
          </cell>
          <cell r="N14" t="str">
            <v>ACB</v>
          </cell>
          <cell r="O14">
            <v>1</v>
          </cell>
        </row>
        <row r="15">
          <cell r="M15">
            <v>1000</v>
          </cell>
          <cell r="N15" t="str">
            <v>ACB</v>
          </cell>
          <cell r="O15">
            <v>1</v>
          </cell>
        </row>
        <row r="16">
          <cell r="M16">
            <v>800</v>
          </cell>
          <cell r="N16" t="str">
            <v>ACB</v>
          </cell>
          <cell r="O16">
            <v>1</v>
          </cell>
        </row>
        <row r="17">
          <cell r="M17">
            <v>630</v>
          </cell>
          <cell r="N17" t="str">
            <v>MCCB</v>
          </cell>
          <cell r="O17">
            <v>1</v>
          </cell>
        </row>
        <row r="18">
          <cell r="M18">
            <v>400</v>
          </cell>
          <cell r="N18" t="str">
            <v>MCCB</v>
          </cell>
          <cell r="O18">
            <v>0.33333333333333331</v>
          </cell>
        </row>
        <row r="19">
          <cell r="M19">
            <v>250</v>
          </cell>
          <cell r="N19" t="str">
            <v>MCCB</v>
          </cell>
          <cell r="O19">
            <v>0.33333333333333331</v>
          </cell>
        </row>
        <row r="20">
          <cell r="M20">
            <v>200</v>
          </cell>
          <cell r="N20" t="str">
            <v>MCCB</v>
          </cell>
          <cell r="O20">
            <v>0.25</v>
          </cell>
        </row>
        <row r="21">
          <cell r="M21">
            <v>160</v>
          </cell>
          <cell r="N21" t="str">
            <v>MCCB</v>
          </cell>
          <cell r="O21">
            <v>0.25</v>
          </cell>
        </row>
        <row r="22">
          <cell r="M22">
            <v>125</v>
          </cell>
          <cell r="N22" t="str">
            <v>MCCB</v>
          </cell>
          <cell r="O22">
            <v>0.16666666666666666</v>
          </cell>
        </row>
        <row r="23">
          <cell r="M23">
            <v>100</v>
          </cell>
          <cell r="N23" t="str">
            <v>MCCB</v>
          </cell>
          <cell r="O23">
            <v>0.16666666666666666</v>
          </cell>
        </row>
        <row r="24">
          <cell r="M24">
            <v>63</v>
          </cell>
          <cell r="N24" t="str">
            <v>MPCB</v>
          </cell>
          <cell r="O24">
            <v>0.16666666666666666</v>
          </cell>
        </row>
        <row r="25">
          <cell r="M25">
            <v>50</v>
          </cell>
          <cell r="N25" t="str">
            <v>MPCB</v>
          </cell>
          <cell r="O25">
            <v>0.16666666666666666</v>
          </cell>
        </row>
        <row r="26">
          <cell r="M26">
            <v>40</v>
          </cell>
          <cell r="N26" t="str">
            <v>MPCB</v>
          </cell>
          <cell r="O26">
            <v>0.16666666666666666</v>
          </cell>
        </row>
        <row r="27">
          <cell r="M27">
            <v>32</v>
          </cell>
          <cell r="N27" t="str">
            <v>MPCB</v>
          </cell>
          <cell r="O27">
            <v>0.16666666666666666</v>
          </cell>
        </row>
        <row r="28">
          <cell r="M28">
            <v>25</v>
          </cell>
          <cell r="N28" t="str">
            <v>MPCB</v>
          </cell>
          <cell r="O28">
            <v>0.16666666666666666</v>
          </cell>
        </row>
        <row r="29">
          <cell r="M29">
            <v>16</v>
          </cell>
          <cell r="N29" t="str">
            <v>MPCB</v>
          </cell>
          <cell r="O29">
            <v>0.16666666666666666</v>
          </cell>
        </row>
        <row r="30">
          <cell r="M30">
            <v>10</v>
          </cell>
          <cell r="N30" t="str">
            <v>MPCB</v>
          </cell>
          <cell r="O30">
            <v>0.16666666666666666</v>
          </cell>
        </row>
        <row r="31">
          <cell r="M31">
            <v>6</v>
          </cell>
          <cell r="N31" t="str">
            <v>MPCB</v>
          </cell>
          <cell r="O31">
            <v>0.16666666666666666</v>
          </cell>
        </row>
        <row r="32">
          <cell r="M32">
            <v>5</v>
          </cell>
          <cell r="N32" t="str">
            <v>MPCB</v>
          </cell>
          <cell r="O32">
            <v>0.16666666666666666</v>
          </cell>
        </row>
        <row r="33">
          <cell r="M33">
            <v>4</v>
          </cell>
          <cell r="N33" t="str">
            <v>MPCB</v>
          </cell>
          <cell r="O33">
            <v>0.16666666666666666</v>
          </cell>
        </row>
        <row r="34">
          <cell r="M34">
            <v>3.2</v>
          </cell>
          <cell r="N34" t="str">
            <v>MPCB</v>
          </cell>
          <cell r="O34">
            <v>0.16666666666666666</v>
          </cell>
        </row>
        <row r="35">
          <cell r="M35">
            <v>2.4</v>
          </cell>
          <cell r="N35" t="str">
            <v>MPCB</v>
          </cell>
          <cell r="O35">
            <v>0.16666666666666666</v>
          </cell>
        </row>
        <row r="36">
          <cell r="M36">
            <v>1.6</v>
          </cell>
          <cell r="N36" t="str">
            <v>MPCB</v>
          </cell>
          <cell r="O36">
            <v>0.16666666666666666</v>
          </cell>
        </row>
        <row r="37">
          <cell r="M37">
            <v>1</v>
          </cell>
          <cell r="N37" t="str">
            <v>MPCB</v>
          </cell>
          <cell r="O37">
            <v>0.16666666666666666</v>
          </cell>
        </row>
        <row r="38">
          <cell r="M38">
            <v>0.6</v>
          </cell>
          <cell r="N38" t="str">
            <v>MPCB</v>
          </cell>
          <cell r="O38">
            <v>0.16666666666666666</v>
          </cell>
        </row>
        <row r="39">
          <cell r="M39">
            <v>0.4</v>
          </cell>
          <cell r="N39" t="str">
            <v>MPCB</v>
          </cell>
          <cell r="O39">
            <v>0.16666666666666666</v>
          </cell>
        </row>
        <row r="40">
          <cell r="M40">
            <v>0</v>
          </cell>
        </row>
        <row r="51">
          <cell r="M51" t="str">
            <v>-</v>
          </cell>
        </row>
        <row r="52">
          <cell r="M52" t="str">
            <v>C</v>
          </cell>
        </row>
        <row r="53">
          <cell r="M53" t="str">
            <v>I</v>
          </cell>
        </row>
        <row r="54">
          <cell r="M54" t="str">
            <v>SB</v>
          </cell>
        </row>
        <row r="55">
          <cell r="M55" t="str">
            <v>SP</v>
          </cell>
        </row>
        <row r="56">
          <cell r="M56" t="str">
            <v>R</v>
          </cell>
        </row>
        <row r="76">
          <cell r="N76" t="str">
            <v>Equip. Supplier</v>
          </cell>
        </row>
        <row r="77">
          <cell r="N77" t="str">
            <v>Danieli</v>
          </cell>
        </row>
        <row r="78">
          <cell r="N78" t="str">
            <v>Electrical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-OVERALL"/>
      <sheetName val="SC-ENGG"/>
      <sheetName val="SC-PROC"/>
      <sheetName val="SC-CONST"/>
      <sheetName val="SC-FAB"/>
      <sheetName val="SC-EREC"/>
      <sheetName val="weekly percentages"/>
      <sheetName val="ALL"/>
      <sheetName val="manhours-internal"/>
      <sheetName val="Summary"/>
      <sheetName val="MR-Furnace"/>
      <sheetName val="drawing-schedule"/>
      <sheetName val="man&amp; del"/>
      <sheetName val="CONST"/>
      <sheetName val="W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>
        <row r="2">
          <cell r="A2">
            <v>1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1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  <cell r="G5">
            <v>38014</v>
          </cell>
          <cell r="H5">
            <v>38021</v>
          </cell>
          <cell r="I5">
            <v>38028</v>
          </cell>
          <cell r="J5">
            <v>38035</v>
          </cell>
          <cell r="K5">
            <v>38042</v>
          </cell>
          <cell r="L5">
            <v>38049</v>
          </cell>
          <cell r="M5">
            <v>38056</v>
          </cell>
          <cell r="N5">
            <v>38063</v>
          </cell>
          <cell r="O5">
            <v>38070</v>
          </cell>
          <cell r="P5">
            <v>38077</v>
          </cell>
          <cell r="Q5">
            <v>38084</v>
          </cell>
          <cell r="R5">
            <v>38091</v>
          </cell>
          <cell r="S5">
            <v>38098</v>
          </cell>
          <cell r="T5">
            <v>38105</v>
          </cell>
          <cell r="U5">
            <v>38112</v>
          </cell>
          <cell r="V5">
            <v>38119</v>
          </cell>
          <cell r="W5">
            <v>38126</v>
          </cell>
          <cell r="X5">
            <v>38133</v>
          </cell>
          <cell r="Y5">
            <v>38140</v>
          </cell>
          <cell r="Z5">
            <v>38147</v>
          </cell>
          <cell r="AA5">
            <v>38154</v>
          </cell>
          <cell r="AB5">
            <v>38161</v>
          </cell>
          <cell r="AC5">
            <v>38168</v>
          </cell>
          <cell r="AD5">
            <v>38175</v>
          </cell>
          <cell r="AE5">
            <v>38182</v>
          </cell>
          <cell r="AF5">
            <v>38189</v>
          </cell>
          <cell r="AG5">
            <v>38196</v>
          </cell>
          <cell r="AH5">
            <v>38203</v>
          </cell>
          <cell r="AI5">
            <v>38210</v>
          </cell>
          <cell r="AJ5">
            <v>38217</v>
          </cell>
          <cell r="AK5">
            <v>38224</v>
          </cell>
          <cell r="AL5">
            <v>38231</v>
          </cell>
          <cell r="AM5">
            <v>38238</v>
          </cell>
          <cell r="AN5">
            <v>38245</v>
          </cell>
          <cell r="AO5">
            <v>38252</v>
          </cell>
          <cell r="AP5">
            <v>38259</v>
          </cell>
          <cell r="AQ5">
            <v>38266</v>
          </cell>
          <cell r="AR5">
            <v>38273</v>
          </cell>
          <cell r="AS5">
            <v>38280</v>
          </cell>
          <cell r="AT5">
            <v>38287</v>
          </cell>
          <cell r="AU5">
            <v>38294</v>
          </cell>
        </row>
        <row r="6">
          <cell r="A6">
            <v>5</v>
          </cell>
          <cell r="G6">
            <v>1</v>
          </cell>
          <cell r="H6">
            <v>2</v>
          </cell>
          <cell r="I6">
            <v>3</v>
          </cell>
          <cell r="J6">
            <v>4</v>
          </cell>
          <cell r="K6">
            <v>5</v>
          </cell>
          <cell r="L6">
            <v>6</v>
          </cell>
          <cell r="M6">
            <v>7</v>
          </cell>
          <cell r="N6">
            <v>8</v>
          </cell>
          <cell r="O6">
            <v>9</v>
          </cell>
          <cell r="P6">
            <v>10</v>
          </cell>
          <cell r="Q6">
            <v>11</v>
          </cell>
          <cell r="R6">
            <v>12</v>
          </cell>
          <cell r="S6">
            <v>13</v>
          </cell>
          <cell r="T6">
            <v>14</v>
          </cell>
          <cell r="U6">
            <v>15</v>
          </cell>
          <cell r="V6">
            <v>16</v>
          </cell>
          <cell r="W6">
            <v>17</v>
          </cell>
          <cell r="X6">
            <v>18</v>
          </cell>
          <cell r="Y6">
            <v>19</v>
          </cell>
          <cell r="Z6">
            <v>20</v>
          </cell>
          <cell r="AA6">
            <v>21</v>
          </cell>
          <cell r="AB6">
            <v>22</v>
          </cell>
          <cell r="AC6">
            <v>23</v>
          </cell>
          <cell r="AD6">
            <v>24</v>
          </cell>
          <cell r="AE6">
            <v>25</v>
          </cell>
          <cell r="AF6">
            <v>26</v>
          </cell>
          <cell r="AG6">
            <v>27</v>
          </cell>
          <cell r="AH6">
            <v>28</v>
          </cell>
          <cell r="AI6">
            <v>29</v>
          </cell>
          <cell r="AJ6">
            <v>30</v>
          </cell>
          <cell r="AK6">
            <v>31</v>
          </cell>
          <cell r="AL6">
            <v>32</v>
          </cell>
          <cell r="AM6">
            <v>33</v>
          </cell>
          <cell r="AN6">
            <v>34</v>
          </cell>
          <cell r="AO6">
            <v>35</v>
          </cell>
          <cell r="AP6">
            <v>36</v>
          </cell>
          <cell r="AQ6">
            <v>37</v>
          </cell>
          <cell r="AR6">
            <v>38</v>
          </cell>
          <cell r="AS6">
            <v>39</v>
          </cell>
          <cell r="AT6">
            <v>40</v>
          </cell>
        </row>
        <row r="7">
          <cell r="A7">
            <v>6</v>
          </cell>
          <cell r="E7" t="str">
            <v>Engg-drawings</v>
          </cell>
          <cell r="F7" t="str">
            <v>SCH.</v>
          </cell>
          <cell r="G7">
            <v>0</v>
          </cell>
          <cell r="H7">
            <v>5.2000000000000006E-3</v>
          </cell>
          <cell r="I7">
            <v>1.3975000000000001E-2</v>
          </cell>
          <cell r="J7">
            <v>3.2175000000000002E-2</v>
          </cell>
          <cell r="K7">
            <v>6.8574999999999997E-2</v>
          </cell>
          <cell r="L7">
            <v>0.11082499999999998</v>
          </cell>
          <cell r="M7">
            <v>0.14137499999999997</v>
          </cell>
          <cell r="N7">
            <v>0.22002499999999997</v>
          </cell>
          <cell r="O7">
            <v>0.30939999999999995</v>
          </cell>
          <cell r="P7">
            <v>0.38772499999999993</v>
          </cell>
          <cell r="Q7">
            <v>0.43679999999999997</v>
          </cell>
          <cell r="R7">
            <v>0.50082499999999996</v>
          </cell>
          <cell r="S7">
            <v>0.53332499999999994</v>
          </cell>
          <cell r="T7">
            <v>0.55672499999999991</v>
          </cell>
          <cell r="U7">
            <v>0.58694999999999986</v>
          </cell>
          <cell r="V7">
            <v>0.60449999999999982</v>
          </cell>
          <cell r="W7">
            <v>0.61262499999999986</v>
          </cell>
          <cell r="X7">
            <v>0.61749999999999983</v>
          </cell>
          <cell r="Y7">
            <v>0.61749999999999983</v>
          </cell>
          <cell r="Z7">
            <v>0.61749999999999983</v>
          </cell>
          <cell r="AA7">
            <v>0.61749999999999983</v>
          </cell>
          <cell r="AB7">
            <v>0.61749999999999983</v>
          </cell>
          <cell r="AC7">
            <v>0.61749999999999983</v>
          </cell>
          <cell r="AD7">
            <v>0.61749999999999983</v>
          </cell>
          <cell r="AE7">
            <v>0.61749999999999983</v>
          </cell>
          <cell r="AF7">
            <v>0.61749999999999983</v>
          </cell>
          <cell r="AG7">
            <v>0.61749999999999983</v>
          </cell>
          <cell r="AH7">
            <v>0.61749999999999983</v>
          </cell>
          <cell r="AI7">
            <v>0.61749999999999983</v>
          </cell>
          <cell r="AJ7">
            <v>0.61749999999999983</v>
          </cell>
          <cell r="AK7">
            <v>0.61749999999999983</v>
          </cell>
          <cell r="AL7">
            <v>0.61749999999999983</v>
          </cell>
          <cell r="AM7">
            <v>0.61749999999999983</v>
          </cell>
          <cell r="AN7">
            <v>0.61749999999999983</v>
          </cell>
          <cell r="AO7">
            <v>0.61749999999999983</v>
          </cell>
          <cell r="AP7">
            <v>0.61749999999999983</v>
          </cell>
          <cell r="AQ7">
            <v>0.61749999999999983</v>
          </cell>
          <cell r="AR7">
            <v>0.61749999999999983</v>
          </cell>
          <cell r="AS7">
            <v>0.61749999999999983</v>
          </cell>
          <cell r="AT7">
            <v>0.6499999999999998</v>
          </cell>
        </row>
        <row r="8">
          <cell r="A8">
            <v>7</v>
          </cell>
          <cell r="F8" t="str">
            <v>A / F</v>
          </cell>
          <cell r="G8">
            <v>0</v>
          </cell>
          <cell r="H8">
            <v>5.2000000000000006E-3</v>
          </cell>
          <cell r="I8">
            <v>1.3000000000000001E-2</v>
          </cell>
          <cell r="J8">
            <v>3.6400000000000002E-2</v>
          </cell>
          <cell r="K8">
            <v>5.2000000000000005E-2</v>
          </cell>
          <cell r="L8">
            <v>8.5800000000000015E-2</v>
          </cell>
          <cell r="M8">
            <v>8.5800000000000015E-2</v>
          </cell>
          <cell r="N8">
            <v>8.5800000000000015E-2</v>
          </cell>
          <cell r="O8">
            <v>8.5800000000000015E-2</v>
          </cell>
          <cell r="P8">
            <v>8.5800000000000015E-2</v>
          </cell>
          <cell r="Q8">
            <v>8.5800000000000015E-2</v>
          </cell>
          <cell r="R8">
            <v>8.5800000000000015E-2</v>
          </cell>
          <cell r="S8">
            <v>8.5800000000000015E-2</v>
          </cell>
          <cell r="T8">
            <v>8.5800000000000015E-2</v>
          </cell>
          <cell r="U8">
            <v>8.5800000000000015E-2</v>
          </cell>
          <cell r="V8">
            <v>8.5800000000000015E-2</v>
          </cell>
          <cell r="W8">
            <v>8.5800000000000015E-2</v>
          </cell>
          <cell r="X8">
            <v>8.5800000000000015E-2</v>
          </cell>
          <cell r="Y8">
            <v>8.5800000000000015E-2</v>
          </cell>
          <cell r="Z8">
            <v>8.5800000000000015E-2</v>
          </cell>
          <cell r="AA8">
            <v>8.5800000000000015E-2</v>
          </cell>
          <cell r="AB8">
            <v>8.5800000000000015E-2</v>
          </cell>
          <cell r="AC8">
            <v>8.5800000000000015E-2</v>
          </cell>
          <cell r="AD8">
            <v>8.5800000000000015E-2</v>
          </cell>
          <cell r="AE8">
            <v>8.5800000000000015E-2</v>
          </cell>
          <cell r="AF8">
            <v>8.5800000000000015E-2</v>
          </cell>
          <cell r="AG8">
            <v>8.5800000000000015E-2</v>
          </cell>
          <cell r="AH8">
            <v>8.5800000000000015E-2</v>
          </cell>
          <cell r="AI8">
            <v>8.5800000000000015E-2</v>
          </cell>
          <cell r="AJ8">
            <v>8.5800000000000015E-2</v>
          </cell>
          <cell r="AK8">
            <v>8.5800000000000015E-2</v>
          </cell>
          <cell r="AL8">
            <v>8.5800000000000015E-2</v>
          </cell>
          <cell r="AM8">
            <v>8.5800000000000015E-2</v>
          </cell>
          <cell r="AN8">
            <v>8.5800000000000015E-2</v>
          </cell>
          <cell r="AO8">
            <v>8.5800000000000015E-2</v>
          </cell>
          <cell r="AP8">
            <v>8.5800000000000015E-2</v>
          </cell>
          <cell r="AQ8">
            <v>8.5800000000000015E-2</v>
          </cell>
          <cell r="AR8">
            <v>8.5800000000000015E-2</v>
          </cell>
          <cell r="AS8">
            <v>8.5800000000000015E-2</v>
          </cell>
          <cell r="AT8">
            <v>8.5800000000000015E-2</v>
          </cell>
        </row>
        <row r="9">
          <cell r="A9">
            <v>8</v>
          </cell>
          <cell r="E9" t="str">
            <v>PR-furnace</v>
          </cell>
          <cell r="F9" t="str">
            <v>SCH.</v>
          </cell>
          <cell r="G9">
            <v>4.6199999999999998E-2</v>
          </cell>
          <cell r="H9">
            <v>7.8399999999999997E-2</v>
          </cell>
          <cell r="I9">
            <v>0.1162</v>
          </cell>
          <cell r="J9">
            <v>0.15820000000000001</v>
          </cell>
          <cell r="K9">
            <v>0.1862</v>
          </cell>
          <cell r="L9">
            <v>0.2177</v>
          </cell>
          <cell r="M9">
            <v>0.25269999999999998</v>
          </cell>
          <cell r="N9">
            <v>0.2576</v>
          </cell>
          <cell r="O9">
            <v>0.27229999999999999</v>
          </cell>
          <cell r="P9">
            <v>0.28559999999999997</v>
          </cell>
          <cell r="Q9">
            <v>0.29889999999999994</v>
          </cell>
          <cell r="R9">
            <v>0.30729999999999996</v>
          </cell>
          <cell r="S9">
            <v>0.31919999999999998</v>
          </cell>
          <cell r="T9">
            <v>0.31919999999999998</v>
          </cell>
          <cell r="U9">
            <v>0.3332</v>
          </cell>
          <cell r="V9">
            <v>0.33739999999999998</v>
          </cell>
          <cell r="W9">
            <v>0.3458</v>
          </cell>
          <cell r="X9">
            <v>0.3458</v>
          </cell>
          <cell r="Y9">
            <v>0.3458</v>
          </cell>
          <cell r="Z9">
            <v>0.34860000000000002</v>
          </cell>
          <cell r="AA9">
            <v>0.34860000000000002</v>
          </cell>
          <cell r="AB9">
            <v>0.35000000000000003</v>
          </cell>
          <cell r="AC9">
            <v>0.35000000000000003</v>
          </cell>
          <cell r="AD9">
            <v>0.35000000000000003</v>
          </cell>
          <cell r="AE9">
            <v>0.35000000000000003</v>
          </cell>
          <cell r="AF9">
            <v>0.35000000000000003</v>
          </cell>
          <cell r="AG9">
            <v>0.35000000000000003</v>
          </cell>
          <cell r="AH9">
            <v>0.35000000000000003</v>
          </cell>
          <cell r="AI9">
            <v>0.35000000000000003</v>
          </cell>
          <cell r="AJ9">
            <v>0.35000000000000003</v>
          </cell>
          <cell r="AK9">
            <v>0.35000000000000003</v>
          </cell>
          <cell r="AL9">
            <v>0.35000000000000003</v>
          </cell>
          <cell r="AM9">
            <v>0.35000000000000003</v>
          </cell>
          <cell r="AN9">
            <v>0.35000000000000003</v>
          </cell>
          <cell r="AO9">
            <v>0.35000000000000003</v>
          </cell>
          <cell r="AP9">
            <v>0.35000000000000003</v>
          </cell>
          <cell r="AQ9">
            <v>0.35000000000000003</v>
          </cell>
          <cell r="AR9">
            <v>0.35000000000000003</v>
          </cell>
          <cell r="AS9">
            <v>0.35000000000000003</v>
          </cell>
          <cell r="AT9">
            <v>0.35000000000000003</v>
          </cell>
        </row>
        <row r="10">
          <cell r="A10">
            <v>9</v>
          </cell>
          <cell r="F10" t="str">
            <v>A / F</v>
          </cell>
          <cell r="G10">
            <v>4.6199999999999998E-2</v>
          </cell>
          <cell r="H10">
            <v>8.1199999999999994E-2</v>
          </cell>
          <cell r="I10">
            <v>9.5199999999999993E-2</v>
          </cell>
          <cell r="J10">
            <v>0.15820000000000001</v>
          </cell>
          <cell r="K10">
            <v>0.16520000000000001</v>
          </cell>
          <cell r="L10">
            <v>0.16590000000000002</v>
          </cell>
          <cell r="M10">
            <v>0.16590000000000002</v>
          </cell>
          <cell r="N10">
            <v>0.16590000000000002</v>
          </cell>
          <cell r="O10">
            <v>0.16590000000000002</v>
          </cell>
          <cell r="P10">
            <v>0.16590000000000002</v>
          </cell>
          <cell r="Q10">
            <v>0.16590000000000002</v>
          </cell>
          <cell r="R10">
            <v>0.16590000000000002</v>
          </cell>
          <cell r="S10">
            <v>0.16590000000000002</v>
          </cell>
          <cell r="T10">
            <v>0.16590000000000002</v>
          </cell>
          <cell r="U10">
            <v>0.16590000000000002</v>
          </cell>
          <cell r="V10">
            <v>0.16590000000000002</v>
          </cell>
          <cell r="W10">
            <v>0.16590000000000002</v>
          </cell>
          <cell r="X10">
            <v>0.16590000000000002</v>
          </cell>
          <cell r="Y10">
            <v>0.16590000000000002</v>
          </cell>
          <cell r="Z10">
            <v>0.16590000000000002</v>
          </cell>
          <cell r="AA10">
            <v>0.16590000000000002</v>
          </cell>
          <cell r="AB10">
            <v>0.16590000000000002</v>
          </cell>
          <cell r="AC10">
            <v>0.16590000000000002</v>
          </cell>
          <cell r="AD10">
            <v>0.16590000000000002</v>
          </cell>
          <cell r="AE10">
            <v>0.16590000000000002</v>
          </cell>
          <cell r="AF10">
            <v>0.16590000000000002</v>
          </cell>
          <cell r="AG10">
            <v>0.16590000000000002</v>
          </cell>
          <cell r="AH10">
            <v>0.16590000000000002</v>
          </cell>
          <cell r="AI10">
            <v>0.16590000000000002</v>
          </cell>
          <cell r="AJ10">
            <v>0.16590000000000002</v>
          </cell>
          <cell r="AK10">
            <v>0.16590000000000002</v>
          </cell>
          <cell r="AL10">
            <v>0.16590000000000002</v>
          </cell>
          <cell r="AM10">
            <v>0.16590000000000002</v>
          </cell>
          <cell r="AN10">
            <v>0.16590000000000002</v>
          </cell>
          <cell r="AO10">
            <v>0.16590000000000002</v>
          </cell>
          <cell r="AP10">
            <v>0.16590000000000002</v>
          </cell>
          <cell r="AQ10">
            <v>0.16590000000000002</v>
          </cell>
          <cell r="AR10">
            <v>0.16590000000000002</v>
          </cell>
          <cell r="AS10">
            <v>0.16590000000000002</v>
          </cell>
          <cell r="AT10">
            <v>0.16590000000000002</v>
          </cell>
        </row>
        <row r="11">
          <cell r="A11">
            <v>10</v>
          </cell>
        </row>
        <row r="12">
          <cell r="A12">
            <v>11</v>
          </cell>
          <cell r="D12">
            <v>0.6</v>
          </cell>
          <cell r="E12" t="str">
            <v>fabrication</v>
          </cell>
          <cell r="F12" t="str">
            <v>SCH.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7.4999999999999997E-3</v>
          </cell>
          <cell r="R12">
            <v>1.4999999999999999E-2</v>
          </cell>
          <cell r="S12">
            <v>2.2499999999999999E-2</v>
          </cell>
          <cell r="T12">
            <v>0.03</v>
          </cell>
          <cell r="U12">
            <v>3.7499999999999999E-2</v>
          </cell>
          <cell r="V12">
            <v>4.4999999999999998E-2</v>
          </cell>
          <cell r="W12">
            <v>5.2499999999999998E-2</v>
          </cell>
          <cell r="X12">
            <v>7.6499999999999999E-2</v>
          </cell>
          <cell r="Y12">
            <v>0.10050000000000001</v>
          </cell>
          <cell r="Z12">
            <v>0.1245</v>
          </cell>
          <cell r="AA12">
            <v>0.159</v>
          </cell>
          <cell r="AB12">
            <v>0.19650000000000001</v>
          </cell>
          <cell r="AC12">
            <v>0.23400000000000001</v>
          </cell>
          <cell r="AD12">
            <v>0.28500000000000003</v>
          </cell>
          <cell r="AE12">
            <v>0.34950000000000003</v>
          </cell>
          <cell r="AF12">
            <v>0.41700000000000004</v>
          </cell>
          <cell r="AG12">
            <v>0.47100000000000003</v>
          </cell>
          <cell r="AH12">
            <v>0.52050000000000007</v>
          </cell>
          <cell r="AI12">
            <v>0.55200000000000005</v>
          </cell>
          <cell r="AJ12">
            <v>0.56700000000000006</v>
          </cell>
          <cell r="AK12">
            <v>0.57600000000000007</v>
          </cell>
          <cell r="AL12">
            <v>0.58500000000000008</v>
          </cell>
          <cell r="AM12">
            <v>0.59700000000000009</v>
          </cell>
          <cell r="AN12">
            <v>0.60000000000000009</v>
          </cell>
          <cell r="AO12">
            <v>0.60000000000000009</v>
          </cell>
          <cell r="AP12">
            <v>0.60000000000000009</v>
          </cell>
          <cell r="AQ12">
            <v>0.60000000000000009</v>
          </cell>
          <cell r="AR12">
            <v>0.60000000000000009</v>
          </cell>
          <cell r="AS12">
            <v>0.60000000000000009</v>
          </cell>
          <cell r="AT12">
            <v>0.60000000000000009</v>
          </cell>
        </row>
        <row r="13">
          <cell r="A13">
            <v>12</v>
          </cell>
          <cell r="F13" t="str">
            <v>A / F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14">
            <v>13</v>
          </cell>
          <cell r="D14">
            <v>0.4</v>
          </cell>
          <cell r="E14" t="str">
            <v>Erection</v>
          </cell>
          <cell r="F14" t="str">
            <v>SCH.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1.2E-2</v>
          </cell>
          <cell r="AL14">
            <v>2.8000000000000004E-2</v>
          </cell>
          <cell r="AM14">
            <v>0.05</v>
          </cell>
          <cell r="AN14">
            <v>7.0000000000000007E-2</v>
          </cell>
          <cell r="AO14">
            <v>0.14400000000000002</v>
          </cell>
          <cell r="AP14">
            <v>0.23000000000000004</v>
          </cell>
          <cell r="AQ14">
            <v>0.31400000000000006</v>
          </cell>
          <cell r="AR14">
            <v>0.37800000000000006</v>
          </cell>
          <cell r="AS14">
            <v>0.40000000000000008</v>
          </cell>
          <cell r="AT14">
            <v>0.40000000000000008</v>
          </cell>
        </row>
        <row r="15">
          <cell r="A15">
            <v>14</v>
          </cell>
          <cell r="F15" t="str">
            <v>A / F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16">
            <v>15</v>
          </cell>
        </row>
        <row r="17">
          <cell r="A17">
            <v>16</v>
          </cell>
          <cell r="E17" t="str">
            <v>fabrication</v>
          </cell>
          <cell r="F17" t="str">
            <v>SCH.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1.2500000000000001E-2</v>
          </cell>
          <cell r="R17">
            <v>2.5000000000000001E-2</v>
          </cell>
          <cell r="S17">
            <v>3.7499999999999999E-2</v>
          </cell>
          <cell r="T17">
            <v>0.05</v>
          </cell>
          <cell r="U17">
            <v>6.25E-2</v>
          </cell>
          <cell r="V17">
            <v>7.4999999999999997E-2</v>
          </cell>
          <cell r="W17">
            <v>8.7499999999999994E-2</v>
          </cell>
          <cell r="X17">
            <v>0.1275</v>
          </cell>
          <cell r="Y17">
            <v>0.16750000000000001</v>
          </cell>
          <cell r="Z17">
            <v>0.20750000000000002</v>
          </cell>
          <cell r="AA17">
            <v>0.26500000000000001</v>
          </cell>
          <cell r="AB17">
            <v>0.32750000000000001</v>
          </cell>
          <cell r="AC17">
            <v>0.39</v>
          </cell>
          <cell r="AD17">
            <v>0.47500000000000009</v>
          </cell>
          <cell r="AE17">
            <v>0.58250000000000013</v>
          </cell>
          <cell r="AF17">
            <v>0.69500000000000006</v>
          </cell>
          <cell r="AG17">
            <v>0.78500000000000003</v>
          </cell>
          <cell r="AH17">
            <v>0.86750000000000016</v>
          </cell>
          <cell r="AI17">
            <v>0.92000000000000015</v>
          </cell>
          <cell r="AJ17">
            <v>0.94500000000000017</v>
          </cell>
          <cell r="AK17">
            <v>0.96000000000000019</v>
          </cell>
          <cell r="AL17">
            <v>0.9750000000000002</v>
          </cell>
          <cell r="AM17">
            <v>0.99500000000000022</v>
          </cell>
          <cell r="AN17">
            <v>1.0000000000000002</v>
          </cell>
          <cell r="AO17">
            <v>1.0000000000000002</v>
          </cell>
          <cell r="AP17">
            <v>1.0000000000000002</v>
          </cell>
          <cell r="AQ17">
            <v>1.0000000000000002</v>
          </cell>
          <cell r="AR17">
            <v>1.0000000000000002</v>
          </cell>
          <cell r="AS17">
            <v>1.0000000000000002</v>
          </cell>
          <cell r="AT17">
            <v>1.0000000000000002</v>
          </cell>
        </row>
        <row r="18">
          <cell r="A18">
            <v>17</v>
          </cell>
          <cell r="F18" t="str">
            <v>A / F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A19">
            <v>18</v>
          </cell>
          <cell r="E19" t="str">
            <v>Erection</v>
          </cell>
          <cell r="F19" t="str">
            <v>SCH.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0.03</v>
          </cell>
          <cell r="AL19">
            <v>7.0000000000000007E-2</v>
          </cell>
          <cell r="AM19">
            <v>0.125</v>
          </cell>
          <cell r="AN19">
            <v>0.17500000000000002</v>
          </cell>
          <cell r="AO19">
            <v>0.36000000000000004</v>
          </cell>
          <cell r="AP19">
            <v>0.57500000000000007</v>
          </cell>
          <cell r="AQ19">
            <v>0.78500000000000014</v>
          </cell>
          <cell r="AR19">
            <v>0.94500000000000006</v>
          </cell>
          <cell r="AS19">
            <v>1.0000000000000002</v>
          </cell>
          <cell r="AT19">
            <v>1.0000000000000002</v>
          </cell>
        </row>
        <row r="20">
          <cell r="A20">
            <v>19</v>
          </cell>
          <cell r="F20" t="str">
            <v>A / F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  <cell r="D23">
            <v>0.1</v>
          </cell>
          <cell r="E23" t="str">
            <v>Detailed Engg</v>
          </cell>
          <cell r="F23" t="str">
            <v>SCH.</v>
          </cell>
          <cell r="G23">
            <v>4.6199999999999998E-2</v>
          </cell>
          <cell r="H23">
            <v>8.3599999999999994E-2</v>
          </cell>
          <cell r="I23">
            <v>0.13017499999999999</v>
          </cell>
          <cell r="J23">
            <v>0.19037500000000002</v>
          </cell>
          <cell r="K23">
            <v>0.25477499999999997</v>
          </cell>
          <cell r="L23">
            <v>0.32852499999999996</v>
          </cell>
          <cell r="M23">
            <v>0.39407499999999995</v>
          </cell>
          <cell r="N23">
            <v>0.47762499999999997</v>
          </cell>
          <cell r="O23">
            <v>0.58169999999999988</v>
          </cell>
          <cell r="P23">
            <v>0.67332499999999995</v>
          </cell>
          <cell r="Q23">
            <v>0.73569999999999991</v>
          </cell>
          <cell r="R23">
            <v>0.80812499999999998</v>
          </cell>
          <cell r="S23">
            <v>0.85252499999999998</v>
          </cell>
          <cell r="T23">
            <v>0.87592499999999984</v>
          </cell>
          <cell r="U23">
            <v>0.9201499999999998</v>
          </cell>
          <cell r="V23">
            <v>0.94189999999999974</v>
          </cell>
          <cell r="W23">
            <v>0.95842499999999986</v>
          </cell>
          <cell r="X23">
            <v>0.96329999999999982</v>
          </cell>
          <cell r="Y23">
            <v>0.96329999999999982</v>
          </cell>
          <cell r="Z23">
            <v>0.96609999999999985</v>
          </cell>
          <cell r="AA23">
            <v>0.96609999999999985</v>
          </cell>
          <cell r="AB23">
            <v>0.9674999999999998</v>
          </cell>
          <cell r="AC23">
            <v>0.9674999999999998</v>
          </cell>
          <cell r="AD23">
            <v>0.9674999999999998</v>
          </cell>
          <cell r="AE23">
            <v>0.9674999999999998</v>
          </cell>
          <cell r="AF23">
            <v>0.9674999999999998</v>
          </cell>
          <cell r="AG23">
            <v>0.9674999999999998</v>
          </cell>
          <cell r="AH23">
            <v>0.9674999999999998</v>
          </cell>
          <cell r="AI23">
            <v>0.9674999999999998</v>
          </cell>
          <cell r="AJ23">
            <v>0.9674999999999998</v>
          </cell>
          <cell r="AK23">
            <v>0.9674999999999998</v>
          </cell>
          <cell r="AL23">
            <v>0.9674999999999998</v>
          </cell>
          <cell r="AM23">
            <v>0.9674999999999998</v>
          </cell>
          <cell r="AN23">
            <v>0.9674999999999998</v>
          </cell>
          <cell r="AO23">
            <v>0.9674999999999998</v>
          </cell>
          <cell r="AP23">
            <v>0.9674999999999998</v>
          </cell>
          <cell r="AQ23">
            <v>0.9674999999999998</v>
          </cell>
          <cell r="AR23">
            <v>0.9674999999999998</v>
          </cell>
          <cell r="AS23">
            <v>0.9674999999999998</v>
          </cell>
          <cell r="AT23">
            <v>0.99999999999999978</v>
          </cell>
        </row>
        <row r="24">
          <cell r="A24">
            <v>23</v>
          </cell>
          <cell r="C24">
            <v>0.1</v>
          </cell>
          <cell r="F24" t="str">
            <v>A / F</v>
          </cell>
          <cell r="G24">
            <v>4.6199999999999998E-2</v>
          </cell>
          <cell r="H24">
            <v>8.6399999999999991E-2</v>
          </cell>
          <cell r="I24">
            <v>0.10819999999999999</v>
          </cell>
          <cell r="J24">
            <v>0.1946</v>
          </cell>
          <cell r="K24">
            <v>0.2172</v>
          </cell>
          <cell r="L24">
            <v>0.25170000000000003</v>
          </cell>
          <cell r="M24">
            <v>0.25170000000000003</v>
          </cell>
          <cell r="N24">
            <v>0.25170000000000003</v>
          </cell>
          <cell r="O24">
            <v>0.25170000000000003</v>
          </cell>
          <cell r="P24">
            <v>0.25170000000000003</v>
          </cell>
          <cell r="Q24">
            <v>0.25170000000000003</v>
          </cell>
          <cell r="R24">
            <v>0.25170000000000003</v>
          </cell>
          <cell r="S24">
            <v>0.25170000000000003</v>
          </cell>
          <cell r="T24">
            <v>0.25170000000000003</v>
          </cell>
          <cell r="U24">
            <v>0.25170000000000003</v>
          </cell>
          <cell r="V24">
            <v>0.25170000000000003</v>
          </cell>
          <cell r="W24">
            <v>0.25170000000000003</v>
          </cell>
          <cell r="X24">
            <v>0.25170000000000003</v>
          </cell>
          <cell r="Y24">
            <v>0.25170000000000003</v>
          </cell>
          <cell r="Z24">
            <v>0.25170000000000003</v>
          </cell>
          <cell r="AA24">
            <v>0.25170000000000003</v>
          </cell>
          <cell r="AB24">
            <v>0.25170000000000003</v>
          </cell>
          <cell r="AC24">
            <v>0.25170000000000003</v>
          </cell>
          <cell r="AD24">
            <v>0.25170000000000003</v>
          </cell>
          <cell r="AE24">
            <v>0.25170000000000003</v>
          </cell>
          <cell r="AF24">
            <v>0.25170000000000003</v>
          </cell>
          <cell r="AG24">
            <v>0.25170000000000003</v>
          </cell>
          <cell r="AH24">
            <v>0.25170000000000003</v>
          </cell>
          <cell r="AI24">
            <v>0.25170000000000003</v>
          </cell>
          <cell r="AJ24">
            <v>0.25170000000000003</v>
          </cell>
          <cell r="AK24">
            <v>0.25170000000000003</v>
          </cell>
          <cell r="AL24">
            <v>0.25170000000000003</v>
          </cell>
          <cell r="AM24">
            <v>0.25170000000000003</v>
          </cell>
          <cell r="AN24">
            <v>0.25170000000000003</v>
          </cell>
          <cell r="AO24">
            <v>0.25170000000000003</v>
          </cell>
          <cell r="AP24">
            <v>0.25170000000000003</v>
          </cell>
          <cell r="AQ24">
            <v>0.25170000000000003</v>
          </cell>
          <cell r="AR24">
            <v>0.25170000000000003</v>
          </cell>
          <cell r="AS24">
            <v>0.25170000000000003</v>
          </cell>
          <cell r="AT24">
            <v>0.25170000000000003</v>
          </cell>
        </row>
        <row r="25">
          <cell r="A25">
            <v>24</v>
          </cell>
          <cell r="D25">
            <v>0.6</v>
          </cell>
          <cell r="E25" t="str">
            <v>Procurement</v>
          </cell>
          <cell r="F25" t="str">
            <v>SCH.</v>
          </cell>
          <cell r="G25">
            <v>2.7300000000000007E-3</v>
          </cell>
          <cell r="H25">
            <v>4.340000000000001E-3</v>
          </cell>
          <cell r="I25">
            <v>9.5900000000000013E-3</v>
          </cell>
          <cell r="J25">
            <v>1.8900000000000004E-2</v>
          </cell>
          <cell r="K25">
            <v>3.4955000000000007E-2</v>
          </cell>
          <cell r="L25">
            <v>5.2175000000000013E-2</v>
          </cell>
          <cell r="M25">
            <v>5.420500000000001E-2</v>
          </cell>
          <cell r="N25">
            <v>6.0565000000000008E-2</v>
          </cell>
          <cell r="O25">
            <v>6.7775000000000002E-2</v>
          </cell>
          <cell r="P25">
            <v>8.2485000000000003E-2</v>
          </cell>
          <cell r="Q25">
            <v>0.14327000000000001</v>
          </cell>
          <cell r="R25">
            <v>0.16541500000000001</v>
          </cell>
          <cell r="S25">
            <v>0.17159000000000002</v>
          </cell>
          <cell r="T25">
            <v>0.19670000000000001</v>
          </cell>
          <cell r="U25">
            <v>0.19877500000000001</v>
          </cell>
          <cell r="V25">
            <v>0.20993500000000001</v>
          </cell>
          <cell r="W25">
            <v>0.21707500000000002</v>
          </cell>
          <cell r="X25">
            <v>0.23567500000000002</v>
          </cell>
          <cell r="Y25">
            <v>0.29566000000000003</v>
          </cell>
          <cell r="Z25">
            <v>0.34290500000000002</v>
          </cell>
          <cell r="AA25">
            <v>0.39545000000000002</v>
          </cell>
          <cell r="AB25">
            <v>0.58475500000000002</v>
          </cell>
          <cell r="AC25">
            <v>0.70612000000000008</v>
          </cell>
          <cell r="AD25">
            <v>0.75634000000000012</v>
          </cell>
          <cell r="AE25">
            <v>0.77354500000000015</v>
          </cell>
          <cell r="AF25">
            <v>0.83608750000000009</v>
          </cell>
          <cell r="AG25">
            <v>0.89165500000000009</v>
          </cell>
          <cell r="AH25">
            <v>0.92653000000000008</v>
          </cell>
          <cell r="AI25">
            <v>0.9628000000000001</v>
          </cell>
          <cell r="AJ25">
            <v>0.98419000000000012</v>
          </cell>
          <cell r="AK25">
            <v>0.99721000000000015</v>
          </cell>
          <cell r="AL25">
            <v>1.0000000000000002</v>
          </cell>
          <cell r="AM25">
            <v>1.0000000000000002</v>
          </cell>
          <cell r="AN25">
            <v>1.0000000000000002</v>
          </cell>
          <cell r="AO25">
            <v>1.0000000000000002</v>
          </cell>
          <cell r="AP25">
            <v>1.0000000000000002</v>
          </cell>
          <cell r="AQ25">
            <v>1.0000000000000002</v>
          </cell>
          <cell r="AR25">
            <v>1.0000000000000002</v>
          </cell>
          <cell r="AS25">
            <v>1.0000000000000002</v>
          </cell>
          <cell r="AT25">
            <v>1.0000000000000002</v>
          </cell>
        </row>
        <row r="26">
          <cell r="A26">
            <v>25</v>
          </cell>
          <cell r="C26">
            <v>0.6</v>
          </cell>
          <cell r="F26" t="str">
            <v>A / F</v>
          </cell>
          <cell r="G26">
            <v>2.7300000000000007E-3</v>
          </cell>
          <cell r="H26">
            <v>4.7600000000000012E-3</v>
          </cell>
          <cell r="I26">
            <v>1.2565000000000003E-2</v>
          </cell>
          <cell r="J26">
            <v>2.1035000000000005E-2</v>
          </cell>
          <cell r="K26">
            <v>2.1490000000000006E-2</v>
          </cell>
          <cell r="L26">
            <v>4.0810000000000013E-2</v>
          </cell>
          <cell r="M26">
            <v>4.0810000000000013E-2</v>
          </cell>
          <cell r="N26">
            <v>4.0810000000000013E-2</v>
          </cell>
          <cell r="O26">
            <v>4.0810000000000013E-2</v>
          </cell>
          <cell r="P26">
            <v>4.0810000000000013E-2</v>
          </cell>
          <cell r="Q26">
            <v>4.0810000000000013E-2</v>
          </cell>
          <cell r="R26">
            <v>4.0810000000000013E-2</v>
          </cell>
          <cell r="S26">
            <v>4.0810000000000013E-2</v>
          </cell>
          <cell r="T26">
            <v>4.0810000000000013E-2</v>
          </cell>
          <cell r="U26">
            <v>4.0810000000000013E-2</v>
          </cell>
          <cell r="V26">
            <v>4.0810000000000013E-2</v>
          </cell>
          <cell r="W26">
            <v>4.0810000000000013E-2</v>
          </cell>
          <cell r="X26">
            <v>4.0810000000000013E-2</v>
          </cell>
          <cell r="Y26">
            <v>4.0810000000000013E-2</v>
          </cell>
          <cell r="Z26">
            <v>4.0810000000000013E-2</v>
          </cell>
          <cell r="AA26">
            <v>4.0810000000000013E-2</v>
          </cell>
          <cell r="AB26">
            <v>4.0810000000000013E-2</v>
          </cell>
          <cell r="AC26">
            <v>4.0810000000000013E-2</v>
          </cell>
          <cell r="AD26">
            <v>4.0810000000000013E-2</v>
          </cell>
          <cell r="AE26">
            <v>4.0810000000000013E-2</v>
          </cell>
          <cell r="AF26">
            <v>4.0810000000000013E-2</v>
          </cell>
          <cell r="AG26">
            <v>4.0810000000000013E-2</v>
          </cell>
          <cell r="AH26">
            <v>4.0810000000000013E-2</v>
          </cell>
          <cell r="AI26">
            <v>4.0810000000000013E-2</v>
          </cell>
          <cell r="AJ26">
            <v>4.0810000000000013E-2</v>
          </cell>
          <cell r="AK26">
            <v>4.0810000000000013E-2</v>
          </cell>
          <cell r="AL26">
            <v>4.0810000000000013E-2</v>
          </cell>
          <cell r="AM26">
            <v>4.0810000000000013E-2</v>
          </cell>
          <cell r="AN26">
            <v>4.0810000000000013E-2</v>
          </cell>
          <cell r="AO26">
            <v>4.0810000000000013E-2</v>
          </cell>
          <cell r="AP26">
            <v>4.0810000000000013E-2</v>
          </cell>
          <cell r="AQ26">
            <v>4.0810000000000013E-2</v>
          </cell>
          <cell r="AR26">
            <v>4.0810000000000013E-2</v>
          </cell>
          <cell r="AS26">
            <v>4.0810000000000013E-2</v>
          </cell>
          <cell r="AT26">
            <v>4.0810000000000013E-2</v>
          </cell>
        </row>
        <row r="27">
          <cell r="A27">
            <v>26</v>
          </cell>
          <cell r="D27">
            <v>0.3</v>
          </cell>
          <cell r="E27" t="str">
            <v>Construction</v>
          </cell>
          <cell r="F27" t="str">
            <v>SCH.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7.4999999999999997E-3</v>
          </cell>
          <cell r="R27">
            <v>1.4999999999999999E-2</v>
          </cell>
          <cell r="S27">
            <v>2.2499999999999999E-2</v>
          </cell>
          <cell r="T27">
            <v>0.03</v>
          </cell>
          <cell r="U27">
            <v>3.7499999999999999E-2</v>
          </cell>
          <cell r="V27">
            <v>4.4999999999999998E-2</v>
          </cell>
          <cell r="W27">
            <v>5.2499999999999998E-2</v>
          </cell>
          <cell r="X27">
            <v>7.6499999999999999E-2</v>
          </cell>
          <cell r="Y27">
            <v>0.10050000000000001</v>
          </cell>
          <cell r="Z27">
            <v>0.1245</v>
          </cell>
          <cell r="AA27">
            <v>0.159</v>
          </cell>
          <cell r="AB27">
            <v>0.19650000000000001</v>
          </cell>
          <cell r="AC27">
            <v>0.23400000000000001</v>
          </cell>
          <cell r="AD27">
            <v>0.28500000000000003</v>
          </cell>
          <cell r="AE27">
            <v>0.34950000000000003</v>
          </cell>
          <cell r="AF27">
            <v>0.41700000000000004</v>
          </cell>
          <cell r="AG27">
            <v>0.47100000000000003</v>
          </cell>
          <cell r="AH27">
            <v>0.52050000000000007</v>
          </cell>
          <cell r="AI27">
            <v>0.55200000000000005</v>
          </cell>
          <cell r="AJ27">
            <v>0.56700000000000006</v>
          </cell>
          <cell r="AK27">
            <v>0.58800000000000008</v>
          </cell>
          <cell r="AL27">
            <v>0.6130000000000001</v>
          </cell>
          <cell r="AM27">
            <v>0.64700000000000013</v>
          </cell>
          <cell r="AN27">
            <v>0.67000000000000015</v>
          </cell>
          <cell r="AO27">
            <v>0.74400000000000011</v>
          </cell>
          <cell r="AP27">
            <v>0.83000000000000007</v>
          </cell>
          <cell r="AQ27">
            <v>0.91400000000000015</v>
          </cell>
          <cell r="AR27">
            <v>0.9780000000000002</v>
          </cell>
          <cell r="AS27">
            <v>1.0000000000000002</v>
          </cell>
          <cell r="AT27">
            <v>1.0000000000000002</v>
          </cell>
        </row>
        <row r="28">
          <cell r="A28">
            <v>27</v>
          </cell>
          <cell r="C28">
            <v>0.3</v>
          </cell>
          <cell r="F28" t="str">
            <v>A / F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29">
            <v>28</v>
          </cell>
          <cell r="E29" t="str">
            <v>overall</v>
          </cell>
          <cell r="F29" t="str">
            <v>SCH.</v>
          </cell>
          <cell r="G29">
            <v>6.2580000000000005E-3</v>
          </cell>
          <cell r="H29">
            <v>1.0964E-2</v>
          </cell>
          <cell r="I29">
            <v>1.87715E-2</v>
          </cell>
          <cell r="J29">
            <v>3.0377500000000002E-2</v>
          </cell>
          <cell r="K29">
            <v>4.6450500000000006E-2</v>
          </cell>
          <cell r="L29">
            <v>6.4157500000000006E-2</v>
          </cell>
          <cell r="M29">
            <v>7.1930500000000008E-2</v>
          </cell>
          <cell r="N29">
            <v>8.4101499999999996E-2</v>
          </cell>
          <cell r="O29">
            <v>9.8834999999999992E-2</v>
          </cell>
          <cell r="P29">
            <v>0.1168235</v>
          </cell>
          <cell r="Q29">
            <v>0.16178200000000001</v>
          </cell>
          <cell r="R29">
            <v>0.18456150000000002</v>
          </cell>
          <cell r="S29">
            <v>0.1949565</v>
          </cell>
          <cell r="T29">
            <v>0.21461249999999998</v>
          </cell>
          <cell r="U29">
            <v>0.22252999999999998</v>
          </cell>
          <cell r="V29">
            <v>0.233651</v>
          </cell>
          <cell r="W29">
            <v>0.24183749999999998</v>
          </cell>
          <cell r="X29">
            <v>0.26068499999999994</v>
          </cell>
          <cell r="Y29">
            <v>0.30387600000000003</v>
          </cell>
          <cell r="Z29">
            <v>0.33970299999999998</v>
          </cell>
          <cell r="AA29">
            <v>0.38158000000000003</v>
          </cell>
          <cell r="AB29">
            <v>0.50655300000000003</v>
          </cell>
          <cell r="AC29">
            <v>0.59062200000000009</v>
          </cell>
          <cell r="AD29">
            <v>0.63605400000000001</v>
          </cell>
          <cell r="AE29">
            <v>0.66572700000000007</v>
          </cell>
          <cell r="AF29">
            <v>0.72350250000000005</v>
          </cell>
          <cell r="AG29">
            <v>0.77304300000000004</v>
          </cell>
          <cell r="AH29">
            <v>0.80881800000000004</v>
          </cell>
          <cell r="AI29">
            <v>0.84003000000000005</v>
          </cell>
          <cell r="AJ29">
            <v>0.85736400000000013</v>
          </cell>
          <cell r="AK29">
            <v>0.87147600000000003</v>
          </cell>
          <cell r="AL29">
            <v>0.88065000000000015</v>
          </cell>
          <cell r="AM29">
            <v>0.89085000000000014</v>
          </cell>
          <cell r="AN29">
            <v>0.89775000000000016</v>
          </cell>
          <cell r="AO29">
            <v>0.91995000000000016</v>
          </cell>
          <cell r="AP29">
            <v>0.94575000000000009</v>
          </cell>
          <cell r="AQ29">
            <v>0.9709500000000002</v>
          </cell>
          <cell r="AR29">
            <v>0.99015000000000009</v>
          </cell>
          <cell r="AS29">
            <v>0.99675000000000014</v>
          </cell>
          <cell r="AT29">
            <v>1</v>
          </cell>
        </row>
        <row r="30">
          <cell r="A30">
            <v>29</v>
          </cell>
          <cell r="F30" t="str">
            <v>A / F</v>
          </cell>
          <cell r="G30">
            <v>6.2580000000000005E-3</v>
          </cell>
          <cell r="H30">
            <v>1.1496000000000001E-2</v>
          </cell>
          <cell r="I30">
            <v>1.8359E-2</v>
          </cell>
          <cell r="J30">
            <v>3.2081000000000005E-2</v>
          </cell>
          <cell r="K30">
            <v>3.4614000000000006E-2</v>
          </cell>
          <cell r="L30">
            <v>4.9656000000000013E-2</v>
          </cell>
          <cell r="M30">
            <v>4.9656000000000013E-2</v>
          </cell>
          <cell r="N30">
            <v>4.9656000000000013E-2</v>
          </cell>
          <cell r="O30">
            <v>4.9656000000000013E-2</v>
          </cell>
          <cell r="P30">
            <v>4.9656000000000013E-2</v>
          </cell>
          <cell r="Q30">
            <v>4.9656000000000013E-2</v>
          </cell>
          <cell r="R30">
            <v>4.9656000000000013E-2</v>
          </cell>
          <cell r="S30">
            <v>4.9656000000000013E-2</v>
          </cell>
          <cell r="T30">
            <v>4.9656000000000013E-2</v>
          </cell>
          <cell r="U30">
            <v>4.9656000000000013E-2</v>
          </cell>
          <cell r="V30">
            <v>4.9656000000000013E-2</v>
          </cell>
          <cell r="W30">
            <v>4.9656000000000013E-2</v>
          </cell>
          <cell r="X30">
            <v>4.9656000000000013E-2</v>
          </cell>
          <cell r="Y30">
            <v>4.9656000000000013E-2</v>
          </cell>
          <cell r="Z30">
            <v>4.9656000000000013E-2</v>
          </cell>
          <cell r="AA30">
            <v>4.9656000000000013E-2</v>
          </cell>
          <cell r="AB30">
            <v>4.9656000000000013E-2</v>
          </cell>
          <cell r="AC30">
            <v>4.9656000000000013E-2</v>
          </cell>
          <cell r="AD30">
            <v>4.9656000000000013E-2</v>
          </cell>
          <cell r="AE30">
            <v>4.9656000000000013E-2</v>
          </cell>
          <cell r="AF30">
            <v>4.9656000000000013E-2</v>
          </cell>
          <cell r="AG30">
            <v>4.9656000000000013E-2</v>
          </cell>
          <cell r="AH30">
            <v>4.9656000000000013E-2</v>
          </cell>
          <cell r="AI30">
            <v>4.9656000000000013E-2</v>
          </cell>
          <cell r="AJ30">
            <v>4.9656000000000013E-2</v>
          </cell>
          <cell r="AK30">
            <v>4.9656000000000013E-2</v>
          </cell>
          <cell r="AL30">
            <v>4.9656000000000013E-2</v>
          </cell>
          <cell r="AM30">
            <v>4.9656000000000013E-2</v>
          </cell>
          <cell r="AN30">
            <v>4.9656000000000013E-2</v>
          </cell>
          <cell r="AO30">
            <v>4.9656000000000013E-2</v>
          </cell>
          <cell r="AP30">
            <v>4.9656000000000013E-2</v>
          </cell>
          <cell r="AQ30">
            <v>4.9656000000000013E-2</v>
          </cell>
          <cell r="AR30">
            <v>4.9656000000000013E-2</v>
          </cell>
          <cell r="AS30">
            <v>4.9656000000000013E-2</v>
          </cell>
          <cell r="AT30">
            <v>4.9656000000000013E-2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 Process"/>
      <sheetName val="S Procmnt"/>
      <sheetName val="S Det-Engg"/>
      <sheetName val="Det-Engg"/>
      <sheetName val="CIVIL &amp; STR"/>
      <sheetName val="PILING"/>
      <sheetName val="INST"/>
      <sheetName val="MECH"/>
      <sheetName val="ELECT"/>
      <sheetName val="PROCESS"/>
      <sheetName val="PIPING"/>
      <sheetName val="PREQ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AB14">
            <v>4.6511627906976744E-2</v>
          </cell>
          <cell r="AC14">
            <v>2.3255813953488372E-2</v>
          </cell>
        </row>
        <row r="16">
          <cell r="AC16">
            <v>2.3255813953488372E-2</v>
          </cell>
          <cell r="AD16">
            <v>4.6511627906976744E-2</v>
          </cell>
          <cell r="AE16">
            <v>2.3255813953488372E-2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Q7"/>
  <sheetViews>
    <sheetView topLeftCell="AU1" zoomScale="80" zoomScaleNormal="80" workbookViewId="0">
      <selection activeCell="AQ7" sqref="AQ7"/>
    </sheetView>
  </sheetViews>
  <sheetFormatPr defaultRowHeight="14.5" x14ac:dyDescent="0.35"/>
  <cols>
    <col min="1" max="1" width="7.6328125" customWidth="1"/>
    <col min="2" max="3" width="35.6328125" customWidth="1"/>
    <col min="4" max="7" width="25.6328125" customWidth="1"/>
    <col min="8" max="8" width="30.6328125" customWidth="1"/>
    <col min="9" max="10" width="25.6328125" customWidth="1"/>
    <col min="11" max="11" width="10.6328125" customWidth="1"/>
    <col min="12" max="12" width="40.6328125" customWidth="1"/>
    <col min="13" max="13" width="25.6328125" customWidth="1"/>
    <col min="14" max="17" width="35.6328125" customWidth="1"/>
    <col min="18" max="18" width="50.6328125" customWidth="1"/>
    <col min="19" max="19" width="25.6328125" customWidth="1"/>
    <col min="20" max="30" width="20.6328125" customWidth="1"/>
    <col min="31" max="31" width="30.6328125" customWidth="1"/>
    <col min="32" max="32" width="25.6328125" customWidth="1"/>
    <col min="33" max="37" width="10.6328125" customWidth="1"/>
    <col min="43" max="43" width="17.6328125" customWidth="1"/>
    <col min="50" max="50" width="16" customWidth="1"/>
    <col min="56" max="56" width="17.26953125" customWidth="1"/>
    <col min="63" max="63" width="17.6328125" customWidth="1"/>
    <col min="69" max="69" width="16.90625" customWidth="1"/>
  </cols>
  <sheetData>
    <row r="3" spans="1:69" ht="25" customHeight="1" x14ac:dyDescent="0.35">
      <c r="AQ3" s="63" t="s">
        <v>127</v>
      </c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</row>
    <row r="4" spans="1:69" ht="25" customHeight="1" x14ac:dyDescent="0.35">
      <c r="U4" s="36" t="s">
        <v>123</v>
      </c>
      <c r="V4" s="36" t="s">
        <v>123</v>
      </c>
      <c r="W4" s="36" t="s">
        <v>124</v>
      </c>
      <c r="X4" s="36" t="s">
        <v>123</v>
      </c>
      <c r="Y4" s="36" t="s">
        <v>124</v>
      </c>
      <c r="Z4" s="36" t="s">
        <v>123</v>
      </c>
      <c r="AA4" s="36" t="s">
        <v>123</v>
      </c>
      <c r="AB4" s="36" t="s">
        <v>124</v>
      </c>
      <c r="AC4" s="36" t="s">
        <v>123</v>
      </c>
      <c r="AD4" s="36" t="s">
        <v>124</v>
      </c>
      <c r="AQ4" s="38"/>
      <c r="AR4" s="64" t="s">
        <v>128</v>
      </c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6"/>
      <c r="BE4" s="38"/>
      <c r="BF4" s="64" t="s">
        <v>129</v>
      </c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6"/>
    </row>
    <row r="5" spans="1:69" ht="25" customHeight="1" x14ac:dyDescent="0.35">
      <c r="AG5" s="61" t="s">
        <v>125</v>
      </c>
      <c r="AH5" s="62"/>
      <c r="AI5" s="61" t="s">
        <v>126</v>
      </c>
      <c r="AJ5" s="62"/>
      <c r="AQ5" s="38"/>
      <c r="AR5" s="38"/>
      <c r="AS5" s="63" t="s">
        <v>130</v>
      </c>
      <c r="AT5" s="63"/>
      <c r="AU5" s="63"/>
      <c r="AV5" s="63"/>
      <c r="AW5" s="63"/>
      <c r="AX5" s="63"/>
      <c r="AY5" s="63" t="s">
        <v>131</v>
      </c>
      <c r="AZ5" s="63"/>
      <c r="BA5" s="63"/>
      <c r="BB5" s="63"/>
      <c r="BC5" s="63"/>
      <c r="BD5" s="63"/>
      <c r="BE5" s="38"/>
      <c r="BF5" s="63" t="s">
        <v>130</v>
      </c>
      <c r="BG5" s="63"/>
      <c r="BH5" s="63"/>
      <c r="BI5" s="63"/>
      <c r="BJ5" s="63"/>
      <c r="BK5" s="63"/>
      <c r="BL5" s="63" t="s">
        <v>131</v>
      </c>
      <c r="BM5" s="63"/>
      <c r="BN5" s="63"/>
      <c r="BO5" s="63"/>
      <c r="BP5" s="63"/>
      <c r="BQ5" s="63"/>
    </row>
    <row r="6" spans="1:69" x14ac:dyDescent="0.35">
      <c r="AQ6" s="38"/>
      <c r="AR6" s="38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8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69" ht="50" customHeight="1" x14ac:dyDescent="0.35">
      <c r="A7" s="1" t="s">
        <v>0</v>
      </c>
      <c r="B7" s="2" t="s">
        <v>1</v>
      </c>
      <c r="C7" s="3" t="s">
        <v>2</v>
      </c>
      <c r="D7" s="4" t="s">
        <v>3</v>
      </c>
      <c r="E7" s="4" t="s">
        <v>4</v>
      </c>
      <c r="F7" s="3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3" t="s">
        <v>13</v>
      </c>
      <c r="O7" s="3" t="s">
        <v>14</v>
      </c>
      <c r="P7" s="2" t="s">
        <v>15</v>
      </c>
      <c r="Q7" s="4" t="s">
        <v>16</v>
      </c>
      <c r="R7" s="2" t="s">
        <v>17</v>
      </c>
      <c r="S7" s="2" t="s">
        <v>18</v>
      </c>
      <c r="T7" s="2" t="s">
        <v>19</v>
      </c>
      <c r="U7" s="9" t="s">
        <v>20</v>
      </c>
      <c r="V7" s="9" t="s">
        <v>21</v>
      </c>
      <c r="W7" s="10" t="s">
        <v>22</v>
      </c>
      <c r="X7" s="9" t="s">
        <v>23</v>
      </c>
      <c r="Y7" s="10" t="s">
        <v>24</v>
      </c>
      <c r="Z7" s="9" t="s">
        <v>25</v>
      </c>
      <c r="AA7" s="9" t="s">
        <v>26</v>
      </c>
      <c r="AB7" s="10" t="s">
        <v>27</v>
      </c>
      <c r="AC7" s="9" t="s">
        <v>28</v>
      </c>
      <c r="AD7" s="10" t="s">
        <v>29</v>
      </c>
      <c r="AE7" s="5" t="s">
        <v>30</v>
      </c>
      <c r="AF7" s="6" t="s">
        <v>31</v>
      </c>
      <c r="AG7" s="7" t="s">
        <v>32</v>
      </c>
      <c r="AH7" s="5" t="s">
        <v>33</v>
      </c>
      <c r="AI7" s="7" t="s">
        <v>32</v>
      </c>
      <c r="AJ7" s="5" t="s">
        <v>33</v>
      </c>
      <c r="AK7" s="8" t="s">
        <v>34</v>
      </c>
      <c r="AQ7" s="37" t="s">
        <v>410</v>
      </c>
      <c r="AR7" s="37" t="s">
        <v>134</v>
      </c>
      <c r="AS7" s="37"/>
      <c r="AT7" s="37"/>
      <c r="AU7" s="37" t="s">
        <v>411</v>
      </c>
      <c r="AV7" s="37" t="s">
        <v>412</v>
      </c>
      <c r="AW7" s="37" t="s">
        <v>413</v>
      </c>
      <c r="AX7" s="60" t="s">
        <v>206</v>
      </c>
      <c r="AY7" s="60"/>
      <c r="AZ7" s="60"/>
      <c r="BA7" s="37" t="s">
        <v>411</v>
      </c>
      <c r="BB7" s="37" t="s">
        <v>412</v>
      </c>
      <c r="BC7" s="37" t="s">
        <v>413</v>
      </c>
      <c r="BD7" s="60" t="s">
        <v>206</v>
      </c>
      <c r="BE7" s="37"/>
      <c r="BF7" s="37"/>
      <c r="BG7" s="37"/>
      <c r="BH7" s="37" t="s">
        <v>411</v>
      </c>
      <c r="BI7" s="37" t="s">
        <v>412</v>
      </c>
      <c r="BJ7" s="37" t="s">
        <v>413</v>
      </c>
      <c r="BK7" s="60" t="s">
        <v>206</v>
      </c>
      <c r="BL7" s="60"/>
      <c r="BM7" s="60"/>
      <c r="BN7" s="37" t="s">
        <v>411</v>
      </c>
      <c r="BO7" s="37" t="s">
        <v>412</v>
      </c>
      <c r="BP7" s="37" t="s">
        <v>413</v>
      </c>
      <c r="BQ7" s="60" t="s">
        <v>206</v>
      </c>
    </row>
  </sheetData>
  <mergeCells count="9">
    <mergeCell ref="AG5:AH5"/>
    <mergeCell ref="AI5:AJ5"/>
    <mergeCell ref="AQ3:BQ3"/>
    <mergeCell ref="AR4:BD4"/>
    <mergeCell ref="BF4:BQ4"/>
    <mergeCell ref="AS5:AX5"/>
    <mergeCell ref="AY5:BD5"/>
    <mergeCell ref="BF5:BK5"/>
    <mergeCell ref="BL5:BQ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1650-4F5D-42F1-9F1F-9CA779C37C94}">
  <dimension ref="B1:G16"/>
  <sheetViews>
    <sheetView tabSelected="1" workbookViewId="0">
      <selection activeCell="G4" sqref="G4"/>
    </sheetView>
  </sheetViews>
  <sheetFormatPr defaultRowHeight="14.5" x14ac:dyDescent="0.35"/>
  <cols>
    <col min="2" max="2" width="58.1796875" bestFit="1" customWidth="1"/>
    <col min="7" max="7" width="20.08984375" bestFit="1" customWidth="1"/>
  </cols>
  <sheetData>
    <row r="1" spans="2:7" x14ac:dyDescent="0.35">
      <c r="B1" s="79" t="s">
        <v>414</v>
      </c>
    </row>
    <row r="2" spans="2:7" x14ac:dyDescent="0.35">
      <c r="B2" s="80" t="s">
        <v>415</v>
      </c>
      <c r="G2" s="82" t="s">
        <v>425</v>
      </c>
    </row>
    <row r="3" spans="2:7" x14ac:dyDescent="0.35">
      <c r="B3" s="80" t="s">
        <v>416</v>
      </c>
    </row>
    <row r="4" spans="2:7" x14ac:dyDescent="0.35">
      <c r="B4" s="81"/>
      <c r="G4" s="82" t="s">
        <v>426</v>
      </c>
    </row>
    <row r="5" spans="2:7" x14ac:dyDescent="0.35">
      <c r="B5" s="79" t="s">
        <v>417</v>
      </c>
    </row>
    <row r="6" spans="2:7" x14ac:dyDescent="0.35">
      <c r="B6" s="81"/>
    </row>
    <row r="7" spans="2:7" x14ac:dyDescent="0.35">
      <c r="B7" s="80" t="s">
        <v>418</v>
      </c>
    </row>
    <row r="8" spans="2:7" x14ac:dyDescent="0.35">
      <c r="B8" s="80" t="s">
        <v>419</v>
      </c>
    </row>
    <row r="9" spans="2:7" x14ac:dyDescent="0.35">
      <c r="B9" s="80" t="s">
        <v>420</v>
      </c>
    </row>
    <row r="10" spans="2:7" x14ac:dyDescent="0.35">
      <c r="B10" s="80" t="s">
        <v>421</v>
      </c>
    </row>
    <row r="11" spans="2:7" x14ac:dyDescent="0.35">
      <c r="B11" s="80" t="s">
        <v>422</v>
      </c>
    </row>
    <row r="12" spans="2:7" x14ac:dyDescent="0.35">
      <c r="B12" s="80" t="s">
        <v>423</v>
      </c>
    </row>
    <row r="13" spans="2:7" x14ac:dyDescent="0.35">
      <c r="B13" s="81" t="s">
        <v>424</v>
      </c>
    </row>
    <row r="14" spans="2:7" x14ac:dyDescent="0.35">
      <c r="B14" s="81" t="s">
        <v>419</v>
      </c>
    </row>
    <row r="15" spans="2:7" x14ac:dyDescent="0.35">
      <c r="B15" s="81" t="s">
        <v>420</v>
      </c>
    </row>
    <row r="16" spans="2:7" x14ac:dyDescent="0.35">
      <c r="B16" s="81" t="s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FFF8-7983-4F1B-8164-EBB65FCBE4C8}">
  <dimension ref="B1:G7"/>
  <sheetViews>
    <sheetView workbookViewId="0">
      <selection activeCell="G8" sqref="G8"/>
    </sheetView>
  </sheetViews>
  <sheetFormatPr defaultRowHeight="14.5" x14ac:dyDescent="0.35"/>
  <cols>
    <col min="2" max="2" width="54" bestFit="1" customWidth="1"/>
    <col min="7" max="7" width="22.90625" bestFit="1" customWidth="1"/>
  </cols>
  <sheetData>
    <row r="1" spans="2:7" ht="18.5" x14ac:dyDescent="0.35">
      <c r="B1" s="79" t="s">
        <v>427</v>
      </c>
      <c r="C1" s="83"/>
      <c r="D1" s="83"/>
      <c r="E1" s="80"/>
      <c r="F1" s="80"/>
    </row>
    <row r="2" spans="2:7" x14ac:dyDescent="0.35">
      <c r="B2" s="86"/>
      <c r="C2" s="80"/>
      <c r="D2" s="80"/>
      <c r="E2" s="80"/>
      <c r="F2" s="80"/>
      <c r="G2" s="82" t="s">
        <v>425</v>
      </c>
    </row>
    <row r="3" spans="2:7" x14ac:dyDescent="0.35">
      <c r="B3" s="80"/>
      <c r="C3" s="80"/>
      <c r="D3" s="80"/>
      <c r="E3" s="80"/>
      <c r="F3" s="80"/>
    </row>
    <row r="4" spans="2:7" x14ac:dyDescent="0.35">
      <c r="B4" s="81"/>
      <c r="C4" s="81"/>
      <c r="D4" s="81"/>
      <c r="E4" s="81"/>
      <c r="F4" s="81"/>
      <c r="G4" s="82" t="s">
        <v>430</v>
      </c>
    </row>
    <row r="5" spans="2:7" x14ac:dyDescent="0.35">
      <c r="B5" s="79" t="s">
        <v>417</v>
      </c>
      <c r="C5" s="84"/>
      <c r="D5" s="84"/>
      <c r="E5" s="85"/>
      <c r="F5" s="84"/>
    </row>
    <row r="6" spans="2:7" x14ac:dyDescent="0.35">
      <c r="B6" s="80" t="s">
        <v>428</v>
      </c>
      <c r="C6" s="80"/>
      <c r="D6" s="80"/>
      <c r="E6" s="80"/>
      <c r="F6" s="84"/>
    </row>
    <row r="7" spans="2:7" x14ac:dyDescent="0.35">
      <c r="B7" s="80" t="s">
        <v>429</v>
      </c>
      <c r="C7" s="80"/>
      <c r="D7" s="80"/>
      <c r="E7" s="80"/>
      <c r="F7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149E-23C7-42DA-825D-87BC6C1001B8}">
  <dimension ref="A1:AG101"/>
  <sheetViews>
    <sheetView workbookViewId="0">
      <selection activeCell="A99" sqref="A99"/>
    </sheetView>
  </sheetViews>
  <sheetFormatPr defaultRowHeight="14.5" x14ac:dyDescent="0.35"/>
  <sheetData>
    <row r="1" spans="1:33" ht="15" thickBot="1" x14ac:dyDescent="0.4">
      <c r="A1" s="22"/>
      <c r="B1" s="22"/>
      <c r="C1" s="22"/>
      <c r="D1" s="22"/>
      <c r="E1" s="22"/>
      <c r="F1" s="22"/>
      <c r="G1" s="22"/>
      <c r="T1" s="22"/>
    </row>
    <row r="2" spans="1:33" ht="29" x14ac:dyDescent="0.35">
      <c r="A2" s="67" t="s">
        <v>97</v>
      </c>
      <c r="B2" s="69" t="s">
        <v>134</v>
      </c>
      <c r="C2" s="69" t="s">
        <v>135</v>
      </c>
      <c r="D2" s="40"/>
      <c r="E2" s="69" t="s">
        <v>136</v>
      </c>
      <c r="F2" s="71" t="s">
        <v>137</v>
      </c>
      <c r="G2" s="72"/>
      <c r="L2" s="41" t="s">
        <v>138</v>
      </c>
      <c r="M2" s="41" t="s">
        <v>19</v>
      </c>
      <c r="N2" s="42" t="s">
        <v>139</v>
      </c>
      <c r="O2" s="41" t="s">
        <v>140</v>
      </c>
      <c r="T2" s="43" t="s">
        <v>136</v>
      </c>
    </row>
    <row r="3" spans="1:33" ht="15" thickBot="1" x14ac:dyDescent="0.4">
      <c r="A3" s="68"/>
      <c r="B3" s="70" t="s">
        <v>142</v>
      </c>
      <c r="C3" s="70" t="s">
        <v>143</v>
      </c>
      <c r="D3" s="44"/>
      <c r="E3" s="70" t="s">
        <v>144</v>
      </c>
      <c r="F3" s="44" t="s">
        <v>145</v>
      </c>
      <c r="G3" s="45" t="s">
        <v>146</v>
      </c>
      <c r="H3" s="18"/>
      <c r="I3" s="18"/>
      <c r="J3" s="18"/>
      <c r="K3" s="18"/>
      <c r="L3" s="29" t="s">
        <v>147</v>
      </c>
      <c r="M3" s="17">
        <v>8</v>
      </c>
      <c r="N3" s="17" t="s">
        <v>133</v>
      </c>
      <c r="O3" s="17" t="b">
        <f>IF(AND(N3=B4,(M3&gt;=F4),(M3&lt;=G4),(L3=E4)),(C4),(IF(AND(N3=B5,(M3&gt;=F5),(M3&lt;=G5),(L3=E5)),(C5))))</f>
        <v>0</v>
      </c>
      <c r="P3" s="18"/>
      <c r="Q3" s="18"/>
      <c r="R3" s="17"/>
      <c r="S3" s="18"/>
      <c r="T3" s="46" t="s">
        <v>144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x14ac:dyDescent="0.35">
      <c r="A4" s="47">
        <v>1</v>
      </c>
      <c r="B4" s="48" t="s">
        <v>85</v>
      </c>
      <c r="C4" s="48" t="s">
        <v>310</v>
      </c>
      <c r="D4" s="48" t="s">
        <v>149</v>
      </c>
      <c r="E4" s="48" t="s">
        <v>35</v>
      </c>
      <c r="F4" s="52">
        <v>8</v>
      </c>
      <c r="G4" s="53">
        <v>13</v>
      </c>
      <c r="L4" s="17" t="s">
        <v>147</v>
      </c>
      <c r="M4" s="17">
        <v>8</v>
      </c>
      <c r="N4" s="17" t="s">
        <v>133</v>
      </c>
      <c r="O4" s="17" t="b">
        <f>IF(AND(N4=B5,(M4&gt;=F5),(M4&lt;=G5),(L4=E5)),(C5),(IF(AND(N4=B6,(M4&gt;=F6),(M4&lt;=G6),(L4=E6)),(C6))))</f>
        <v>0</v>
      </c>
      <c r="P4" s="17"/>
      <c r="T4" s="48" t="s">
        <v>35</v>
      </c>
    </row>
    <row r="5" spans="1:33" x14ac:dyDescent="0.35">
      <c r="A5" s="50">
        <v>2</v>
      </c>
      <c r="B5" s="29" t="s">
        <v>85</v>
      </c>
      <c r="C5" s="29" t="s">
        <v>311</v>
      </c>
      <c r="D5" s="48" t="s">
        <v>149</v>
      </c>
      <c r="E5" s="48" t="s">
        <v>36</v>
      </c>
      <c r="F5" s="52">
        <v>8</v>
      </c>
      <c r="G5" s="53">
        <v>14</v>
      </c>
      <c r="L5" s="17"/>
      <c r="M5" s="17"/>
      <c r="N5" s="17"/>
      <c r="O5" s="17"/>
      <c r="P5" s="17"/>
      <c r="S5" s="18"/>
      <c r="T5" s="48" t="s">
        <v>36</v>
      </c>
      <c r="U5" s="18"/>
      <c r="V5" s="18"/>
      <c r="W5" s="18"/>
      <c r="X5" s="18"/>
      <c r="Y5" s="18"/>
      <c r="Z5" s="18"/>
      <c r="AA5" s="18"/>
      <c r="AB5" s="18"/>
      <c r="AC5" s="18"/>
    </row>
    <row r="6" spans="1:33" x14ac:dyDescent="0.35">
      <c r="A6" s="50">
        <v>3</v>
      </c>
      <c r="B6" s="54" t="s">
        <v>85</v>
      </c>
      <c r="C6" s="54" t="s">
        <v>312</v>
      </c>
      <c r="D6" s="55" t="s">
        <v>149</v>
      </c>
      <c r="E6" s="55" t="s">
        <v>36</v>
      </c>
      <c r="F6" s="56"/>
      <c r="G6" s="57"/>
      <c r="L6" s="17"/>
      <c r="M6" s="17"/>
      <c r="N6" s="17"/>
      <c r="O6" s="17"/>
      <c r="P6" s="17"/>
      <c r="T6" s="29" t="s">
        <v>37</v>
      </c>
    </row>
    <row r="7" spans="1:33" x14ac:dyDescent="0.35">
      <c r="A7" s="50">
        <v>4</v>
      </c>
      <c r="B7" s="29" t="s">
        <v>85</v>
      </c>
      <c r="C7" s="29" t="s">
        <v>313</v>
      </c>
      <c r="D7" s="48" t="s">
        <v>149</v>
      </c>
      <c r="E7" s="48" t="s">
        <v>36</v>
      </c>
      <c r="F7" s="56">
        <v>12.5</v>
      </c>
      <c r="G7" s="53">
        <v>16.5</v>
      </c>
      <c r="L7" s="17"/>
      <c r="M7" s="17"/>
      <c r="N7" s="17"/>
      <c r="O7" s="17"/>
      <c r="P7" s="17"/>
      <c r="S7" s="18"/>
      <c r="T7" s="29" t="s">
        <v>38</v>
      </c>
      <c r="U7" s="18"/>
      <c r="V7" s="18"/>
      <c r="W7" s="18"/>
      <c r="X7" s="18"/>
      <c r="Y7" s="18"/>
      <c r="Z7" s="18"/>
      <c r="AA7" s="18"/>
      <c r="AB7" s="18"/>
      <c r="AC7" s="18"/>
    </row>
    <row r="8" spans="1:33" x14ac:dyDescent="0.35">
      <c r="A8" s="50">
        <v>5</v>
      </c>
      <c r="B8" s="29" t="s">
        <v>85</v>
      </c>
      <c r="C8" s="29" t="s">
        <v>314</v>
      </c>
      <c r="D8" s="48" t="s">
        <v>149</v>
      </c>
      <c r="E8" s="48" t="s">
        <v>36</v>
      </c>
      <c r="F8" s="52">
        <v>15</v>
      </c>
      <c r="G8" s="53">
        <v>18</v>
      </c>
      <c r="L8" s="17"/>
      <c r="M8" s="17"/>
      <c r="N8" s="17"/>
      <c r="O8" s="17"/>
      <c r="P8" s="17"/>
      <c r="T8" s="29" t="s">
        <v>39</v>
      </c>
    </row>
    <row r="9" spans="1:33" x14ac:dyDescent="0.35">
      <c r="A9" s="47">
        <v>6</v>
      </c>
      <c r="B9" s="29" t="s">
        <v>85</v>
      </c>
      <c r="C9" s="29" t="s">
        <v>315</v>
      </c>
      <c r="D9" s="48" t="s">
        <v>149</v>
      </c>
      <c r="E9" s="48" t="s">
        <v>37</v>
      </c>
      <c r="F9" s="52">
        <v>15</v>
      </c>
      <c r="G9" s="53">
        <v>18</v>
      </c>
      <c r="L9" s="17"/>
      <c r="M9" s="17"/>
      <c r="N9" s="17"/>
      <c r="O9" s="17"/>
      <c r="P9" s="17"/>
      <c r="S9" s="18"/>
      <c r="T9" s="29" t="s">
        <v>40</v>
      </c>
      <c r="U9" s="18"/>
      <c r="V9" s="18"/>
      <c r="W9" s="18"/>
      <c r="X9" s="18"/>
      <c r="Y9" s="18"/>
      <c r="Z9" s="18"/>
      <c r="AA9" s="18"/>
      <c r="AB9" s="18"/>
      <c r="AC9" s="18"/>
    </row>
    <row r="10" spans="1:33" x14ac:dyDescent="0.35">
      <c r="A10" s="50">
        <v>7</v>
      </c>
      <c r="B10" s="29" t="s">
        <v>85</v>
      </c>
      <c r="C10" s="29" t="s">
        <v>316</v>
      </c>
      <c r="D10" s="48" t="s">
        <v>149</v>
      </c>
      <c r="E10" s="48" t="s">
        <v>37</v>
      </c>
      <c r="F10" s="52">
        <v>18</v>
      </c>
      <c r="G10" s="53">
        <v>20</v>
      </c>
      <c r="L10" s="17"/>
      <c r="M10" s="17"/>
      <c r="N10" s="17"/>
      <c r="O10" s="17"/>
      <c r="P10" s="17"/>
      <c r="T10" s="29" t="s">
        <v>41</v>
      </c>
    </row>
    <row r="11" spans="1:33" x14ac:dyDescent="0.35">
      <c r="A11" s="50">
        <v>8</v>
      </c>
      <c r="B11" s="29" t="s">
        <v>85</v>
      </c>
      <c r="C11" s="29" t="s">
        <v>317</v>
      </c>
      <c r="D11" s="48" t="s">
        <v>149</v>
      </c>
      <c r="E11" s="48" t="s">
        <v>36</v>
      </c>
      <c r="F11" s="52">
        <v>18</v>
      </c>
      <c r="G11" s="53">
        <v>20</v>
      </c>
      <c r="O11" s="17"/>
      <c r="S11" s="18"/>
      <c r="T11" s="29" t="s">
        <v>42</v>
      </c>
      <c r="U11" s="18"/>
      <c r="V11" s="18"/>
      <c r="W11" s="18"/>
      <c r="X11" s="18"/>
      <c r="Y11" s="18"/>
      <c r="Z11" s="18"/>
      <c r="AA11" s="18"/>
      <c r="AB11" s="18"/>
      <c r="AC11" s="18"/>
    </row>
    <row r="12" spans="1:33" x14ac:dyDescent="0.35">
      <c r="A12" s="50">
        <v>9</v>
      </c>
      <c r="B12" s="29" t="s">
        <v>85</v>
      </c>
      <c r="C12" s="29" t="s">
        <v>318</v>
      </c>
      <c r="D12" s="48" t="s">
        <v>149</v>
      </c>
      <c r="E12" s="48" t="s">
        <v>37</v>
      </c>
      <c r="F12" s="52">
        <v>20</v>
      </c>
      <c r="G12" s="53">
        <v>23</v>
      </c>
      <c r="O12" s="17"/>
      <c r="T12" s="29" t="s">
        <v>43</v>
      </c>
    </row>
    <row r="13" spans="1:33" x14ac:dyDescent="0.35">
      <c r="A13" s="50">
        <v>10</v>
      </c>
      <c r="B13" s="29" t="s">
        <v>85</v>
      </c>
      <c r="C13" s="29" t="s">
        <v>319</v>
      </c>
      <c r="D13" s="48" t="s">
        <v>149</v>
      </c>
      <c r="E13" s="48" t="s">
        <v>37</v>
      </c>
      <c r="F13" s="52">
        <v>23</v>
      </c>
      <c r="G13" s="53">
        <v>26</v>
      </c>
      <c r="O13" s="17"/>
      <c r="S13" s="18"/>
      <c r="T13" s="29" t="s">
        <v>44</v>
      </c>
      <c r="U13" s="18"/>
      <c r="V13" s="18"/>
      <c r="W13" s="18"/>
      <c r="X13" s="18"/>
      <c r="Y13" s="18"/>
      <c r="Z13" s="18"/>
      <c r="AA13" s="18"/>
      <c r="AB13" s="18"/>
      <c r="AC13" s="18"/>
    </row>
    <row r="14" spans="1:33" x14ac:dyDescent="0.35">
      <c r="A14" s="47">
        <v>11</v>
      </c>
      <c r="B14" s="29" t="s">
        <v>85</v>
      </c>
      <c r="C14" s="29" t="s">
        <v>320</v>
      </c>
      <c r="D14" s="48" t="s">
        <v>149</v>
      </c>
      <c r="E14" s="48" t="s">
        <v>38</v>
      </c>
      <c r="F14" s="52">
        <v>23</v>
      </c>
      <c r="G14" s="53">
        <v>26</v>
      </c>
      <c r="O14" s="17"/>
      <c r="T14" s="29" t="s">
        <v>45</v>
      </c>
    </row>
    <row r="15" spans="1:33" x14ac:dyDescent="0.35">
      <c r="A15" s="50">
        <v>12</v>
      </c>
      <c r="B15" s="29" t="s">
        <v>85</v>
      </c>
      <c r="C15" s="29" t="s">
        <v>321</v>
      </c>
      <c r="D15" s="48" t="s">
        <v>149</v>
      </c>
      <c r="E15" s="48" t="s">
        <v>38</v>
      </c>
      <c r="F15" s="52">
        <v>26</v>
      </c>
      <c r="G15" s="53">
        <v>30</v>
      </c>
      <c r="O15" s="17"/>
      <c r="S15" s="18"/>
      <c r="T15" s="29" t="s">
        <v>46</v>
      </c>
      <c r="U15" s="18"/>
      <c r="V15" s="18"/>
      <c r="W15" s="18"/>
      <c r="X15" s="18"/>
      <c r="Y15" s="18"/>
      <c r="Z15" s="18"/>
      <c r="AA15" s="18"/>
      <c r="AB15" s="18"/>
      <c r="AC15" s="18"/>
    </row>
    <row r="16" spans="1:33" x14ac:dyDescent="0.35">
      <c r="A16" s="50">
        <v>13</v>
      </c>
      <c r="B16" s="29" t="s">
        <v>85</v>
      </c>
      <c r="C16" s="29" t="s">
        <v>322</v>
      </c>
      <c r="D16" s="48" t="s">
        <v>149</v>
      </c>
      <c r="E16" s="48" t="s">
        <v>39</v>
      </c>
      <c r="F16" s="52">
        <v>26</v>
      </c>
      <c r="G16" s="53">
        <v>30</v>
      </c>
      <c r="O16" s="17"/>
      <c r="T16" s="29" t="s">
        <v>47</v>
      </c>
    </row>
    <row r="17" spans="1:29" x14ac:dyDescent="0.35">
      <c r="A17" s="50">
        <v>14</v>
      </c>
      <c r="B17" s="29" t="s">
        <v>85</v>
      </c>
      <c r="C17" s="29" t="s">
        <v>323</v>
      </c>
      <c r="D17" s="48" t="s">
        <v>149</v>
      </c>
      <c r="E17" s="48" t="s">
        <v>39</v>
      </c>
      <c r="F17" s="52">
        <v>30</v>
      </c>
      <c r="G17" s="53">
        <v>33</v>
      </c>
      <c r="O17" s="17"/>
      <c r="S17" s="18"/>
      <c r="T17" s="29" t="s">
        <v>48</v>
      </c>
      <c r="U17" s="18"/>
      <c r="V17" s="18"/>
      <c r="W17" s="18"/>
      <c r="X17" s="18"/>
      <c r="Y17" s="18"/>
      <c r="Z17" s="18"/>
      <c r="AA17" s="18"/>
      <c r="AB17" s="18"/>
      <c r="AC17" s="18"/>
    </row>
    <row r="18" spans="1:29" x14ac:dyDescent="0.35">
      <c r="A18" s="50">
        <v>15</v>
      </c>
      <c r="B18" s="29" t="s">
        <v>85</v>
      </c>
      <c r="C18" s="29" t="s">
        <v>324</v>
      </c>
      <c r="D18" s="48" t="s">
        <v>149</v>
      </c>
      <c r="E18" s="48" t="s">
        <v>38</v>
      </c>
      <c r="F18" s="52">
        <v>30</v>
      </c>
      <c r="G18" s="53">
        <v>33</v>
      </c>
      <c r="T18" s="29" t="s">
        <v>49</v>
      </c>
    </row>
    <row r="19" spans="1:29" x14ac:dyDescent="0.35">
      <c r="A19" s="47">
        <v>16</v>
      </c>
      <c r="B19" s="29" t="s">
        <v>85</v>
      </c>
      <c r="C19" s="29" t="s">
        <v>325</v>
      </c>
      <c r="D19" s="48" t="s">
        <v>149</v>
      </c>
      <c r="E19" s="48" t="s">
        <v>39</v>
      </c>
      <c r="F19" s="52">
        <v>33</v>
      </c>
      <c r="G19" s="53">
        <v>37</v>
      </c>
      <c r="S19" s="18"/>
      <c r="T19" s="29" t="s">
        <v>50</v>
      </c>
      <c r="U19" s="18"/>
      <c r="V19" s="18"/>
      <c r="W19" s="18" t="str">
        <f>T4:T33</f>
        <v>3.75" ET</v>
      </c>
      <c r="X19" s="18"/>
      <c r="Y19" s="18"/>
      <c r="Z19" s="18"/>
      <c r="AA19" s="18"/>
      <c r="AB19" s="18"/>
      <c r="AC19" s="18"/>
    </row>
    <row r="20" spans="1:29" x14ac:dyDescent="0.35">
      <c r="A20" s="50">
        <v>17</v>
      </c>
      <c r="B20" s="29" t="s">
        <v>85</v>
      </c>
      <c r="C20" s="29" t="s">
        <v>326</v>
      </c>
      <c r="D20" s="48" t="s">
        <v>149</v>
      </c>
      <c r="E20" s="48" t="s">
        <v>40</v>
      </c>
      <c r="F20" s="52">
        <v>37</v>
      </c>
      <c r="G20" s="53">
        <v>41</v>
      </c>
      <c r="T20" s="29" t="s">
        <v>51</v>
      </c>
    </row>
    <row r="21" spans="1:29" x14ac:dyDescent="0.35">
      <c r="A21" s="50">
        <v>18</v>
      </c>
      <c r="B21" s="29" t="s">
        <v>85</v>
      </c>
      <c r="C21" s="29" t="s">
        <v>327</v>
      </c>
      <c r="D21" s="48" t="s">
        <v>149</v>
      </c>
      <c r="E21" s="48" t="s">
        <v>40</v>
      </c>
      <c r="F21" s="52">
        <v>41</v>
      </c>
      <c r="G21" s="53">
        <v>46</v>
      </c>
      <c r="S21" s="18"/>
      <c r="T21" s="29" t="s">
        <v>52</v>
      </c>
      <c r="U21" s="18"/>
      <c r="V21" s="18"/>
      <c r="W21" s="18"/>
      <c r="X21" s="18"/>
      <c r="Y21" s="18"/>
      <c r="Z21" s="18"/>
      <c r="AA21" s="18"/>
      <c r="AB21" s="18"/>
      <c r="AC21" s="18"/>
    </row>
    <row r="22" spans="1:29" x14ac:dyDescent="0.35">
      <c r="A22" s="50">
        <v>19</v>
      </c>
      <c r="B22" s="29" t="s">
        <v>85</v>
      </c>
      <c r="C22" s="29" t="s">
        <v>328</v>
      </c>
      <c r="D22" s="48" t="s">
        <v>149</v>
      </c>
      <c r="E22" s="48" t="s">
        <v>40</v>
      </c>
      <c r="F22" s="52">
        <v>46</v>
      </c>
      <c r="G22" s="53">
        <v>52</v>
      </c>
      <c r="T22" s="29" t="s">
        <v>53</v>
      </c>
    </row>
    <row r="23" spans="1:29" x14ac:dyDescent="0.35">
      <c r="A23" s="50">
        <v>20</v>
      </c>
      <c r="B23" s="29" t="s">
        <v>85</v>
      </c>
      <c r="C23" s="29" t="s">
        <v>329</v>
      </c>
      <c r="D23" s="48" t="s">
        <v>149</v>
      </c>
      <c r="E23" s="48" t="s">
        <v>41</v>
      </c>
      <c r="F23" s="52">
        <v>46</v>
      </c>
      <c r="G23" s="53">
        <v>52</v>
      </c>
      <c r="S23" s="18"/>
      <c r="T23" s="29" t="s">
        <v>54</v>
      </c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35">
      <c r="A24" s="47">
        <v>21</v>
      </c>
      <c r="B24" s="29" t="s">
        <v>85</v>
      </c>
      <c r="C24" s="29" t="s">
        <v>330</v>
      </c>
      <c r="D24" s="48" t="s">
        <v>149</v>
      </c>
      <c r="E24" s="48" t="s">
        <v>41</v>
      </c>
      <c r="F24" s="52">
        <v>52</v>
      </c>
      <c r="G24" s="53">
        <v>60</v>
      </c>
      <c r="T24" s="29" t="s">
        <v>55</v>
      </c>
    </row>
    <row r="25" spans="1:29" x14ac:dyDescent="0.35">
      <c r="A25" s="50">
        <v>22</v>
      </c>
      <c r="B25" s="29" t="s">
        <v>85</v>
      </c>
      <c r="C25" s="29" t="s">
        <v>331</v>
      </c>
      <c r="D25" s="48" t="s">
        <v>149</v>
      </c>
      <c r="E25" s="48" t="s">
        <v>42</v>
      </c>
      <c r="F25" s="52">
        <v>60</v>
      </c>
      <c r="G25" s="53">
        <v>66</v>
      </c>
      <c r="S25" s="18"/>
      <c r="T25" s="29" t="s">
        <v>56</v>
      </c>
      <c r="U25" s="18"/>
      <c r="V25" s="18"/>
      <c r="W25" s="18"/>
      <c r="X25" s="18"/>
      <c r="Y25" s="18"/>
      <c r="Z25" s="18"/>
      <c r="AA25" s="18"/>
      <c r="AB25" s="18"/>
      <c r="AC25" s="18"/>
    </row>
    <row r="26" spans="1:29" x14ac:dyDescent="0.35">
      <c r="A26" s="50">
        <v>23</v>
      </c>
      <c r="B26" s="29" t="s">
        <v>85</v>
      </c>
      <c r="C26" s="29" t="s">
        <v>332</v>
      </c>
      <c r="D26" s="48" t="s">
        <v>149</v>
      </c>
      <c r="E26" s="48" t="s">
        <v>42</v>
      </c>
      <c r="F26" s="52">
        <v>66</v>
      </c>
      <c r="G26" s="53">
        <v>72</v>
      </c>
      <c r="T26" s="29" t="s">
        <v>57</v>
      </c>
    </row>
    <row r="27" spans="1:29" x14ac:dyDescent="0.35">
      <c r="A27" s="50">
        <v>24</v>
      </c>
      <c r="B27" s="29" t="s">
        <v>85</v>
      </c>
      <c r="C27" s="29" t="s">
        <v>333</v>
      </c>
      <c r="D27" s="48" t="s">
        <v>149</v>
      </c>
      <c r="E27" s="48" t="s">
        <v>43</v>
      </c>
      <c r="F27" s="52">
        <v>72</v>
      </c>
      <c r="G27" s="53">
        <v>78</v>
      </c>
      <c r="S27" s="18"/>
      <c r="T27" s="29" t="s">
        <v>58</v>
      </c>
      <c r="U27" s="18"/>
      <c r="V27" s="18"/>
      <c r="W27" s="18"/>
      <c r="X27" s="18"/>
      <c r="Y27" s="18"/>
      <c r="Z27" s="18"/>
      <c r="AA27" s="18"/>
      <c r="AB27" s="18"/>
      <c r="AC27" s="18"/>
    </row>
    <row r="28" spans="1:29" x14ac:dyDescent="0.35">
      <c r="A28" s="50">
        <v>25</v>
      </c>
      <c r="B28" s="29" t="s">
        <v>85</v>
      </c>
      <c r="C28" s="29" t="s">
        <v>334</v>
      </c>
      <c r="D28" s="48" t="s">
        <v>149</v>
      </c>
      <c r="E28" s="48" t="s">
        <v>44</v>
      </c>
      <c r="F28" s="52">
        <v>78</v>
      </c>
      <c r="G28" s="53">
        <v>83</v>
      </c>
      <c r="T28" s="29" t="s">
        <v>59</v>
      </c>
    </row>
    <row r="29" spans="1:29" x14ac:dyDescent="0.35">
      <c r="A29" s="47">
        <v>26</v>
      </c>
      <c r="B29" s="29" t="s">
        <v>85</v>
      </c>
      <c r="C29" s="29" t="s">
        <v>335</v>
      </c>
      <c r="D29" s="48" t="s">
        <v>149</v>
      </c>
      <c r="E29" s="48" t="s">
        <v>45</v>
      </c>
      <c r="F29" s="52">
        <v>83</v>
      </c>
      <c r="G29" s="53">
        <v>93</v>
      </c>
      <c r="S29" s="18"/>
      <c r="T29" s="29" t="s">
        <v>60</v>
      </c>
      <c r="U29" s="18"/>
      <c r="V29" s="18"/>
      <c r="W29" s="18"/>
      <c r="X29" s="18"/>
      <c r="Y29" s="18"/>
      <c r="Z29" s="18"/>
      <c r="AA29" s="18"/>
      <c r="AB29" s="18"/>
      <c r="AC29" s="18"/>
    </row>
    <row r="30" spans="1:29" x14ac:dyDescent="0.35">
      <c r="A30" s="50">
        <v>27</v>
      </c>
      <c r="B30" s="29" t="s">
        <v>85</v>
      </c>
      <c r="C30" s="29" t="s">
        <v>336</v>
      </c>
      <c r="D30" s="48" t="s">
        <v>149</v>
      </c>
      <c r="E30" s="48" t="s">
        <v>46</v>
      </c>
      <c r="F30" s="52">
        <v>93</v>
      </c>
      <c r="G30" s="53">
        <v>104</v>
      </c>
      <c r="T30" s="29" t="s">
        <v>61</v>
      </c>
    </row>
    <row r="31" spans="1:29" ht="72.5" x14ac:dyDescent="0.35">
      <c r="A31" s="50">
        <v>28</v>
      </c>
      <c r="B31" s="29" t="s">
        <v>85</v>
      </c>
      <c r="C31" s="30" t="s">
        <v>337</v>
      </c>
      <c r="D31" s="48" t="s">
        <v>149</v>
      </c>
      <c r="E31" s="29" t="s">
        <v>55</v>
      </c>
      <c r="F31" s="58">
        <v>8</v>
      </c>
      <c r="G31" s="59">
        <v>12</v>
      </c>
      <c r="S31" s="18"/>
      <c r="T31" s="29" t="s">
        <v>62</v>
      </c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72.5" x14ac:dyDescent="0.35">
      <c r="A32" s="50">
        <v>29</v>
      </c>
      <c r="B32" s="29" t="s">
        <v>85</v>
      </c>
      <c r="C32" s="30" t="s">
        <v>338</v>
      </c>
      <c r="D32" s="48" t="s">
        <v>149</v>
      </c>
      <c r="E32" s="29" t="s">
        <v>55</v>
      </c>
      <c r="F32" s="58">
        <v>8</v>
      </c>
      <c r="G32" s="59">
        <v>13</v>
      </c>
      <c r="T32" s="29" t="s">
        <v>63</v>
      </c>
    </row>
    <row r="33" spans="1:29" ht="87" x14ac:dyDescent="0.35">
      <c r="A33" s="50">
        <v>30</v>
      </c>
      <c r="B33" s="29" t="s">
        <v>85</v>
      </c>
      <c r="C33" s="30" t="s">
        <v>339</v>
      </c>
      <c r="D33" s="48" t="s">
        <v>149</v>
      </c>
      <c r="E33" s="29" t="s">
        <v>56</v>
      </c>
      <c r="F33" s="58">
        <v>8</v>
      </c>
      <c r="G33" s="59">
        <v>12.5</v>
      </c>
      <c r="S33" s="18"/>
      <c r="T33" s="29" t="s">
        <v>64</v>
      </c>
      <c r="U33" s="18"/>
      <c r="V33" s="18"/>
      <c r="W33" s="18"/>
      <c r="X33" s="18"/>
      <c r="Y33" s="18"/>
      <c r="Z33" s="18"/>
      <c r="AA33" s="18"/>
      <c r="AB33" s="18"/>
      <c r="AC33" s="18"/>
    </row>
    <row r="34" spans="1:29" ht="72.5" x14ac:dyDescent="0.35">
      <c r="A34" s="47">
        <v>31</v>
      </c>
      <c r="B34" s="29" t="s">
        <v>85</v>
      </c>
      <c r="C34" s="30" t="s">
        <v>340</v>
      </c>
      <c r="D34" s="48" t="s">
        <v>149</v>
      </c>
      <c r="E34" s="29" t="s">
        <v>56</v>
      </c>
      <c r="F34" s="58">
        <v>11</v>
      </c>
      <c r="G34" s="59">
        <v>15</v>
      </c>
    </row>
    <row r="35" spans="1:29" ht="72.5" x14ac:dyDescent="0.35">
      <c r="A35" s="50">
        <v>32</v>
      </c>
      <c r="B35" s="29" t="s">
        <v>85</v>
      </c>
      <c r="C35" s="30" t="s">
        <v>341</v>
      </c>
      <c r="D35" s="48" t="s">
        <v>149</v>
      </c>
      <c r="E35" s="29" t="s">
        <v>56</v>
      </c>
      <c r="F35" s="58">
        <v>12.5</v>
      </c>
      <c r="G35" s="59">
        <v>16.5</v>
      </c>
      <c r="S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72.5" x14ac:dyDescent="0.35">
      <c r="A36" s="50">
        <v>33</v>
      </c>
      <c r="B36" s="29" t="s">
        <v>85</v>
      </c>
      <c r="C36" s="30" t="s">
        <v>342</v>
      </c>
      <c r="D36" s="48" t="s">
        <v>149</v>
      </c>
      <c r="E36" s="29" t="s">
        <v>56</v>
      </c>
      <c r="F36" s="58">
        <v>12.5</v>
      </c>
      <c r="G36" s="59">
        <v>16.5</v>
      </c>
    </row>
    <row r="37" spans="1:29" ht="72.5" x14ac:dyDescent="0.35">
      <c r="A37" s="50">
        <v>34</v>
      </c>
      <c r="B37" s="29" t="s">
        <v>85</v>
      </c>
      <c r="C37" s="30" t="s">
        <v>343</v>
      </c>
      <c r="D37" s="48" t="s">
        <v>149</v>
      </c>
      <c r="E37" s="29" t="s">
        <v>56</v>
      </c>
      <c r="F37" s="58">
        <v>15</v>
      </c>
      <c r="G37" s="59">
        <v>18</v>
      </c>
      <c r="S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ht="72.5" x14ac:dyDescent="0.35">
      <c r="A38" s="50">
        <v>35</v>
      </c>
      <c r="B38" s="29" t="s">
        <v>85</v>
      </c>
      <c r="C38" s="30" t="s">
        <v>344</v>
      </c>
      <c r="D38" s="48" t="s">
        <v>149</v>
      </c>
      <c r="E38" s="29" t="s">
        <v>57</v>
      </c>
      <c r="F38" s="58">
        <v>15</v>
      </c>
      <c r="G38" s="59">
        <v>18</v>
      </c>
    </row>
    <row r="39" spans="1:29" ht="72.5" x14ac:dyDescent="0.35">
      <c r="A39" s="47">
        <v>36</v>
      </c>
      <c r="B39" s="29" t="s">
        <v>85</v>
      </c>
      <c r="C39" s="30" t="s">
        <v>345</v>
      </c>
      <c r="D39" s="48" t="s">
        <v>149</v>
      </c>
      <c r="E39" s="29" t="s">
        <v>57</v>
      </c>
      <c r="F39" s="58">
        <v>18</v>
      </c>
      <c r="G39" s="59">
        <v>20</v>
      </c>
      <c r="S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72.5" x14ac:dyDescent="0.35">
      <c r="A40" s="50">
        <v>37</v>
      </c>
      <c r="B40" s="29" t="s">
        <v>85</v>
      </c>
      <c r="C40" s="30" t="s">
        <v>346</v>
      </c>
      <c r="D40" s="48" t="s">
        <v>149</v>
      </c>
      <c r="E40" s="29" t="s">
        <v>56</v>
      </c>
      <c r="F40" s="58">
        <v>18</v>
      </c>
      <c r="G40" s="59">
        <v>20</v>
      </c>
    </row>
    <row r="41" spans="1:29" ht="72.5" x14ac:dyDescent="0.35">
      <c r="A41" s="50">
        <v>38</v>
      </c>
      <c r="B41" s="29" t="s">
        <v>85</v>
      </c>
      <c r="C41" s="30" t="s">
        <v>347</v>
      </c>
      <c r="D41" s="48" t="s">
        <v>149</v>
      </c>
      <c r="E41" s="29" t="s">
        <v>57</v>
      </c>
      <c r="F41" s="58">
        <v>20</v>
      </c>
      <c r="G41" s="59">
        <v>23</v>
      </c>
      <c r="J41" s="17"/>
      <c r="S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ht="72.5" x14ac:dyDescent="0.35">
      <c r="A42" s="50">
        <v>39</v>
      </c>
      <c r="B42" s="29" t="s">
        <v>85</v>
      </c>
      <c r="C42" s="30" t="s">
        <v>348</v>
      </c>
      <c r="D42" s="48" t="s">
        <v>149</v>
      </c>
      <c r="E42" s="29" t="s">
        <v>57</v>
      </c>
      <c r="F42" s="58">
        <v>20</v>
      </c>
      <c r="G42" s="59">
        <v>23</v>
      </c>
      <c r="J42" s="17"/>
    </row>
    <row r="43" spans="1:29" ht="72.5" x14ac:dyDescent="0.35">
      <c r="A43" s="50">
        <v>40</v>
      </c>
      <c r="B43" s="29" t="s">
        <v>85</v>
      </c>
      <c r="C43" s="30" t="s">
        <v>349</v>
      </c>
      <c r="D43" s="48" t="s">
        <v>149</v>
      </c>
      <c r="E43" s="29" t="s">
        <v>57</v>
      </c>
      <c r="F43" s="58">
        <v>23</v>
      </c>
      <c r="G43" s="59">
        <v>26</v>
      </c>
      <c r="J43" s="17"/>
      <c r="S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72.5" x14ac:dyDescent="0.35">
      <c r="A44" s="47">
        <v>41</v>
      </c>
      <c r="B44" s="29" t="s">
        <v>85</v>
      </c>
      <c r="C44" s="30" t="s">
        <v>350</v>
      </c>
      <c r="D44" s="48" t="s">
        <v>149</v>
      </c>
      <c r="E44" s="29" t="s">
        <v>58</v>
      </c>
      <c r="F44" s="58">
        <v>23</v>
      </c>
      <c r="G44" s="59">
        <v>26</v>
      </c>
      <c r="J44" s="17"/>
    </row>
    <row r="45" spans="1:29" ht="72.5" x14ac:dyDescent="0.35">
      <c r="A45" s="50">
        <v>42</v>
      </c>
      <c r="B45" s="29" t="s">
        <v>85</v>
      </c>
      <c r="C45" s="30" t="s">
        <v>351</v>
      </c>
      <c r="D45" s="48" t="s">
        <v>149</v>
      </c>
      <c r="E45" s="29" t="s">
        <v>58</v>
      </c>
      <c r="F45" s="58">
        <v>26</v>
      </c>
      <c r="G45" s="59">
        <v>30</v>
      </c>
      <c r="J45" s="17"/>
      <c r="S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72.5" x14ac:dyDescent="0.35">
      <c r="A46" s="50">
        <v>43</v>
      </c>
      <c r="B46" s="29" t="s">
        <v>85</v>
      </c>
      <c r="C46" s="30" t="s">
        <v>352</v>
      </c>
      <c r="D46" s="48" t="s">
        <v>149</v>
      </c>
      <c r="E46" s="29" t="s">
        <v>52</v>
      </c>
      <c r="F46" s="58">
        <v>26</v>
      </c>
      <c r="G46" s="59">
        <v>30</v>
      </c>
      <c r="J46" s="17"/>
    </row>
    <row r="47" spans="1:29" ht="72.5" x14ac:dyDescent="0.35">
      <c r="A47" s="50">
        <v>44</v>
      </c>
      <c r="B47" s="29" t="s">
        <v>85</v>
      </c>
      <c r="C47" s="30" t="s">
        <v>353</v>
      </c>
      <c r="D47" s="48" t="s">
        <v>149</v>
      </c>
      <c r="E47" s="29" t="s">
        <v>52</v>
      </c>
      <c r="F47" s="58">
        <v>30</v>
      </c>
      <c r="G47" s="59">
        <v>33</v>
      </c>
      <c r="J47" s="17"/>
      <c r="S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72.5" x14ac:dyDescent="0.35">
      <c r="A48" s="50">
        <v>45</v>
      </c>
      <c r="B48" s="29" t="s">
        <v>85</v>
      </c>
      <c r="C48" s="30" t="s">
        <v>354</v>
      </c>
      <c r="D48" s="48" t="s">
        <v>149</v>
      </c>
      <c r="E48" s="29" t="s">
        <v>58</v>
      </c>
      <c r="F48" s="58">
        <v>30</v>
      </c>
      <c r="G48" s="59">
        <v>33</v>
      </c>
      <c r="J48" s="17"/>
    </row>
    <row r="49" spans="1:29" ht="72.5" x14ac:dyDescent="0.35">
      <c r="A49" s="47">
        <v>46</v>
      </c>
      <c r="B49" s="29" t="s">
        <v>85</v>
      </c>
      <c r="C49" s="30" t="s">
        <v>355</v>
      </c>
      <c r="D49" s="48" t="s">
        <v>149</v>
      </c>
      <c r="E49" s="29" t="s">
        <v>52</v>
      </c>
      <c r="F49" s="58">
        <v>33</v>
      </c>
      <c r="G49" s="59">
        <v>37</v>
      </c>
      <c r="J49" s="17"/>
      <c r="S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72.5" x14ac:dyDescent="0.35">
      <c r="A50" s="50">
        <v>47</v>
      </c>
      <c r="B50" s="29" t="s">
        <v>85</v>
      </c>
      <c r="C50" s="30" t="s">
        <v>356</v>
      </c>
      <c r="D50" s="48" t="s">
        <v>149</v>
      </c>
      <c r="E50" s="29" t="s">
        <v>59</v>
      </c>
      <c r="F50" s="58">
        <v>37</v>
      </c>
      <c r="G50" s="59">
        <v>41</v>
      </c>
      <c r="J50" s="17"/>
    </row>
    <row r="51" spans="1:29" ht="72.5" x14ac:dyDescent="0.35">
      <c r="A51" s="50">
        <v>48</v>
      </c>
      <c r="B51" s="29" t="s">
        <v>85</v>
      </c>
      <c r="C51" s="30" t="s">
        <v>357</v>
      </c>
      <c r="D51" s="48" t="s">
        <v>149</v>
      </c>
      <c r="E51" s="29" t="s">
        <v>59</v>
      </c>
      <c r="F51" s="58">
        <v>41</v>
      </c>
      <c r="G51" s="59">
        <v>46</v>
      </c>
      <c r="J51" s="17"/>
      <c r="S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ht="72.5" x14ac:dyDescent="0.35">
      <c r="A52" s="50">
        <v>49</v>
      </c>
      <c r="B52" s="29" t="s">
        <v>85</v>
      </c>
      <c r="C52" s="30" t="s">
        <v>358</v>
      </c>
      <c r="D52" s="48" t="s">
        <v>149</v>
      </c>
      <c r="E52" s="29" t="s">
        <v>59</v>
      </c>
      <c r="F52" s="58">
        <v>46</v>
      </c>
      <c r="G52" s="59">
        <v>52</v>
      </c>
    </row>
    <row r="53" spans="1:29" ht="87" x14ac:dyDescent="0.35">
      <c r="A53" s="50">
        <v>50</v>
      </c>
      <c r="B53" s="29" t="s">
        <v>85</v>
      </c>
      <c r="C53" s="30" t="s">
        <v>359</v>
      </c>
      <c r="D53" s="48" t="s">
        <v>149</v>
      </c>
      <c r="E53" s="29" t="s">
        <v>60</v>
      </c>
      <c r="F53" s="58">
        <v>46</v>
      </c>
      <c r="G53" s="59">
        <v>52</v>
      </c>
      <c r="S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72.5" x14ac:dyDescent="0.35">
      <c r="A54" s="47">
        <v>51</v>
      </c>
      <c r="B54" s="29" t="s">
        <v>85</v>
      </c>
      <c r="C54" s="30" t="s">
        <v>360</v>
      </c>
      <c r="D54" s="48" t="s">
        <v>149</v>
      </c>
      <c r="E54" s="29" t="s">
        <v>60</v>
      </c>
      <c r="F54" s="58">
        <v>52</v>
      </c>
      <c r="G54" s="59">
        <v>60</v>
      </c>
    </row>
    <row r="55" spans="1:29" ht="72.5" x14ac:dyDescent="0.35">
      <c r="A55" s="50">
        <v>52</v>
      </c>
      <c r="B55" s="29" t="s">
        <v>85</v>
      </c>
      <c r="C55" s="30" t="s">
        <v>361</v>
      </c>
      <c r="D55" s="48" t="s">
        <v>149</v>
      </c>
      <c r="E55" s="29" t="s">
        <v>61</v>
      </c>
      <c r="F55" s="58">
        <v>60</v>
      </c>
      <c r="G55" s="59">
        <v>66</v>
      </c>
      <c r="K55" s="29"/>
    </row>
    <row r="56" spans="1:29" ht="87" x14ac:dyDescent="0.35">
      <c r="A56" s="50">
        <v>53</v>
      </c>
      <c r="B56" s="29" t="s">
        <v>85</v>
      </c>
      <c r="C56" s="30" t="s">
        <v>362</v>
      </c>
      <c r="D56" s="48" t="s">
        <v>149</v>
      </c>
      <c r="E56" s="29" t="s">
        <v>61</v>
      </c>
      <c r="F56" s="58">
        <v>66</v>
      </c>
      <c r="G56" s="59">
        <v>72</v>
      </c>
      <c r="K56" s="29"/>
      <c r="S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72.5" x14ac:dyDescent="0.35">
      <c r="A57" s="50">
        <v>54</v>
      </c>
      <c r="B57" s="29" t="s">
        <v>85</v>
      </c>
      <c r="C57" s="30" t="s">
        <v>363</v>
      </c>
      <c r="D57" s="48" t="s">
        <v>149</v>
      </c>
      <c r="E57" s="29" t="s">
        <v>62</v>
      </c>
      <c r="F57" s="58">
        <v>72</v>
      </c>
      <c r="G57" s="59">
        <v>78</v>
      </c>
      <c r="K57" s="29"/>
    </row>
    <row r="58" spans="1:29" ht="72.5" x14ac:dyDescent="0.35">
      <c r="A58" s="50">
        <v>55</v>
      </c>
      <c r="B58" s="29" t="s">
        <v>85</v>
      </c>
      <c r="C58" s="30" t="s">
        <v>364</v>
      </c>
      <c r="D58" s="48" t="s">
        <v>149</v>
      </c>
      <c r="E58" s="29" t="s">
        <v>63</v>
      </c>
      <c r="F58" s="58">
        <v>78</v>
      </c>
      <c r="G58" s="59">
        <v>83</v>
      </c>
      <c r="K58" s="29"/>
      <c r="S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72.5" x14ac:dyDescent="0.35">
      <c r="A59" s="47">
        <v>56</v>
      </c>
      <c r="B59" s="29" t="s">
        <v>85</v>
      </c>
      <c r="C59" s="30" t="s">
        <v>365</v>
      </c>
      <c r="D59" s="48" t="s">
        <v>149</v>
      </c>
      <c r="E59" s="29" t="s">
        <v>64</v>
      </c>
      <c r="F59" s="58">
        <v>83</v>
      </c>
      <c r="G59" s="59">
        <v>93</v>
      </c>
      <c r="K59" s="29"/>
    </row>
    <row r="60" spans="1:29" ht="72.5" x14ac:dyDescent="0.35">
      <c r="A60" s="50">
        <v>57</v>
      </c>
      <c r="B60" s="29" t="s">
        <v>85</v>
      </c>
      <c r="C60" s="30" t="s">
        <v>366</v>
      </c>
      <c r="D60" s="48" t="s">
        <v>149</v>
      </c>
      <c r="E60" s="29" t="s">
        <v>65</v>
      </c>
      <c r="F60" s="58">
        <v>93</v>
      </c>
      <c r="G60" s="59">
        <v>104</v>
      </c>
      <c r="K60" s="29"/>
      <c r="S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x14ac:dyDescent="0.35">
      <c r="A61" s="50">
        <v>58</v>
      </c>
      <c r="B61" s="29" t="s">
        <v>85</v>
      </c>
      <c r="C61" s="29" t="s">
        <v>367</v>
      </c>
      <c r="D61" s="48" t="s">
        <v>149</v>
      </c>
      <c r="E61" s="29" t="s">
        <v>66</v>
      </c>
      <c r="F61" s="58">
        <v>8</v>
      </c>
      <c r="G61" s="59">
        <v>13.5</v>
      </c>
      <c r="K61" s="29"/>
    </row>
    <row r="62" spans="1:29" x14ac:dyDescent="0.35">
      <c r="A62" s="50">
        <v>59</v>
      </c>
      <c r="B62" s="29" t="s">
        <v>85</v>
      </c>
      <c r="C62" s="29" t="s">
        <v>368</v>
      </c>
      <c r="D62" s="48" t="s">
        <v>149</v>
      </c>
      <c r="E62" s="29" t="s">
        <v>66</v>
      </c>
      <c r="F62" s="58">
        <v>13.5</v>
      </c>
      <c r="G62" s="59">
        <v>16.5</v>
      </c>
      <c r="K62" s="29"/>
      <c r="S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x14ac:dyDescent="0.35">
      <c r="A63" s="50">
        <v>60</v>
      </c>
      <c r="B63" s="29" t="s">
        <v>85</v>
      </c>
      <c r="C63" s="29" t="s">
        <v>369</v>
      </c>
      <c r="D63" s="48" t="s">
        <v>149</v>
      </c>
      <c r="E63" s="29" t="s">
        <v>66</v>
      </c>
      <c r="F63" s="58">
        <v>15</v>
      </c>
      <c r="G63" s="59">
        <v>18</v>
      </c>
      <c r="K63" s="29"/>
    </row>
    <row r="64" spans="1:29" x14ac:dyDescent="0.35">
      <c r="A64" s="47">
        <v>61</v>
      </c>
      <c r="B64" s="29" t="s">
        <v>85</v>
      </c>
      <c r="C64" s="29" t="s">
        <v>370</v>
      </c>
      <c r="D64" s="48" t="s">
        <v>149</v>
      </c>
      <c r="E64" s="29" t="s">
        <v>66</v>
      </c>
      <c r="F64" s="58">
        <v>18</v>
      </c>
      <c r="G64" s="59">
        <v>20</v>
      </c>
      <c r="K64" s="29"/>
      <c r="S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x14ac:dyDescent="0.35">
      <c r="A65" s="50">
        <v>62</v>
      </c>
      <c r="B65" s="29" t="s">
        <v>85</v>
      </c>
      <c r="C65" s="29" t="s">
        <v>371</v>
      </c>
      <c r="D65" s="48" t="s">
        <v>149</v>
      </c>
      <c r="E65" s="29" t="s">
        <v>67</v>
      </c>
      <c r="F65" s="58">
        <v>15</v>
      </c>
      <c r="G65" s="59">
        <v>18</v>
      </c>
      <c r="K65" s="29"/>
    </row>
    <row r="66" spans="1:29" x14ac:dyDescent="0.35">
      <c r="A66" s="50">
        <v>63</v>
      </c>
      <c r="B66" s="29" t="s">
        <v>85</v>
      </c>
      <c r="C66" s="29" t="s">
        <v>372</v>
      </c>
      <c r="D66" s="48" t="s">
        <v>149</v>
      </c>
      <c r="E66" s="29" t="s">
        <v>67</v>
      </c>
      <c r="F66" s="58">
        <v>18</v>
      </c>
      <c r="G66" s="59">
        <v>20</v>
      </c>
      <c r="K66" s="29"/>
      <c r="S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x14ac:dyDescent="0.35">
      <c r="A67" s="50">
        <v>64</v>
      </c>
      <c r="B67" s="29" t="s">
        <v>85</v>
      </c>
      <c r="C67" s="29" t="s">
        <v>373</v>
      </c>
      <c r="D67" s="48" t="s">
        <v>149</v>
      </c>
      <c r="E67" s="29" t="s">
        <v>67</v>
      </c>
      <c r="F67" s="58">
        <v>20</v>
      </c>
      <c r="G67" s="59">
        <v>23</v>
      </c>
      <c r="K67" s="29"/>
    </row>
    <row r="68" spans="1:29" x14ac:dyDescent="0.35">
      <c r="A68" s="50">
        <v>65</v>
      </c>
      <c r="B68" s="29" t="s">
        <v>85</v>
      </c>
      <c r="C68" s="29" t="s">
        <v>374</v>
      </c>
      <c r="D68" s="48" t="s">
        <v>149</v>
      </c>
      <c r="E68" s="29" t="s">
        <v>67</v>
      </c>
      <c r="F68" s="58">
        <v>23</v>
      </c>
      <c r="G68" s="59">
        <v>26</v>
      </c>
      <c r="K68" s="29"/>
      <c r="S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x14ac:dyDescent="0.35">
      <c r="A69" s="47">
        <v>66</v>
      </c>
      <c r="B69" s="29" t="s">
        <v>85</v>
      </c>
      <c r="C69" s="29" t="s">
        <v>375</v>
      </c>
      <c r="D69" s="48" t="s">
        <v>149</v>
      </c>
      <c r="E69" s="29" t="s">
        <v>68</v>
      </c>
      <c r="F69" s="58">
        <v>23</v>
      </c>
      <c r="G69" s="59">
        <v>26</v>
      </c>
      <c r="K69" s="29"/>
    </row>
    <row r="70" spans="1:29" x14ac:dyDescent="0.35">
      <c r="A70" s="50">
        <v>67</v>
      </c>
      <c r="B70" s="29" t="s">
        <v>85</v>
      </c>
      <c r="C70" s="29" t="s">
        <v>376</v>
      </c>
      <c r="D70" s="48" t="s">
        <v>149</v>
      </c>
      <c r="E70" s="29" t="s">
        <v>68</v>
      </c>
      <c r="F70" s="58">
        <v>26</v>
      </c>
      <c r="G70" s="59">
        <v>30</v>
      </c>
      <c r="K70" s="29"/>
      <c r="S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x14ac:dyDescent="0.35">
      <c r="A71" s="50">
        <v>68</v>
      </c>
      <c r="B71" s="29" t="s">
        <v>85</v>
      </c>
      <c r="C71" s="29" t="s">
        <v>377</v>
      </c>
      <c r="D71" s="48" t="s">
        <v>149</v>
      </c>
      <c r="E71" s="29" t="s">
        <v>68</v>
      </c>
      <c r="F71" s="58">
        <v>30</v>
      </c>
      <c r="G71" s="59">
        <v>33</v>
      </c>
      <c r="K71" s="29"/>
    </row>
    <row r="72" spans="1:29" x14ac:dyDescent="0.35">
      <c r="A72" s="50">
        <v>69</v>
      </c>
      <c r="B72" s="29" t="s">
        <v>85</v>
      </c>
      <c r="C72" s="29" t="s">
        <v>378</v>
      </c>
      <c r="D72" s="48" t="s">
        <v>149</v>
      </c>
      <c r="E72" s="29" t="s">
        <v>69</v>
      </c>
      <c r="F72" s="58">
        <v>30</v>
      </c>
      <c r="G72" s="59">
        <v>33</v>
      </c>
      <c r="K72" s="29"/>
      <c r="S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x14ac:dyDescent="0.35">
      <c r="A73" s="50">
        <v>70</v>
      </c>
      <c r="B73" s="29" t="s">
        <v>85</v>
      </c>
      <c r="C73" s="29" t="s">
        <v>379</v>
      </c>
      <c r="D73" s="48" t="s">
        <v>149</v>
      </c>
      <c r="E73" s="29" t="s">
        <v>69</v>
      </c>
      <c r="F73" s="58">
        <v>33</v>
      </c>
      <c r="G73" s="59">
        <v>37</v>
      </c>
      <c r="K73" s="29"/>
    </row>
    <row r="74" spans="1:29" x14ac:dyDescent="0.35">
      <c r="A74" s="47">
        <v>71</v>
      </c>
      <c r="B74" s="29" t="s">
        <v>85</v>
      </c>
      <c r="C74" s="29" t="s">
        <v>380</v>
      </c>
      <c r="D74" s="48" t="s">
        <v>149</v>
      </c>
      <c r="E74" s="29" t="s">
        <v>70</v>
      </c>
      <c r="F74" s="58">
        <v>37</v>
      </c>
      <c r="G74" s="59">
        <v>41</v>
      </c>
      <c r="K74" s="29"/>
      <c r="S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x14ac:dyDescent="0.35">
      <c r="A75" s="50">
        <v>72</v>
      </c>
      <c r="B75" s="29" t="s">
        <v>85</v>
      </c>
      <c r="C75" s="29" t="s">
        <v>381</v>
      </c>
      <c r="D75" s="48" t="s">
        <v>149</v>
      </c>
      <c r="E75" s="29" t="s">
        <v>70</v>
      </c>
      <c r="F75" s="58">
        <v>41</v>
      </c>
      <c r="G75" s="59">
        <v>46</v>
      </c>
      <c r="K75" s="29"/>
    </row>
    <row r="76" spans="1:29" x14ac:dyDescent="0.35">
      <c r="A76" s="50">
        <v>73</v>
      </c>
      <c r="B76" s="29" t="s">
        <v>85</v>
      </c>
      <c r="C76" s="29" t="s">
        <v>382</v>
      </c>
      <c r="D76" s="48" t="s">
        <v>149</v>
      </c>
      <c r="E76" s="29" t="s">
        <v>70</v>
      </c>
      <c r="F76" s="58">
        <v>46</v>
      </c>
      <c r="G76" s="59">
        <v>52</v>
      </c>
      <c r="K76" s="29"/>
      <c r="S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x14ac:dyDescent="0.35">
      <c r="A77" s="50">
        <v>74</v>
      </c>
      <c r="B77" s="29" t="s">
        <v>85</v>
      </c>
      <c r="C77" s="29" t="s">
        <v>383</v>
      </c>
      <c r="D77" s="48" t="s">
        <v>149</v>
      </c>
      <c r="E77" s="29" t="s">
        <v>71</v>
      </c>
      <c r="F77" s="58">
        <v>52</v>
      </c>
      <c r="G77" s="59">
        <v>60</v>
      </c>
      <c r="K77" s="29"/>
    </row>
    <row r="78" spans="1:29" x14ac:dyDescent="0.35">
      <c r="A78" s="50">
        <v>75</v>
      </c>
      <c r="B78" s="29" t="s">
        <v>85</v>
      </c>
      <c r="C78" s="29" t="s">
        <v>384</v>
      </c>
      <c r="D78" s="48" t="s">
        <v>149</v>
      </c>
      <c r="E78" s="29" t="s">
        <v>72</v>
      </c>
      <c r="F78" s="58">
        <v>60</v>
      </c>
      <c r="G78" s="59">
        <v>66</v>
      </c>
      <c r="K78" s="29"/>
      <c r="S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x14ac:dyDescent="0.35">
      <c r="A79" s="47">
        <v>76</v>
      </c>
      <c r="B79" s="29" t="s">
        <v>85</v>
      </c>
      <c r="C79" s="29" t="s">
        <v>385</v>
      </c>
      <c r="D79" s="48" t="s">
        <v>149</v>
      </c>
      <c r="E79" s="29" t="s">
        <v>73</v>
      </c>
      <c r="F79" s="58">
        <v>72</v>
      </c>
      <c r="G79" s="59">
        <v>78</v>
      </c>
      <c r="K79" s="29"/>
    </row>
    <row r="80" spans="1:29" x14ac:dyDescent="0.35">
      <c r="A80" s="50">
        <v>77</v>
      </c>
      <c r="B80" s="29" t="s">
        <v>85</v>
      </c>
      <c r="C80" s="29" t="s">
        <v>386</v>
      </c>
      <c r="D80" s="29" t="s">
        <v>206</v>
      </c>
      <c r="E80" s="48" t="s">
        <v>36</v>
      </c>
      <c r="F80" s="58">
        <v>5</v>
      </c>
      <c r="G80" s="59">
        <v>11</v>
      </c>
      <c r="K80" s="29"/>
      <c r="S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x14ac:dyDescent="0.35">
      <c r="A81" s="50">
        <v>78</v>
      </c>
      <c r="B81" s="29" t="s">
        <v>85</v>
      </c>
      <c r="C81" s="29" t="s">
        <v>387</v>
      </c>
      <c r="D81" s="29" t="s">
        <v>206</v>
      </c>
      <c r="E81" s="48" t="s">
        <v>36</v>
      </c>
      <c r="F81" s="58">
        <v>11</v>
      </c>
      <c r="G81" s="59">
        <v>14</v>
      </c>
      <c r="K81" s="29"/>
    </row>
    <row r="82" spans="1:29" x14ac:dyDescent="0.35">
      <c r="A82" s="50">
        <v>79</v>
      </c>
      <c r="B82" s="29" t="s">
        <v>85</v>
      </c>
      <c r="C82" s="29" t="s">
        <v>388</v>
      </c>
      <c r="D82" s="29" t="s">
        <v>206</v>
      </c>
      <c r="E82" s="48" t="s">
        <v>37</v>
      </c>
      <c r="F82" s="58">
        <v>14</v>
      </c>
      <c r="G82" s="59">
        <v>18</v>
      </c>
      <c r="K82" s="29"/>
      <c r="S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x14ac:dyDescent="0.35">
      <c r="A83" s="50">
        <v>80</v>
      </c>
      <c r="B83" s="29" t="s">
        <v>85</v>
      </c>
      <c r="C83" s="29" t="s">
        <v>389</v>
      </c>
      <c r="D83" s="29" t="s">
        <v>206</v>
      </c>
      <c r="E83" s="48" t="s">
        <v>37</v>
      </c>
      <c r="F83" s="58">
        <v>18</v>
      </c>
      <c r="G83" s="59">
        <v>20</v>
      </c>
      <c r="K83" s="29"/>
    </row>
    <row r="84" spans="1:29" x14ac:dyDescent="0.35">
      <c r="A84" s="47">
        <v>81</v>
      </c>
      <c r="B84" s="29" t="s">
        <v>85</v>
      </c>
      <c r="C84" s="29" t="s">
        <v>390</v>
      </c>
      <c r="D84" s="29" t="s">
        <v>206</v>
      </c>
      <c r="E84" s="29" t="s">
        <v>391</v>
      </c>
      <c r="F84" s="58">
        <v>20</v>
      </c>
      <c r="G84" s="59">
        <v>23</v>
      </c>
      <c r="K84" s="29"/>
      <c r="S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x14ac:dyDescent="0.35">
      <c r="A85" s="50">
        <v>82</v>
      </c>
      <c r="B85" s="29" t="s">
        <v>85</v>
      </c>
      <c r="C85" s="29" t="s">
        <v>392</v>
      </c>
      <c r="D85" s="29" t="s">
        <v>206</v>
      </c>
      <c r="E85" s="48" t="s">
        <v>38</v>
      </c>
      <c r="F85" s="58">
        <v>23</v>
      </c>
      <c r="G85" s="59">
        <v>26</v>
      </c>
    </row>
    <row r="86" spans="1:29" x14ac:dyDescent="0.35">
      <c r="A86" s="50">
        <v>83</v>
      </c>
      <c r="B86" s="29" t="s">
        <v>85</v>
      </c>
      <c r="C86" s="29" t="s">
        <v>393</v>
      </c>
      <c r="D86" s="29" t="s">
        <v>206</v>
      </c>
      <c r="E86" s="48" t="s">
        <v>39</v>
      </c>
      <c r="F86" s="58">
        <v>26</v>
      </c>
      <c r="G86" s="59">
        <v>30</v>
      </c>
      <c r="S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x14ac:dyDescent="0.35">
      <c r="A87" s="50">
        <v>84</v>
      </c>
      <c r="B87" s="29" t="s">
        <v>85</v>
      </c>
      <c r="C87" s="29" t="s">
        <v>394</v>
      </c>
      <c r="D87" s="29" t="s">
        <v>206</v>
      </c>
      <c r="E87" s="29" t="s">
        <v>395</v>
      </c>
      <c r="F87" s="58">
        <v>30</v>
      </c>
      <c r="G87" s="59">
        <v>33</v>
      </c>
    </row>
    <row r="88" spans="1:29" x14ac:dyDescent="0.35">
      <c r="A88" s="50">
        <v>85</v>
      </c>
      <c r="B88" s="29" t="s">
        <v>85</v>
      </c>
      <c r="C88" s="29" t="s">
        <v>396</v>
      </c>
      <c r="D88" s="29" t="s">
        <v>206</v>
      </c>
      <c r="E88" s="29" t="s">
        <v>397</v>
      </c>
      <c r="F88" s="58">
        <v>33</v>
      </c>
      <c r="G88" s="59">
        <v>36</v>
      </c>
      <c r="S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x14ac:dyDescent="0.35">
      <c r="A89" s="47">
        <v>86</v>
      </c>
      <c r="B89" s="29" t="s">
        <v>85</v>
      </c>
      <c r="C89" s="29" t="s">
        <v>398</v>
      </c>
      <c r="D89" s="29" t="s">
        <v>206</v>
      </c>
      <c r="E89" s="48" t="s">
        <v>40</v>
      </c>
      <c r="F89" s="58">
        <v>36</v>
      </c>
      <c r="G89" s="59">
        <v>41</v>
      </c>
    </row>
    <row r="90" spans="1:29" x14ac:dyDescent="0.35">
      <c r="A90" s="50">
        <v>87</v>
      </c>
      <c r="B90" s="29" t="s">
        <v>85</v>
      </c>
      <c r="C90" s="29" t="s">
        <v>399</v>
      </c>
      <c r="D90" s="29" t="s">
        <v>206</v>
      </c>
      <c r="E90" s="48" t="s">
        <v>40</v>
      </c>
      <c r="F90" s="58">
        <v>41</v>
      </c>
      <c r="G90" s="59">
        <v>44</v>
      </c>
      <c r="S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x14ac:dyDescent="0.35">
      <c r="A91" s="50">
        <v>88</v>
      </c>
      <c r="B91" s="29" t="s">
        <v>85</v>
      </c>
      <c r="C91" s="29" t="s">
        <v>400</v>
      </c>
      <c r="D91" s="29" t="s">
        <v>206</v>
      </c>
      <c r="E91" s="48" t="s">
        <v>41</v>
      </c>
      <c r="F91" s="58">
        <v>44</v>
      </c>
      <c r="G91" s="59">
        <v>52</v>
      </c>
    </row>
    <row r="92" spans="1:29" x14ac:dyDescent="0.35">
      <c r="A92" s="50">
        <v>89</v>
      </c>
      <c r="B92" s="29" t="s">
        <v>85</v>
      </c>
      <c r="C92" s="29" t="s">
        <v>401</v>
      </c>
      <c r="D92" s="29" t="s">
        <v>206</v>
      </c>
      <c r="E92" s="48" t="s">
        <v>41</v>
      </c>
      <c r="F92" s="58">
        <v>52</v>
      </c>
      <c r="G92" s="59">
        <v>55</v>
      </c>
      <c r="S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x14ac:dyDescent="0.35">
      <c r="A93" s="50">
        <v>90</v>
      </c>
      <c r="B93" s="29" t="s">
        <v>85</v>
      </c>
      <c r="C93" s="29" t="s">
        <v>402</v>
      </c>
      <c r="D93" s="29" t="s">
        <v>206</v>
      </c>
      <c r="E93" s="29" t="s">
        <v>403</v>
      </c>
      <c r="F93" s="58">
        <v>52</v>
      </c>
      <c r="G93" s="59">
        <v>60</v>
      </c>
    </row>
    <row r="94" spans="1:29" x14ac:dyDescent="0.35">
      <c r="A94" s="47">
        <v>91</v>
      </c>
      <c r="B94" s="29" t="s">
        <v>85</v>
      </c>
      <c r="C94" s="29" t="s">
        <v>404</v>
      </c>
      <c r="D94" s="29" t="s">
        <v>206</v>
      </c>
      <c r="E94" s="48" t="s">
        <v>42</v>
      </c>
      <c r="F94" s="58">
        <v>60</v>
      </c>
      <c r="G94" s="59">
        <v>66</v>
      </c>
      <c r="S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x14ac:dyDescent="0.35">
      <c r="A95" s="50">
        <v>92</v>
      </c>
      <c r="B95" s="29" t="s">
        <v>85</v>
      </c>
      <c r="C95" s="29" t="s">
        <v>405</v>
      </c>
      <c r="D95" s="29" t="s">
        <v>206</v>
      </c>
      <c r="E95" s="48" t="s">
        <v>43</v>
      </c>
      <c r="F95" s="58">
        <v>66</v>
      </c>
      <c r="G95" s="59">
        <v>72</v>
      </c>
    </row>
    <row r="96" spans="1:29" x14ac:dyDescent="0.35">
      <c r="A96" s="50">
        <v>93</v>
      </c>
      <c r="B96" s="29" t="s">
        <v>85</v>
      </c>
      <c r="C96" s="29" t="s">
        <v>406</v>
      </c>
      <c r="D96" s="29" t="s">
        <v>206</v>
      </c>
      <c r="E96" s="48" t="s">
        <v>43</v>
      </c>
      <c r="F96" s="58">
        <v>72</v>
      </c>
      <c r="G96" s="59">
        <v>78</v>
      </c>
      <c r="S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0" x14ac:dyDescent="0.35">
      <c r="A97" s="50">
        <v>94</v>
      </c>
      <c r="B97" s="29" t="s">
        <v>85</v>
      </c>
      <c r="C97" s="29" t="s">
        <v>407</v>
      </c>
      <c r="D97" s="29" t="s">
        <v>206</v>
      </c>
      <c r="E97" s="48" t="s">
        <v>44</v>
      </c>
      <c r="F97" s="58">
        <v>78</v>
      </c>
      <c r="G97" s="59">
        <v>83</v>
      </c>
      <c r="T97" s="22"/>
    </row>
    <row r="98" spans="1:20" x14ac:dyDescent="0.35">
      <c r="A98" s="50">
        <v>95</v>
      </c>
      <c r="B98" s="29" t="s">
        <v>85</v>
      </c>
      <c r="C98" s="29" t="s">
        <v>408</v>
      </c>
      <c r="D98" s="29" t="s">
        <v>206</v>
      </c>
      <c r="E98" s="48" t="s">
        <v>45</v>
      </c>
      <c r="F98" s="58">
        <v>83</v>
      </c>
      <c r="G98" s="59">
        <v>93</v>
      </c>
      <c r="T98" s="22"/>
    </row>
    <row r="99" spans="1:20" x14ac:dyDescent="0.35">
      <c r="A99" s="47">
        <v>96</v>
      </c>
      <c r="B99" s="29" t="s">
        <v>85</v>
      </c>
      <c r="C99" s="29" t="s">
        <v>409</v>
      </c>
      <c r="D99" s="29" t="s">
        <v>206</v>
      </c>
      <c r="E99" s="48" t="s">
        <v>46</v>
      </c>
      <c r="F99" s="58">
        <v>93</v>
      </c>
      <c r="G99" s="59">
        <v>104</v>
      </c>
      <c r="T99" s="22"/>
    </row>
    <row r="100" spans="1:20" x14ac:dyDescent="0.35">
      <c r="A100" s="29"/>
      <c r="B100" s="29"/>
      <c r="C100" s="29"/>
      <c r="D100" s="29"/>
      <c r="E100" s="29"/>
      <c r="F100" s="58"/>
      <c r="G100" s="59"/>
      <c r="T100" s="22"/>
    </row>
    <row r="101" spans="1:20" x14ac:dyDescent="0.35">
      <c r="A101" s="29"/>
      <c r="B101" s="29"/>
      <c r="C101" s="29"/>
      <c r="D101" s="29"/>
      <c r="E101" s="29"/>
      <c r="F101" s="29"/>
      <c r="G101" s="29"/>
      <c r="T101" s="22"/>
    </row>
  </sheetData>
  <mergeCells count="5">
    <mergeCell ref="A2:A3"/>
    <mergeCell ref="B2:B3"/>
    <mergeCell ref="C2:C3"/>
    <mergeCell ref="E2:E3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4E40-3FF4-4AD5-86DF-FFEF244290A5}">
  <dimension ref="A1:AN203"/>
  <sheetViews>
    <sheetView workbookViewId="0">
      <selection activeCell="H11" sqref="H11"/>
    </sheetView>
  </sheetViews>
  <sheetFormatPr defaultRowHeight="14.5" x14ac:dyDescent="0.35"/>
  <cols>
    <col min="4" max="4" width="13.453125" bestFit="1" customWidth="1"/>
  </cols>
  <sheetData>
    <row r="1" spans="1:40" ht="15" thickBot="1" x14ac:dyDescent="0.4">
      <c r="A1" s="22"/>
      <c r="B1" s="22"/>
      <c r="C1" s="22"/>
      <c r="D1" s="22"/>
      <c r="E1" s="22"/>
      <c r="F1" s="22"/>
      <c r="G1" s="22"/>
      <c r="T1" s="22"/>
      <c r="AE1" s="17" t="s">
        <v>132</v>
      </c>
      <c r="AG1" t="s">
        <v>133</v>
      </c>
      <c r="AI1" s="39" t="s">
        <v>87</v>
      </c>
    </row>
    <row r="2" spans="1:40" ht="29" x14ac:dyDescent="0.35">
      <c r="A2" s="67" t="s">
        <v>97</v>
      </c>
      <c r="B2" s="69" t="s">
        <v>134</v>
      </c>
      <c r="C2" s="69" t="s">
        <v>135</v>
      </c>
      <c r="D2" s="40"/>
      <c r="E2" s="69" t="s">
        <v>136</v>
      </c>
      <c r="F2" s="71" t="s">
        <v>137</v>
      </c>
      <c r="G2" s="72"/>
      <c r="L2" s="41" t="s">
        <v>138</v>
      </c>
      <c r="M2" s="41" t="s">
        <v>19</v>
      </c>
      <c r="N2" s="42" t="s">
        <v>139</v>
      </c>
      <c r="O2" s="41" t="s">
        <v>140</v>
      </c>
      <c r="T2" s="43" t="s">
        <v>136</v>
      </c>
      <c r="AE2" s="17" t="s">
        <v>141</v>
      </c>
      <c r="AG2" t="s">
        <v>85</v>
      </c>
      <c r="AI2" s="39" t="s">
        <v>129</v>
      </c>
    </row>
    <row r="3" spans="1:40" ht="15" thickBot="1" x14ac:dyDescent="0.4">
      <c r="A3" s="68"/>
      <c r="B3" s="70" t="s">
        <v>142</v>
      </c>
      <c r="C3" s="70" t="s">
        <v>143</v>
      </c>
      <c r="D3" s="44"/>
      <c r="E3" s="70" t="s">
        <v>144</v>
      </c>
      <c r="F3" s="44" t="s">
        <v>145</v>
      </c>
      <c r="G3" s="45" t="s">
        <v>146</v>
      </c>
      <c r="H3" s="18"/>
      <c r="I3" s="18"/>
      <c r="J3" s="18"/>
      <c r="K3" s="18"/>
      <c r="L3" s="29" t="s">
        <v>147</v>
      </c>
      <c r="M3" s="17">
        <v>8</v>
      </c>
      <c r="N3" s="17" t="s">
        <v>133</v>
      </c>
      <c r="O3" s="17" t="b">
        <f>IF(AND(N3=B4,(M3&gt;=F4),(M3&lt;=G4),(L3=E4)),(C4),(IF(AND(N3=B5,(M3&gt;=F5),(M3&lt;=G5),(L3=E5)),(C5))))</f>
        <v>0</v>
      </c>
      <c r="P3" s="18"/>
      <c r="Q3" s="18"/>
      <c r="R3" s="17"/>
      <c r="S3" s="18"/>
      <c r="T3" s="46" t="s">
        <v>144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</row>
    <row r="4" spans="1:40" x14ac:dyDescent="0.35">
      <c r="A4" s="47">
        <v>1</v>
      </c>
      <c r="B4" s="48" t="s">
        <v>85</v>
      </c>
      <c r="C4" s="48" t="s">
        <v>148</v>
      </c>
      <c r="D4" s="48" t="s">
        <v>149</v>
      </c>
      <c r="E4" s="48" t="s">
        <v>35</v>
      </c>
      <c r="F4" s="48">
        <v>8</v>
      </c>
      <c r="G4" s="49">
        <v>12</v>
      </c>
      <c r="L4" s="17" t="s">
        <v>147</v>
      </c>
      <c r="M4" s="17">
        <v>8</v>
      </c>
      <c r="N4" s="17" t="s">
        <v>133</v>
      </c>
      <c r="O4" s="17" t="b">
        <f>IF(AND(N4=B5,(M4&gt;=F5),(M4&lt;=G5),(L4=E5)),(C5),(IF(AND(N4=B6,(M4&gt;=F6),(M4&lt;=G6),(L4=E6)),(C6))))</f>
        <v>0</v>
      </c>
      <c r="P4" s="17"/>
      <c r="T4" s="48" t="s">
        <v>35</v>
      </c>
    </row>
    <row r="5" spans="1:40" x14ac:dyDescent="0.35">
      <c r="A5" s="50">
        <v>2</v>
      </c>
      <c r="B5" s="29" t="s">
        <v>85</v>
      </c>
      <c r="C5" s="29" t="s">
        <v>150</v>
      </c>
      <c r="D5" s="29" t="s">
        <v>149</v>
      </c>
      <c r="E5" s="48" t="s">
        <v>35</v>
      </c>
      <c r="F5" s="29">
        <v>8</v>
      </c>
      <c r="G5" s="51">
        <v>13.5</v>
      </c>
      <c r="L5" s="17"/>
      <c r="M5" s="17"/>
      <c r="N5" s="17"/>
      <c r="O5" s="17"/>
      <c r="P5" s="17"/>
      <c r="S5" s="18"/>
      <c r="T5" s="48" t="s">
        <v>36</v>
      </c>
      <c r="U5" s="18"/>
      <c r="V5" s="18"/>
      <c r="W5" s="18"/>
      <c r="X5" s="18"/>
      <c r="Y5" s="18"/>
      <c r="Z5" s="18"/>
      <c r="AA5" s="18"/>
      <c r="AB5" s="18"/>
      <c r="AC5" s="18"/>
    </row>
    <row r="6" spans="1:40" x14ac:dyDescent="0.35">
      <c r="A6" s="50">
        <v>3</v>
      </c>
      <c r="B6" s="29" t="s">
        <v>85</v>
      </c>
      <c r="C6" s="29" t="s">
        <v>151</v>
      </c>
      <c r="D6" s="29" t="s">
        <v>149</v>
      </c>
      <c r="E6" s="29" t="s">
        <v>36</v>
      </c>
      <c r="F6" s="29">
        <v>8</v>
      </c>
      <c r="G6" s="51">
        <v>13.5</v>
      </c>
      <c r="L6" s="17"/>
      <c r="M6" s="17"/>
      <c r="N6" s="17"/>
      <c r="O6" s="17"/>
      <c r="P6" s="17"/>
      <c r="T6" s="29" t="s">
        <v>37</v>
      </c>
    </row>
    <row r="7" spans="1:40" x14ac:dyDescent="0.35">
      <c r="A7" s="50">
        <v>4</v>
      </c>
      <c r="B7" s="29" t="s">
        <v>85</v>
      </c>
      <c r="C7" s="29" t="s">
        <v>152</v>
      </c>
      <c r="D7" s="29" t="s">
        <v>149</v>
      </c>
      <c r="E7" s="29" t="s">
        <v>36</v>
      </c>
      <c r="F7" s="29">
        <v>11</v>
      </c>
      <c r="G7" s="51">
        <v>15</v>
      </c>
      <c r="L7" s="17"/>
      <c r="M7" s="17"/>
      <c r="N7" s="17"/>
      <c r="O7" s="17"/>
      <c r="P7" s="17"/>
      <c r="S7" s="18"/>
      <c r="T7" s="29" t="s">
        <v>38</v>
      </c>
      <c r="U7" s="18"/>
      <c r="V7" s="18"/>
      <c r="W7" s="18"/>
      <c r="X7" s="18"/>
      <c r="Y7" s="18"/>
      <c r="Z7" s="18"/>
      <c r="AA7" s="18"/>
      <c r="AB7" s="18"/>
      <c r="AC7" s="18"/>
    </row>
    <row r="8" spans="1:40" x14ac:dyDescent="0.35">
      <c r="A8" s="50">
        <v>5</v>
      </c>
      <c r="B8" s="29" t="s">
        <v>85</v>
      </c>
      <c r="C8" s="29" t="s">
        <v>153</v>
      </c>
      <c r="D8" s="29" t="s">
        <v>149</v>
      </c>
      <c r="E8" s="29" t="s">
        <v>36</v>
      </c>
      <c r="F8" s="29">
        <v>12.5</v>
      </c>
      <c r="G8" s="51">
        <v>16</v>
      </c>
      <c r="L8" s="17"/>
      <c r="M8" s="17"/>
      <c r="N8" s="17"/>
      <c r="O8" s="17"/>
      <c r="P8" s="17"/>
      <c r="T8" s="29" t="s">
        <v>39</v>
      </c>
    </row>
    <row r="9" spans="1:40" x14ac:dyDescent="0.35">
      <c r="A9" s="50">
        <v>6</v>
      </c>
      <c r="B9" s="29" t="s">
        <v>85</v>
      </c>
      <c r="C9" s="29" t="s">
        <v>154</v>
      </c>
      <c r="D9" s="29" t="s">
        <v>149</v>
      </c>
      <c r="E9" s="29" t="s">
        <v>36</v>
      </c>
      <c r="F9" s="29">
        <v>13</v>
      </c>
      <c r="G9" s="51">
        <v>16.5</v>
      </c>
      <c r="L9" s="17"/>
      <c r="M9" s="17"/>
      <c r="N9" s="17"/>
      <c r="O9" s="17"/>
      <c r="P9" s="17"/>
      <c r="S9" s="18"/>
      <c r="T9" s="29" t="s">
        <v>40</v>
      </c>
      <c r="U9" s="18"/>
      <c r="V9" s="18"/>
      <c r="W9" s="18"/>
      <c r="X9" s="18"/>
      <c r="Y9" s="18"/>
      <c r="Z9" s="18"/>
      <c r="AA9" s="18"/>
      <c r="AB9" s="18"/>
      <c r="AC9" s="18"/>
    </row>
    <row r="10" spans="1:40" x14ac:dyDescent="0.35">
      <c r="A10" s="50">
        <v>7</v>
      </c>
      <c r="B10" s="29" t="s">
        <v>85</v>
      </c>
      <c r="C10" s="29" t="s">
        <v>155</v>
      </c>
      <c r="D10" s="29" t="s">
        <v>149</v>
      </c>
      <c r="E10" s="29" t="s">
        <v>36</v>
      </c>
      <c r="F10" s="29">
        <v>15</v>
      </c>
      <c r="G10" s="51">
        <v>18</v>
      </c>
      <c r="L10" s="17"/>
      <c r="M10" s="17"/>
      <c r="N10" s="17"/>
      <c r="O10" s="17"/>
      <c r="P10" s="17"/>
      <c r="T10" s="29" t="s">
        <v>41</v>
      </c>
    </row>
    <row r="11" spans="1:40" x14ac:dyDescent="0.35">
      <c r="A11" s="50">
        <v>8</v>
      </c>
      <c r="B11" s="29" t="s">
        <v>85</v>
      </c>
      <c r="C11" s="29" t="s">
        <v>156</v>
      </c>
      <c r="D11" s="29" t="s">
        <v>149</v>
      </c>
      <c r="E11" s="29" t="s">
        <v>37</v>
      </c>
      <c r="F11" s="29">
        <v>15</v>
      </c>
      <c r="G11" s="51">
        <v>18</v>
      </c>
      <c r="O11" s="17"/>
      <c r="S11" s="18"/>
      <c r="T11" s="29" t="s">
        <v>42</v>
      </c>
      <c r="U11" s="18"/>
      <c r="V11" s="18"/>
      <c r="W11" s="18"/>
      <c r="X11" s="18"/>
      <c r="Y11" s="18"/>
      <c r="Z11" s="18"/>
      <c r="AA11" s="18"/>
      <c r="AB11" s="18"/>
      <c r="AC11" s="18"/>
    </row>
    <row r="12" spans="1:40" x14ac:dyDescent="0.35">
      <c r="A12" s="50">
        <v>9</v>
      </c>
      <c r="B12" s="29" t="s">
        <v>85</v>
      </c>
      <c r="C12" s="29" t="s">
        <v>157</v>
      </c>
      <c r="D12" s="29" t="s">
        <v>149</v>
      </c>
      <c r="E12" s="29" t="s">
        <v>37</v>
      </c>
      <c r="F12" s="29">
        <v>18</v>
      </c>
      <c r="G12" s="51">
        <v>20</v>
      </c>
      <c r="O12" s="17"/>
      <c r="T12" s="29" t="s">
        <v>43</v>
      </c>
    </row>
    <row r="13" spans="1:40" x14ac:dyDescent="0.35">
      <c r="A13" s="50">
        <v>10</v>
      </c>
      <c r="B13" s="29" t="s">
        <v>85</v>
      </c>
      <c r="C13" s="29" t="s">
        <v>158</v>
      </c>
      <c r="D13" s="29" t="s">
        <v>149</v>
      </c>
      <c r="E13" s="29" t="s">
        <v>36</v>
      </c>
      <c r="F13" s="29">
        <v>18</v>
      </c>
      <c r="G13" s="51">
        <v>20</v>
      </c>
      <c r="O13" s="17"/>
      <c r="S13" s="18"/>
      <c r="T13" s="29" t="s">
        <v>44</v>
      </c>
      <c r="U13" s="18"/>
      <c r="V13" s="18"/>
      <c r="W13" s="18"/>
      <c r="X13" s="18"/>
      <c r="Y13" s="18"/>
      <c r="Z13" s="18"/>
      <c r="AA13" s="18"/>
      <c r="AB13" s="18"/>
      <c r="AC13" s="18"/>
    </row>
    <row r="14" spans="1:40" x14ac:dyDescent="0.35">
      <c r="A14" s="50">
        <v>11</v>
      </c>
      <c r="B14" s="29" t="s">
        <v>85</v>
      </c>
      <c r="C14" s="29" t="s">
        <v>159</v>
      </c>
      <c r="D14" s="29" t="s">
        <v>149</v>
      </c>
      <c r="E14" s="29" t="s">
        <v>37</v>
      </c>
      <c r="F14" s="29">
        <v>20</v>
      </c>
      <c r="G14" s="51">
        <v>23</v>
      </c>
      <c r="O14" s="17"/>
      <c r="T14" s="29" t="s">
        <v>45</v>
      </c>
    </row>
    <row r="15" spans="1:40" x14ac:dyDescent="0.35">
      <c r="A15" s="50">
        <v>12</v>
      </c>
      <c r="B15" s="29" t="s">
        <v>85</v>
      </c>
      <c r="C15" s="29" t="s">
        <v>160</v>
      </c>
      <c r="D15" s="29" t="s">
        <v>149</v>
      </c>
      <c r="E15" s="29" t="s">
        <v>37</v>
      </c>
      <c r="F15" s="29">
        <v>20</v>
      </c>
      <c r="G15" s="51">
        <v>23</v>
      </c>
      <c r="O15" s="17"/>
      <c r="S15" s="18"/>
      <c r="T15" s="29" t="s">
        <v>46</v>
      </c>
      <c r="U15" s="18"/>
      <c r="V15" s="18"/>
      <c r="W15" s="18"/>
      <c r="X15" s="18"/>
      <c r="Y15" s="18"/>
      <c r="Z15" s="18"/>
      <c r="AA15" s="18"/>
      <c r="AB15" s="18"/>
      <c r="AC15" s="18"/>
    </row>
    <row r="16" spans="1:40" x14ac:dyDescent="0.35">
      <c r="A16" s="50">
        <v>13</v>
      </c>
      <c r="B16" s="29" t="s">
        <v>85</v>
      </c>
      <c r="C16" s="29" t="s">
        <v>161</v>
      </c>
      <c r="D16" s="29" t="s">
        <v>149</v>
      </c>
      <c r="E16" s="29" t="s">
        <v>37</v>
      </c>
      <c r="F16" s="29">
        <v>23</v>
      </c>
      <c r="G16" s="51">
        <v>26</v>
      </c>
      <c r="O16" s="17"/>
      <c r="T16" s="29" t="s">
        <v>47</v>
      </c>
    </row>
    <row r="17" spans="1:29" x14ac:dyDescent="0.35">
      <c r="A17" s="50">
        <v>14</v>
      </c>
      <c r="B17" s="29" t="s">
        <v>85</v>
      </c>
      <c r="C17" s="29" t="s">
        <v>162</v>
      </c>
      <c r="D17" s="29" t="s">
        <v>149</v>
      </c>
      <c r="E17" s="29" t="s">
        <v>38</v>
      </c>
      <c r="F17" s="29">
        <v>23</v>
      </c>
      <c r="G17" s="51">
        <v>26</v>
      </c>
      <c r="O17" s="17"/>
      <c r="S17" s="18"/>
      <c r="T17" s="29" t="s">
        <v>48</v>
      </c>
      <c r="U17" s="18"/>
      <c r="V17" s="18"/>
      <c r="W17" s="18"/>
      <c r="X17" s="18"/>
      <c r="Y17" s="18"/>
      <c r="Z17" s="18"/>
      <c r="AA17" s="18"/>
      <c r="AB17" s="18"/>
      <c r="AC17" s="18"/>
    </row>
    <row r="18" spans="1:29" x14ac:dyDescent="0.35">
      <c r="A18" s="50">
        <v>15</v>
      </c>
      <c r="B18" s="29" t="s">
        <v>85</v>
      </c>
      <c r="C18" s="29" t="s">
        <v>163</v>
      </c>
      <c r="D18" s="29" t="s">
        <v>149</v>
      </c>
      <c r="E18" s="29" t="s">
        <v>38</v>
      </c>
      <c r="F18" s="29">
        <v>26</v>
      </c>
      <c r="G18" s="51">
        <v>30</v>
      </c>
      <c r="T18" s="29" t="s">
        <v>49</v>
      </c>
    </row>
    <row r="19" spans="1:29" x14ac:dyDescent="0.35">
      <c r="A19" s="50">
        <v>16</v>
      </c>
      <c r="B19" s="29" t="s">
        <v>85</v>
      </c>
      <c r="C19" s="29" t="s">
        <v>164</v>
      </c>
      <c r="D19" s="29" t="s">
        <v>149</v>
      </c>
      <c r="E19" s="29" t="s">
        <v>39</v>
      </c>
      <c r="F19" s="29">
        <v>26</v>
      </c>
      <c r="G19" s="51">
        <v>30</v>
      </c>
      <c r="S19" s="18"/>
      <c r="T19" s="29" t="s">
        <v>50</v>
      </c>
      <c r="U19" s="18"/>
      <c r="V19" s="18"/>
      <c r="W19" s="18" t="str">
        <f>T4:T43</f>
        <v>3.75" ET</v>
      </c>
      <c r="X19" s="18"/>
      <c r="Y19" s="18"/>
      <c r="Z19" s="18"/>
      <c r="AA19" s="18"/>
      <c r="AB19" s="18"/>
      <c r="AC19" s="18"/>
    </row>
    <row r="20" spans="1:29" x14ac:dyDescent="0.35">
      <c r="A20" s="50">
        <v>17</v>
      </c>
      <c r="B20" s="29" t="s">
        <v>85</v>
      </c>
      <c r="C20" s="29" t="s">
        <v>165</v>
      </c>
      <c r="D20" s="29" t="s">
        <v>149</v>
      </c>
      <c r="E20" s="29" t="s">
        <v>39</v>
      </c>
      <c r="F20" s="29">
        <v>30</v>
      </c>
      <c r="G20" s="51">
        <v>33</v>
      </c>
      <c r="T20" s="29" t="s">
        <v>51</v>
      </c>
    </row>
    <row r="21" spans="1:29" x14ac:dyDescent="0.35">
      <c r="A21" s="50">
        <v>18</v>
      </c>
      <c r="B21" s="29" t="s">
        <v>85</v>
      </c>
      <c r="C21" s="29" t="s">
        <v>166</v>
      </c>
      <c r="D21" s="29" t="s">
        <v>149</v>
      </c>
      <c r="E21" s="29" t="s">
        <v>38</v>
      </c>
      <c r="F21" s="29">
        <v>30</v>
      </c>
      <c r="G21" s="51">
        <v>33</v>
      </c>
      <c r="S21" s="18"/>
      <c r="T21" s="29" t="s">
        <v>52</v>
      </c>
      <c r="U21" s="18"/>
      <c r="V21" s="18"/>
      <c r="W21" s="18"/>
      <c r="X21" s="18"/>
      <c r="Y21" s="18"/>
      <c r="Z21" s="18"/>
      <c r="AA21" s="18"/>
      <c r="AB21" s="18"/>
      <c r="AC21" s="18"/>
    </row>
    <row r="22" spans="1:29" x14ac:dyDescent="0.35">
      <c r="A22" s="50">
        <v>19</v>
      </c>
      <c r="B22" s="29" t="s">
        <v>85</v>
      </c>
      <c r="C22" s="29" t="s">
        <v>167</v>
      </c>
      <c r="D22" s="29" t="s">
        <v>149</v>
      </c>
      <c r="E22" s="29" t="s">
        <v>39</v>
      </c>
      <c r="F22" s="29">
        <v>33</v>
      </c>
      <c r="G22" s="51">
        <v>37</v>
      </c>
      <c r="T22" s="29" t="s">
        <v>53</v>
      </c>
    </row>
    <row r="23" spans="1:29" x14ac:dyDescent="0.35">
      <c r="A23" s="50">
        <v>20</v>
      </c>
      <c r="B23" s="29" t="s">
        <v>85</v>
      </c>
      <c r="C23" s="29" t="s">
        <v>168</v>
      </c>
      <c r="D23" s="29" t="s">
        <v>149</v>
      </c>
      <c r="E23" s="29" t="s">
        <v>40</v>
      </c>
      <c r="F23" s="29">
        <v>37</v>
      </c>
      <c r="G23" s="51">
        <v>41</v>
      </c>
      <c r="S23" s="18"/>
      <c r="T23" s="29" t="s">
        <v>54</v>
      </c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35">
      <c r="A24" s="50">
        <v>21</v>
      </c>
      <c r="B24" s="29" t="s">
        <v>85</v>
      </c>
      <c r="C24" s="29" t="s">
        <v>169</v>
      </c>
      <c r="D24" s="29" t="s">
        <v>149</v>
      </c>
      <c r="E24" s="29" t="s">
        <v>40</v>
      </c>
      <c r="F24" s="29">
        <v>41</v>
      </c>
      <c r="G24" s="51">
        <v>46</v>
      </c>
      <c r="T24" s="29" t="s">
        <v>55</v>
      </c>
    </row>
    <row r="25" spans="1:29" x14ac:dyDescent="0.35">
      <c r="A25" s="50">
        <v>22</v>
      </c>
      <c r="B25" s="29" t="s">
        <v>85</v>
      </c>
      <c r="C25" s="29" t="s">
        <v>170</v>
      </c>
      <c r="D25" s="29" t="s">
        <v>149</v>
      </c>
      <c r="E25" s="29" t="s">
        <v>40</v>
      </c>
      <c r="F25" s="29">
        <v>46</v>
      </c>
      <c r="G25" s="51">
        <v>52</v>
      </c>
      <c r="S25" s="18"/>
      <c r="T25" s="29" t="s">
        <v>56</v>
      </c>
      <c r="U25" s="18"/>
      <c r="V25" s="18"/>
      <c r="W25" s="18"/>
      <c r="X25" s="18"/>
      <c r="Y25" s="18"/>
      <c r="Z25" s="18"/>
      <c r="AA25" s="18"/>
      <c r="AB25" s="18"/>
      <c r="AC25" s="18"/>
    </row>
    <row r="26" spans="1:29" x14ac:dyDescent="0.35">
      <c r="A26" s="50">
        <v>23</v>
      </c>
      <c r="B26" s="29" t="s">
        <v>85</v>
      </c>
      <c r="C26" s="29" t="s">
        <v>171</v>
      </c>
      <c r="D26" s="29" t="s">
        <v>149</v>
      </c>
      <c r="E26" s="29" t="s">
        <v>41</v>
      </c>
      <c r="F26" s="29">
        <v>46</v>
      </c>
      <c r="G26" s="51">
        <v>52</v>
      </c>
      <c r="T26" s="29" t="s">
        <v>57</v>
      </c>
    </row>
    <row r="27" spans="1:29" x14ac:dyDescent="0.35">
      <c r="A27" s="50">
        <v>24</v>
      </c>
      <c r="B27" s="29" t="s">
        <v>85</v>
      </c>
      <c r="C27" s="29" t="s">
        <v>172</v>
      </c>
      <c r="D27" s="29" t="s">
        <v>149</v>
      </c>
      <c r="E27" s="29" t="s">
        <v>41</v>
      </c>
      <c r="F27" s="29">
        <v>52</v>
      </c>
      <c r="G27" s="51">
        <v>60</v>
      </c>
      <c r="S27" s="18"/>
      <c r="T27" s="29" t="s">
        <v>58</v>
      </c>
      <c r="U27" s="18"/>
      <c r="V27" s="18"/>
      <c r="W27" s="18"/>
      <c r="X27" s="18"/>
      <c r="Y27" s="18"/>
      <c r="Z27" s="18"/>
      <c r="AA27" s="18"/>
      <c r="AB27" s="18"/>
      <c r="AC27" s="18"/>
    </row>
    <row r="28" spans="1:29" x14ac:dyDescent="0.35">
      <c r="A28" s="50">
        <v>25</v>
      </c>
      <c r="B28" s="29" t="s">
        <v>85</v>
      </c>
      <c r="C28" s="29" t="s">
        <v>173</v>
      </c>
      <c r="D28" s="29" t="s">
        <v>149</v>
      </c>
      <c r="E28" s="29" t="s">
        <v>42</v>
      </c>
      <c r="F28" s="29">
        <v>60</v>
      </c>
      <c r="G28" s="51">
        <v>66</v>
      </c>
      <c r="T28" s="29" t="s">
        <v>59</v>
      </c>
    </row>
    <row r="29" spans="1:29" x14ac:dyDescent="0.35">
      <c r="A29" s="50">
        <v>26</v>
      </c>
      <c r="B29" s="29" t="s">
        <v>85</v>
      </c>
      <c r="C29" s="29" t="s">
        <v>174</v>
      </c>
      <c r="D29" s="29" t="s">
        <v>149</v>
      </c>
      <c r="E29" s="29" t="s">
        <v>42</v>
      </c>
      <c r="F29" s="29">
        <v>66</v>
      </c>
      <c r="G29" s="51">
        <v>72</v>
      </c>
      <c r="S29" s="18"/>
      <c r="T29" s="29" t="s">
        <v>60</v>
      </c>
      <c r="U29" s="18"/>
      <c r="V29" s="18"/>
      <c r="W29" s="18"/>
      <c r="X29" s="18"/>
      <c r="Y29" s="18"/>
      <c r="Z29" s="18"/>
      <c r="AA29" s="18"/>
      <c r="AB29" s="18"/>
      <c r="AC29" s="18"/>
    </row>
    <row r="30" spans="1:29" x14ac:dyDescent="0.35">
      <c r="A30" s="50">
        <v>27</v>
      </c>
      <c r="B30" s="29" t="s">
        <v>85</v>
      </c>
      <c r="C30" s="29" t="s">
        <v>175</v>
      </c>
      <c r="D30" s="29" t="s">
        <v>149</v>
      </c>
      <c r="E30" s="29" t="s">
        <v>43</v>
      </c>
      <c r="F30" s="29">
        <v>72</v>
      </c>
      <c r="G30" s="51">
        <v>78</v>
      </c>
      <c r="T30" s="29" t="s">
        <v>61</v>
      </c>
    </row>
    <row r="31" spans="1:29" x14ac:dyDescent="0.35">
      <c r="A31" s="50">
        <v>28</v>
      </c>
      <c r="B31" s="29" t="s">
        <v>85</v>
      </c>
      <c r="C31" s="29" t="s">
        <v>176</v>
      </c>
      <c r="D31" s="29" t="s">
        <v>149</v>
      </c>
      <c r="E31" s="29" t="s">
        <v>44</v>
      </c>
      <c r="F31" s="29">
        <v>78</v>
      </c>
      <c r="G31" s="51">
        <v>83</v>
      </c>
      <c r="S31" s="18"/>
      <c r="T31" s="29" t="s">
        <v>62</v>
      </c>
      <c r="U31" s="18"/>
      <c r="V31" s="18"/>
      <c r="W31" s="18"/>
      <c r="X31" s="18"/>
      <c r="Y31" s="18"/>
      <c r="Z31" s="18"/>
      <c r="AA31" s="18"/>
      <c r="AB31" s="18"/>
      <c r="AC31" s="18"/>
    </row>
    <row r="32" spans="1:29" x14ac:dyDescent="0.35">
      <c r="A32" s="50">
        <v>29</v>
      </c>
      <c r="B32" s="29" t="s">
        <v>85</v>
      </c>
      <c r="C32" s="29" t="s">
        <v>177</v>
      </c>
      <c r="D32" s="29" t="s">
        <v>149</v>
      </c>
      <c r="E32" s="29" t="s">
        <v>45</v>
      </c>
      <c r="F32" s="29">
        <v>83</v>
      </c>
      <c r="G32" s="51">
        <v>93</v>
      </c>
      <c r="T32" s="29" t="s">
        <v>63</v>
      </c>
    </row>
    <row r="33" spans="1:29" x14ac:dyDescent="0.35">
      <c r="A33" s="50">
        <v>30</v>
      </c>
      <c r="B33" s="29" t="s">
        <v>85</v>
      </c>
      <c r="C33" s="29" t="s">
        <v>178</v>
      </c>
      <c r="D33" s="29" t="s">
        <v>149</v>
      </c>
      <c r="E33" s="29" t="s">
        <v>46</v>
      </c>
      <c r="F33" s="29">
        <v>93</v>
      </c>
      <c r="G33" s="51">
        <v>104</v>
      </c>
      <c r="S33" s="18"/>
      <c r="T33" s="29" t="s">
        <v>64</v>
      </c>
      <c r="U33" s="18"/>
      <c r="V33" s="18"/>
      <c r="W33" s="18"/>
      <c r="X33" s="18"/>
      <c r="Y33" s="18"/>
      <c r="Z33" s="18"/>
      <c r="AA33" s="18"/>
      <c r="AB33" s="18"/>
      <c r="AC33" s="18"/>
    </row>
    <row r="34" spans="1:29" x14ac:dyDescent="0.35">
      <c r="A34" s="50">
        <v>31</v>
      </c>
      <c r="B34" s="29" t="s">
        <v>133</v>
      </c>
      <c r="C34" s="29" t="s">
        <v>179</v>
      </c>
      <c r="D34" s="29" t="s">
        <v>149</v>
      </c>
      <c r="E34" s="29" t="s">
        <v>36</v>
      </c>
      <c r="F34" s="29">
        <v>8</v>
      </c>
      <c r="G34" s="51">
        <v>13</v>
      </c>
      <c r="T34" s="29" t="s">
        <v>65</v>
      </c>
    </row>
    <row r="35" spans="1:29" x14ac:dyDescent="0.35">
      <c r="A35" s="50">
        <v>32</v>
      </c>
      <c r="B35" s="29" t="s">
        <v>133</v>
      </c>
      <c r="C35" s="29" t="s">
        <v>180</v>
      </c>
      <c r="D35" s="29" t="s">
        <v>149</v>
      </c>
      <c r="E35" s="29" t="s">
        <v>36</v>
      </c>
      <c r="F35" s="29">
        <v>13.5</v>
      </c>
      <c r="G35" s="51">
        <v>16</v>
      </c>
      <c r="S35" s="18"/>
      <c r="T35" s="29" t="s">
        <v>66</v>
      </c>
      <c r="U35" s="18"/>
      <c r="V35" s="18"/>
      <c r="W35" s="18"/>
      <c r="X35" s="18"/>
      <c r="Y35" s="18"/>
      <c r="Z35" s="18"/>
      <c r="AA35" s="18"/>
      <c r="AB35" s="18"/>
      <c r="AC35" s="18"/>
    </row>
    <row r="36" spans="1:29" x14ac:dyDescent="0.35">
      <c r="A36" s="50">
        <v>33</v>
      </c>
      <c r="B36" s="29" t="s">
        <v>133</v>
      </c>
      <c r="C36" s="29" t="s">
        <v>181</v>
      </c>
      <c r="D36" s="29" t="s">
        <v>149</v>
      </c>
      <c r="E36" s="29" t="s">
        <v>36</v>
      </c>
      <c r="F36" s="29">
        <v>16.5</v>
      </c>
      <c r="G36" s="51">
        <v>18</v>
      </c>
      <c r="T36" s="29" t="s">
        <v>67</v>
      </c>
    </row>
    <row r="37" spans="1:29" x14ac:dyDescent="0.35">
      <c r="A37" s="50">
        <v>34</v>
      </c>
      <c r="B37" s="29" t="s">
        <v>133</v>
      </c>
      <c r="C37" s="29" t="s">
        <v>182</v>
      </c>
      <c r="D37" s="29" t="s">
        <v>149</v>
      </c>
      <c r="E37" s="29" t="s">
        <v>37</v>
      </c>
      <c r="F37" s="29">
        <v>16.5</v>
      </c>
      <c r="G37" s="51">
        <v>18</v>
      </c>
      <c r="S37" s="18"/>
      <c r="T37" s="29" t="s">
        <v>68</v>
      </c>
      <c r="U37" s="18"/>
      <c r="V37" s="18"/>
      <c r="W37" s="18"/>
      <c r="X37" s="18"/>
      <c r="Y37" s="18"/>
      <c r="Z37" s="18"/>
      <c r="AA37" s="18"/>
      <c r="AB37" s="18"/>
      <c r="AC37" s="18"/>
    </row>
    <row r="38" spans="1:29" x14ac:dyDescent="0.35">
      <c r="A38" s="50">
        <v>35</v>
      </c>
      <c r="B38" s="29" t="s">
        <v>133</v>
      </c>
      <c r="C38" s="29" t="s">
        <v>183</v>
      </c>
      <c r="D38" s="29" t="s">
        <v>149</v>
      </c>
      <c r="E38" s="29" t="s">
        <v>37</v>
      </c>
      <c r="F38" s="29">
        <v>18.5</v>
      </c>
      <c r="G38" s="51">
        <v>20</v>
      </c>
      <c r="T38" s="29" t="s">
        <v>69</v>
      </c>
    </row>
    <row r="39" spans="1:29" x14ac:dyDescent="0.35">
      <c r="A39" s="50">
        <v>36</v>
      </c>
      <c r="B39" s="29" t="s">
        <v>133</v>
      </c>
      <c r="C39" s="29" t="s">
        <v>184</v>
      </c>
      <c r="D39" s="29" t="s">
        <v>149</v>
      </c>
      <c r="E39" s="29" t="s">
        <v>36</v>
      </c>
      <c r="F39" s="29">
        <v>18.5</v>
      </c>
      <c r="G39" s="51">
        <v>20</v>
      </c>
      <c r="S39" s="18"/>
      <c r="T39" s="29" t="s">
        <v>70</v>
      </c>
      <c r="U39" s="18"/>
      <c r="V39" s="18"/>
      <c r="W39" s="18"/>
      <c r="X39" s="18"/>
      <c r="Y39" s="18"/>
      <c r="Z39" s="18"/>
      <c r="AA39" s="18"/>
      <c r="AB39" s="18"/>
      <c r="AC39" s="18"/>
    </row>
    <row r="40" spans="1:29" x14ac:dyDescent="0.35">
      <c r="A40" s="50">
        <v>37</v>
      </c>
      <c r="B40" s="29" t="s">
        <v>133</v>
      </c>
      <c r="C40" s="29" t="s">
        <v>185</v>
      </c>
      <c r="D40" s="29" t="s">
        <v>149</v>
      </c>
      <c r="E40" s="29" t="s">
        <v>37</v>
      </c>
      <c r="F40" s="29">
        <v>20.5</v>
      </c>
      <c r="G40" s="51">
        <v>23</v>
      </c>
      <c r="T40" s="29" t="s">
        <v>71</v>
      </c>
    </row>
    <row r="41" spans="1:29" x14ac:dyDescent="0.35">
      <c r="A41" s="50">
        <v>38</v>
      </c>
      <c r="B41" s="29" t="s">
        <v>133</v>
      </c>
      <c r="C41" s="29" t="s">
        <v>186</v>
      </c>
      <c r="D41" s="29" t="s">
        <v>149</v>
      </c>
      <c r="E41" s="29" t="s">
        <v>37</v>
      </c>
      <c r="F41" s="29">
        <v>23.5</v>
      </c>
      <c r="G41" s="51">
        <v>26</v>
      </c>
      <c r="S41" s="18"/>
      <c r="T41" s="29" t="s">
        <v>72</v>
      </c>
      <c r="U41" s="18"/>
      <c r="V41" s="18"/>
      <c r="W41" s="18"/>
      <c r="X41" s="18"/>
      <c r="Y41" s="18"/>
      <c r="Z41" s="18"/>
      <c r="AA41" s="18"/>
      <c r="AB41" s="18"/>
      <c r="AC41" s="18"/>
    </row>
    <row r="42" spans="1:29" x14ac:dyDescent="0.35">
      <c r="A42" s="50">
        <v>39</v>
      </c>
      <c r="B42" s="29" t="s">
        <v>133</v>
      </c>
      <c r="C42" s="29" t="s">
        <v>187</v>
      </c>
      <c r="D42" s="29" t="s">
        <v>149</v>
      </c>
      <c r="E42" s="29" t="s">
        <v>38</v>
      </c>
      <c r="F42" s="29">
        <v>23.5</v>
      </c>
      <c r="G42" s="51">
        <v>26</v>
      </c>
      <c r="T42" s="29" t="s">
        <v>73</v>
      </c>
    </row>
    <row r="43" spans="1:29" x14ac:dyDescent="0.35">
      <c r="A43" s="50">
        <v>40</v>
      </c>
      <c r="B43" s="29" t="s">
        <v>133</v>
      </c>
      <c r="C43" s="29" t="s">
        <v>188</v>
      </c>
      <c r="D43" s="29" t="s">
        <v>149</v>
      </c>
      <c r="E43" s="29" t="s">
        <v>38</v>
      </c>
      <c r="F43" s="29">
        <v>26.5</v>
      </c>
      <c r="G43" s="51">
        <v>30</v>
      </c>
      <c r="S43" s="18"/>
      <c r="T43" s="29" t="s">
        <v>74</v>
      </c>
      <c r="U43" s="18"/>
      <c r="V43" s="18"/>
      <c r="W43" s="18"/>
      <c r="X43" s="18"/>
      <c r="Y43" s="18"/>
      <c r="Z43" s="18"/>
      <c r="AA43" s="18"/>
      <c r="AB43" s="18"/>
      <c r="AC43" s="18"/>
    </row>
    <row r="44" spans="1:29" x14ac:dyDescent="0.35">
      <c r="A44" s="50">
        <v>41</v>
      </c>
      <c r="B44" s="29" t="s">
        <v>133</v>
      </c>
      <c r="C44" s="29" t="s">
        <v>189</v>
      </c>
      <c r="D44" s="29" t="s">
        <v>149</v>
      </c>
      <c r="E44" s="29" t="s">
        <v>39</v>
      </c>
      <c r="F44" s="29">
        <v>26.5</v>
      </c>
      <c r="G44" s="51">
        <v>30</v>
      </c>
    </row>
    <row r="45" spans="1:29" x14ac:dyDescent="0.35">
      <c r="A45" s="50">
        <v>42</v>
      </c>
      <c r="B45" s="29" t="s">
        <v>133</v>
      </c>
      <c r="C45" s="29" t="s">
        <v>190</v>
      </c>
      <c r="D45" s="29" t="s">
        <v>149</v>
      </c>
      <c r="E45" s="29" t="s">
        <v>39</v>
      </c>
      <c r="F45" s="29">
        <v>30.5</v>
      </c>
      <c r="G45" s="51">
        <v>33</v>
      </c>
      <c r="S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x14ac:dyDescent="0.35">
      <c r="A46" s="50">
        <v>43</v>
      </c>
      <c r="B46" s="29" t="s">
        <v>133</v>
      </c>
      <c r="C46" s="29" t="s">
        <v>191</v>
      </c>
      <c r="D46" s="29" t="s">
        <v>149</v>
      </c>
      <c r="E46" s="29" t="s">
        <v>38</v>
      </c>
      <c r="F46" s="29">
        <v>30.5</v>
      </c>
      <c r="G46" s="51">
        <v>33</v>
      </c>
    </row>
    <row r="47" spans="1:29" x14ac:dyDescent="0.35">
      <c r="A47" s="50">
        <v>44</v>
      </c>
      <c r="B47" s="29" t="s">
        <v>133</v>
      </c>
      <c r="C47" s="29" t="s">
        <v>192</v>
      </c>
      <c r="D47" s="29" t="s">
        <v>149</v>
      </c>
      <c r="E47" s="29" t="s">
        <v>39</v>
      </c>
      <c r="F47" s="29">
        <v>33.5</v>
      </c>
      <c r="G47" s="51">
        <v>37</v>
      </c>
      <c r="S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x14ac:dyDescent="0.35">
      <c r="A48" s="50">
        <v>45</v>
      </c>
      <c r="B48" s="29" t="s">
        <v>133</v>
      </c>
      <c r="C48" s="29" t="s">
        <v>193</v>
      </c>
      <c r="D48" s="29" t="s">
        <v>149</v>
      </c>
      <c r="E48" s="29" t="s">
        <v>40</v>
      </c>
      <c r="F48" s="29">
        <v>37.5</v>
      </c>
      <c r="G48" s="51">
        <v>41</v>
      </c>
    </row>
    <row r="49" spans="1:29" x14ac:dyDescent="0.35">
      <c r="A49" s="50">
        <v>46</v>
      </c>
      <c r="B49" s="29" t="s">
        <v>133</v>
      </c>
      <c r="C49" s="29" t="s">
        <v>194</v>
      </c>
      <c r="D49" s="29" t="s">
        <v>149</v>
      </c>
      <c r="E49" s="29" t="s">
        <v>40</v>
      </c>
      <c r="F49" s="29">
        <v>41.5</v>
      </c>
      <c r="G49" s="51">
        <v>46</v>
      </c>
      <c r="S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x14ac:dyDescent="0.35">
      <c r="A50" s="50">
        <v>47</v>
      </c>
      <c r="B50" s="29" t="s">
        <v>133</v>
      </c>
      <c r="C50" s="29" t="s">
        <v>195</v>
      </c>
      <c r="D50" s="29" t="s">
        <v>149</v>
      </c>
      <c r="E50" s="29" t="s">
        <v>40</v>
      </c>
      <c r="F50" s="29">
        <v>46.5</v>
      </c>
      <c r="G50" s="51">
        <v>52</v>
      </c>
    </row>
    <row r="51" spans="1:29" x14ac:dyDescent="0.35">
      <c r="A51" s="50">
        <v>48</v>
      </c>
      <c r="B51" s="29" t="s">
        <v>133</v>
      </c>
      <c r="C51" s="29" t="s">
        <v>196</v>
      </c>
      <c r="D51" s="29" t="s">
        <v>149</v>
      </c>
      <c r="E51" s="29" t="s">
        <v>41</v>
      </c>
      <c r="F51" s="29">
        <v>46.5</v>
      </c>
      <c r="G51" s="51">
        <v>52</v>
      </c>
      <c r="S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x14ac:dyDescent="0.35">
      <c r="A52" s="50">
        <v>49</v>
      </c>
      <c r="B52" s="29" t="s">
        <v>133</v>
      </c>
      <c r="C52" s="29" t="s">
        <v>197</v>
      </c>
      <c r="D52" s="29" t="s">
        <v>149</v>
      </c>
      <c r="E52" s="29" t="s">
        <v>41</v>
      </c>
      <c r="F52" s="29">
        <v>52.5</v>
      </c>
      <c r="G52" s="51">
        <v>56</v>
      </c>
    </row>
    <row r="53" spans="1:29" x14ac:dyDescent="0.35">
      <c r="A53" s="50">
        <v>50</v>
      </c>
      <c r="B53" s="29" t="s">
        <v>133</v>
      </c>
      <c r="C53" s="29" t="s">
        <v>198</v>
      </c>
      <c r="D53" s="29" t="s">
        <v>149</v>
      </c>
      <c r="E53" s="29" t="s">
        <v>41</v>
      </c>
      <c r="F53" s="29">
        <v>56.5</v>
      </c>
      <c r="G53" s="51">
        <v>60</v>
      </c>
      <c r="S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x14ac:dyDescent="0.35">
      <c r="A54" s="50">
        <v>51</v>
      </c>
      <c r="B54" s="29" t="s">
        <v>133</v>
      </c>
      <c r="C54" s="29" t="s">
        <v>199</v>
      </c>
      <c r="D54" s="29" t="s">
        <v>149</v>
      </c>
      <c r="E54" s="29" t="s">
        <v>42</v>
      </c>
      <c r="F54" s="29">
        <v>60.5</v>
      </c>
      <c r="G54" s="51">
        <v>66</v>
      </c>
    </row>
    <row r="55" spans="1:29" x14ac:dyDescent="0.35">
      <c r="A55" s="50">
        <v>52</v>
      </c>
      <c r="B55" s="29" t="s">
        <v>133</v>
      </c>
      <c r="C55" s="29" t="s">
        <v>200</v>
      </c>
      <c r="D55" s="29" t="s">
        <v>149</v>
      </c>
      <c r="E55" s="29" t="s">
        <v>42</v>
      </c>
      <c r="F55" s="29">
        <v>66.5</v>
      </c>
      <c r="G55" s="51">
        <v>72</v>
      </c>
      <c r="S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x14ac:dyDescent="0.35">
      <c r="A56" s="50">
        <v>53</v>
      </c>
      <c r="B56" s="29" t="s">
        <v>133</v>
      </c>
      <c r="C56" s="29" t="s">
        <v>201</v>
      </c>
      <c r="D56" s="29" t="s">
        <v>149</v>
      </c>
      <c r="E56" s="29" t="s">
        <v>43</v>
      </c>
      <c r="F56" s="29">
        <v>72.5</v>
      </c>
      <c r="G56" s="51">
        <v>78</v>
      </c>
    </row>
    <row r="57" spans="1:29" x14ac:dyDescent="0.35">
      <c r="A57" s="50">
        <v>54</v>
      </c>
      <c r="B57" s="29" t="s">
        <v>133</v>
      </c>
      <c r="C57" s="29" t="s">
        <v>202</v>
      </c>
      <c r="D57" s="29" t="s">
        <v>149</v>
      </c>
      <c r="E57" s="29" t="s">
        <v>44</v>
      </c>
      <c r="F57" s="29">
        <v>78.5</v>
      </c>
      <c r="G57" s="51">
        <v>84</v>
      </c>
      <c r="S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x14ac:dyDescent="0.35">
      <c r="A58" s="50">
        <v>55</v>
      </c>
      <c r="B58" s="29" t="s">
        <v>133</v>
      </c>
      <c r="C58" s="29" t="s">
        <v>203</v>
      </c>
      <c r="D58" s="29" t="s">
        <v>149</v>
      </c>
      <c r="E58" s="29" t="s">
        <v>45</v>
      </c>
      <c r="F58" s="29">
        <v>84.5</v>
      </c>
      <c r="G58" s="51">
        <v>92</v>
      </c>
    </row>
    <row r="59" spans="1:29" x14ac:dyDescent="0.35">
      <c r="A59" s="50">
        <v>56</v>
      </c>
      <c r="B59" s="29" t="s">
        <v>133</v>
      </c>
      <c r="C59" s="29" t="s">
        <v>204</v>
      </c>
      <c r="D59" s="29" t="s">
        <v>149</v>
      </c>
      <c r="E59" s="29" t="s">
        <v>46</v>
      </c>
      <c r="F59" s="29">
        <v>92.5</v>
      </c>
      <c r="G59" s="51">
        <v>104</v>
      </c>
      <c r="S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x14ac:dyDescent="0.35">
      <c r="A60" s="50">
        <v>57</v>
      </c>
      <c r="B60" s="29" t="s">
        <v>85</v>
      </c>
      <c r="C60" s="29" t="s">
        <v>205</v>
      </c>
      <c r="D60" s="29" t="s">
        <v>206</v>
      </c>
      <c r="E60" s="29" t="s">
        <v>36</v>
      </c>
      <c r="F60" s="29">
        <v>5</v>
      </c>
      <c r="G60" s="51">
        <v>10</v>
      </c>
    </row>
    <row r="61" spans="1:29" x14ac:dyDescent="0.35">
      <c r="A61" s="50">
        <v>58</v>
      </c>
      <c r="B61" s="29" t="s">
        <v>85</v>
      </c>
      <c r="C61" s="29" t="s">
        <v>207</v>
      </c>
      <c r="D61" s="29" t="s">
        <v>206</v>
      </c>
      <c r="E61" s="29" t="s">
        <v>36</v>
      </c>
      <c r="F61" s="29">
        <v>10</v>
      </c>
      <c r="G61" s="51">
        <v>13.5</v>
      </c>
      <c r="S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x14ac:dyDescent="0.35">
      <c r="A62" s="50">
        <v>59</v>
      </c>
      <c r="B62" s="29" t="s">
        <v>85</v>
      </c>
      <c r="C62" s="29" t="s">
        <v>208</v>
      </c>
      <c r="D62" s="29" t="s">
        <v>206</v>
      </c>
      <c r="E62" s="29" t="s">
        <v>36</v>
      </c>
      <c r="F62" s="29">
        <v>11</v>
      </c>
      <c r="G62" s="51">
        <v>14.5</v>
      </c>
    </row>
    <row r="63" spans="1:29" x14ac:dyDescent="0.35">
      <c r="A63" s="50">
        <v>60</v>
      </c>
      <c r="B63" s="29" t="s">
        <v>85</v>
      </c>
      <c r="C63" s="29" t="s">
        <v>209</v>
      </c>
      <c r="D63" s="29" t="s">
        <v>206</v>
      </c>
      <c r="E63" s="29" t="s">
        <v>37</v>
      </c>
      <c r="F63" s="29">
        <v>14</v>
      </c>
      <c r="G63" s="51">
        <v>18</v>
      </c>
      <c r="S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x14ac:dyDescent="0.35">
      <c r="A64" s="50">
        <v>61</v>
      </c>
      <c r="B64" s="29" t="s">
        <v>85</v>
      </c>
      <c r="C64" s="29" t="s">
        <v>210</v>
      </c>
      <c r="D64" s="29" t="s">
        <v>206</v>
      </c>
      <c r="E64" s="29" t="s">
        <v>37</v>
      </c>
      <c r="F64" s="29">
        <v>18</v>
      </c>
      <c r="G64" s="51">
        <v>20</v>
      </c>
    </row>
    <row r="65" spans="1:29" x14ac:dyDescent="0.35">
      <c r="A65" s="50">
        <v>62</v>
      </c>
      <c r="B65" s="29" t="s">
        <v>85</v>
      </c>
      <c r="C65" s="29" t="s">
        <v>211</v>
      </c>
      <c r="D65" s="29" t="s">
        <v>206</v>
      </c>
      <c r="E65" s="29" t="s">
        <v>38</v>
      </c>
      <c r="F65" s="29">
        <v>20</v>
      </c>
      <c r="G65" s="51">
        <v>23</v>
      </c>
      <c r="S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x14ac:dyDescent="0.35">
      <c r="A66" s="50">
        <v>63</v>
      </c>
      <c r="B66" s="29" t="s">
        <v>85</v>
      </c>
      <c r="C66" s="29" t="s">
        <v>212</v>
      </c>
      <c r="D66" s="29" t="s">
        <v>206</v>
      </c>
      <c r="E66" s="29" t="s">
        <v>38</v>
      </c>
      <c r="F66" s="29">
        <v>23</v>
      </c>
      <c r="G66" s="51">
        <v>26</v>
      </c>
    </row>
    <row r="67" spans="1:29" x14ac:dyDescent="0.35">
      <c r="A67" s="50">
        <v>64</v>
      </c>
      <c r="B67" s="29" t="s">
        <v>85</v>
      </c>
      <c r="C67" s="29" t="s">
        <v>213</v>
      </c>
      <c r="D67" s="29" t="s">
        <v>206</v>
      </c>
      <c r="E67" s="29" t="s">
        <v>39</v>
      </c>
      <c r="F67" s="29">
        <v>26</v>
      </c>
      <c r="G67" s="51">
        <v>30</v>
      </c>
      <c r="I67" s="17"/>
      <c r="J67" s="17"/>
      <c r="S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x14ac:dyDescent="0.35">
      <c r="A68" s="50">
        <v>65</v>
      </c>
      <c r="B68" s="29" t="s">
        <v>85</v>
      </c>
      <c r="C68" s="29" t="s">
        <v>214</v>
      </c>
      <c r="D68" s="29" t="s">
        <v>206</v>
      </c>
      <c r="E68" s="29" t="s">
        <v>47</v>
      </c>
      <c r="F68" s="29">
        <v>30</v>
      </c>
      <c r="G68" s="51">
        <v>33</v>
      </c>
      <c r="I68" s="17" t="s">
        <v>215</v>
      </c>
      <c r="J68" s="17"/>
    </row>
    <row r="69" spans="1:29" x14ac:dyDescent="0.35">
      <c r="A69" s="50">
        <v>66</v>
      </c>
      <c r="B69" s="29" t="s">
        <v>85</v>
      </c>
      <c r="C69" s="29" t="s">
        <v>216</v>
      </c>
      <c r="D69" s="29" t="s">
        <v>206</v>
      </c>
      <c r="E69" s="29" t="s">
        <v>48</v>
      </c>
      <c r="F69" s="29">
        <v>33</v>
      </c>
      <c r="G69" s="51">
        <v>36</v>
      </c>
      <c r="I69" s="17" t="s">
        <v>217</v>
      </c>
      <c r="J69" s="17"/>
      <c r="S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x14ac:dyDescent="0.35">
      <c r="A70" s="50">
        <v>67</v>
      </c>
      <c r="B70" s="29" t="s">
        <v>85</v>
      </c>
      <c r="C70" s="29" t="s">
        <v>218</v>
      </c>
      <c r="D70" s="29" t="s">
        <v>206</v>
      </c>
      <c r="E70" s="29" t="s">
        <v>40</v>
      </c>
      <c r="F70" s="29">
        <v>36</v>
      </c>
      <c r="G70" s="51">
        <v>41</v>
      </c>
      <c r="I70" s="17"/>
      <c r="J70" s="17"/>
    </row>
    <row r="71" spans="1:29" x14ac:dyDescent="0.35">
      <c r="A71" s="50">
        <v>68</v>
      </c>
      <c r="B71" s="29" t="s">
        <v>85</v>
      </c>
      <c r="C71" s="29" t="s">
        <v>219</v>
      </c>
      <c r="D71" s="29" t="s">
        <v>206</v>
      </c>
      <c r="E71" s="29" t="s">
        <v>40</v>
      </c>
      <c r="F71" s="29">
        <v>41</v>
      </c>
      <c r="G71" s="51">
        <v>44</v>
      </c>
      <c r="I71" s="17"/>
      <c r="J71" s="17"/>
      <c r="S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x14ac:dyDescent="0.35">
      <c r="A72" s="50">
        <v>69</v>
      </c>
      <c r="B72" s="29" t="s">
        <v>85</v>
      </c>
      <c r="C72" s="29" t="s">
        <v>220</v>
      </c>
      <c r="D72" s="29" t="s">
        <v>206</v>
      </c>
      <c r="E72" s="29" t="s">
        <v>41</v>
      </c>
      <c r="F72" s="29">
        <v>44</v>
      </c>
      <c r="G72" s="51">
        <v>52</v>
      </c>
      <c r="I72" s="17"/>
      <c r="J72" s="17"/>
    </row>
    <row r="73" spans="1:29" x14ac:dyDescent="0.35">
      <c r="A73" s="50">
        <v>70</v>
      </c>
      <c r="B73" s="29" t="s">
        <v>85</v>
      </c>
      <c r="C73" s="29" t="s">
        <v>221</v>
      </c>
      <c r="D73" s="29" t="s">
        <v>206</v>
      </c>
      <c r="E73" s="29" t="s">
        <v>41</v>
      </c>
      <c r="F73" s="29">
        <v>52</v>
      </c>
      <c r="G73" s="51">
        <v>55</v>
      </c>
      <c r="I73" s="17"/>
      <c r="J73" s="17"/>
      <c r="S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x14ac:dyDescent="0.35">
      <c r="A74" s="50">
        <v>71</v>
      </c>
      <c r="B74" s="29" t="s">
        <v>85</v>
      </c>
      <c r="C74" s="29" t="s">
        <v>222</v>
      </c>
      <c r="D74" s="29" t="s">
        <v>206</v>
      </c>
      <c r="E74" s="29" t="s">
        <v>49</v>
      </c>
      <c r="F74" s="29">
        <v>55</v>
      </c>
      <c r="G74" s="51">
        <v>60</v>
      </c>
      <c r="I74" s="17" t="s">
        <v>223</v>
      </c>
      <c r="J74" s="17"/>
    </row>
    <row r="75" spans="1:29" x14ac:dyDescent="0.35">
      <c r="A75" s="50">
        <v>72</v>
      </c>
      <c r="B75" s="29" t="s">
        <v>85</v>
      </c>
      <c r="C75" s="29" t="s">
        <v>224</v>
      </c>
      <c r="D75" s="29" t="s">
        <v>206</v>
      </c>
      <c r="E75" s="29" t="s">
        <v>42</v>
      </c>
      <c r="F75" s="29">
        <v>60</v>
      </c>
      <c r="G75" s="51">
        <v>66</v>
      </c>
      <c r="I75" s="17"/>
      <c r="J75" s="17"/>
      <c r="S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x14ac:dyDescent="0.35">
      <c r="A76" s="50">
        <v>73</v>
      </c>
      <c r="B76" s="29" t="s">
        <v>85</v>
      </c>
      <c r="C76" s="29" t="s">
        <v>225</v>
      </c>
      <c r="D76" s="29" t="s">
        <v>206</v>
      </c>
      <c r="E76" s="29" t="s">
        <v>43</v>
      </c>
      <c r="F76" s="29">
        <v>66</v>
      </c>
      <c r="G76" s="51">
        <v>72</v>
      </c>
      <c r="I76" s="17"/>
      <c r="J76" s="17"/>
    </row>
    <row r="77" spans="1:29" x14ac:dyDescent="0.35">
      <c r="A77" s="50">
        <v>74</v>
      </c>
      <c r="B77" s="29" t="s">
        <v>85</v>
      </c>
      <c r="C77" s="29" t="s">
        <v>226</v>
      </c>
      <c r="D77" s="29" t="s">
        <v>206</v>
      </c>
      <c r="E77" s="29" t="s">
        <v>44</v>
      </c>
      <c r="F77" s="29">
        <v>72</v>
      </c>
      <c r="G77" s="51">
        <v>78</v>
      </c>
      <c r="I77" s="17"/>
      <c r="J77" s="17"/>
      <c r="S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x14ac:dyDescent="0.35">
      <c r="A78" s="50">
        <v>75</v>
      </c>
      <c r="B78" s="29" t="s">
        <v>85</v>
      </c>
      <c r="C78" s="29" t="s">
        <v>227</v>
      </c>
      <c r="D78" s="29" t="s">
        <v>206</v>
      </c>
      <c r="E78" s="29" t="s">
        <v>50</v>
      </c>
      <c r="F78" s="29">
        <v>78</v>
      </c>
      <c r="G78" s="51">
        <v>83</v>
      </c>
    </row>
    <row r="79" spans="1:29" x14ac:dyDescent="0.35">
      <c r="A79" s="50">
        <v>76</v>
      </c>
      <c r="B79" s="29" t="s">
        <v>85</v>
      </c>
      <c r="C79" s="29" t="s">
        <v>228</v>
      </c>
      <c r="D79" s="29" t="s">
        <v>206</v>
      </c>
      <c r="E79" s="29" t="s">
        <v>45</v>
      </c>
      <c r="F79" s="29">
        <v>83</v>
      </c>
      <c r="G79" s="51">
        <v>93</v>
      </c>
      <c r="S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x14ac:dyDescent="0.35">
      <c r="A80" s="50">
        <v>77</v>
      </c>
      <c r="B80" s="29" t="s">
        <v>85</v>
      </c>
      <c r="C80" s="29" t="s">
        <v>229</v>
      </c>
      <c r="D80" s="29" t="s">
        <v>206</v>
      </c>
      <c r="E80" s="29" t="s">
        <v>46</v>
      </c>
      <c r="F80" s="29">
        <v>93</v>
      </c>
      <c r="G80" s="51">
        <v>104</v>
      </c>
    </row>
    <row r="81" spans="1:29" x14ac:dyDescent="0.35">
      <c r="A81" s="50">
        <v>78</v>
      </c>
      <c r="B81" s="29" t="s">
        <v>133</v>
      </c>
      <c r="C81" s="29" t="s">
        <v>179</v>
      </c>
      <c r="D81" s="29" t="s">
        <v>206</v>
      </c>
      <c r="E81" s="29" t="s">
        <v>36</v>
      </c>
      <c r="F81" s="48">
        <v>5</v>
      </c>
      <c r="G81" s="49">
        <v>13</v>
      </c>
      <c r="S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x14ac:dyDescent="0.35">
      <c r="A82" s="50">
        <v>79</v>
      </c>
      <c r="B82" s="29" t="s">
        <v>133</v>
      </c>
      <c r="C82" s="29" t="s">
        <v>180</v>
      </c>
      <c r="D82" s="29" t="s">
        <v>206</v>
      </c>
      <c r="E82" s="29" t="s">
        <v>36</v>
      </c>
      <c r="F82" s="48">
        <v>13.5</v>
      </c>
      <c r="G82" s="49">
        <v>14.5</v>
      </c>
    </row>
    <row r="83" spans="1:29" x14ac:dyDescent="0.35">
      <c r="A83" s="50">
        <v>80</v>
      </c>
      <c r="B83" s="29" t="s">
        <v>133</v>
      </c>
      <c r="C83" s="29" t="s">
        <v>182</v>
      </c>
      <c r="D83" s="29" t="s">
        <v>206</v>
      </c>
      <c r="E83" s="29" t="s">
        <v>37</v>
      </c>
      <c r="F83" s="48">
        <v>14.5</v>
      </c>
      <c r="G83" s="49">
        <v>18</v>
      </c>
      <c r="S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x14ac:dyDescent="0.35">
      <c r="A84" s="50">
        <v>81</v>
      </c>
      <c r="B84" s="29" t="s">
        <v>133</v>
      </c>
      <c r="C84" s="29" t="s">
        <v>183</v>
      </c>
      <c r="D84" s="29" t="s">
        <v>206</v>
      </c>
      <c r="E84" s="29" t="s">
        <v>37</v>
      </c>
      <c r="F84" s="48">
        <v>18.5</v>
      </c>
      <c r="G84" s="49">
        <v>20</v>
      </c>
    </row>
    <row r="85" spans="1:29" x14ac:dyDescent="0.35">
      <c r="A85" s="50">
        <v>82</v>
      </c>
      <c r="B85" s="29" t="s">
        <v>133</v>
      </c>
      <c r="C85" s="29" t="s">
        <v>230</v>
      </c>
      <c r="D85" s="29" t="s">
        <v>206</v>
      </c>
      <c r="E85" s="29" t="s">
        <v>51</v>
      </c>
      <c r="F85" s="48">
        <v>20.5</v>
      </c>
      <c r="G85" s="49">
        <v>22</v>
      </c>
      <c r="S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x14ac:dyDescent="0.35">
      <c r="A86" s="50">
        <v>83</v>
      </c>
      <c r="B86" s="29" t="s">
        <v>133</v>
      </c>
      <c r="C86" s="29" t="s">
        <v>187</v>
      </c>
      <c r="D86" s="29" t="s">
        <v>206</v>
      </c>
      <c r="E86" s="29" t="s">
        <v>38</v>
      </c>
      <c r="F86" s="48">
        <v>22.5</v>
      </c>
      <c r="G86" s="49">
        <v>26</v>
      </c>
    </row>
    <row r="87" spans="1:29" x14ac:dyDescent="0.35">
      <c r="A87" s="50">
        <v>84</v>
      </c>
      <c r="B87" s="29" t="s">
        <v>133</v>
      </c>
      <c r="C87" s="29" t="s">
        <v>189</v>
      </c>
      <c r="D87" s="29" t="s">
        <v>206</v>
      </c>
      <c r="E87" s="29" t="s">
        <v>39</v>
      </c>
      <c r="F87" s="48">
        <v>26.5</v>
      </c>
      <c r="G87" s="49">
        <v>30</v>
      </c>
      <c r="S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x14ac:dyDescent="0.35">
      <c r="A88" s="50">
        <v>85</v>
      </c>
      <c r="B88" s="29" t="s">
        <v>133</v>
      </c>
      <c r="C88" s="29" t="s">
        <v>231</v>
      </c>
      <c r="D88" s="29" t="s">
        <v>206</v>
      </c>
      <c r="E88" s="29" t="s">
        <v>52</v>
      </c>
      <c r="F88" s="48">
        <v>30.5</v>
      </c>
      <c r="G88" s="49">
        <v>33</v>
      </c>
    </row>
    <row r="89" spans="1:29" x14ac:dyDescent="0.35">
      <c r="A89" s="50">
        <v>86</v>
      </c>
      <c r="B89" s="29" t="s">
        <v>133</v>
      </c>
      <c r="C89" s="29" t="s">
        <v>232</v>
      </c>
      <c r="D89" s="29" t="s">
        <v>206</v>
      </c>
      <c r="E89" s="29" t="s">
        <v>53</v>
      </c>
      <c r="F89" s="48">
        <v>33.5</v>
      </c>
      <c r="G89" s="49">
        <v>36</v>
      </c>
      <c r="S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x14ac:dyDescent="0.35">
      <c r="A90" s="50">
        <v>87</v>
      </c>
      <c r="B90" s="29" t="s">
        <v>133</v>
      </c>
      <c r="C90" s="29" t="s">
        <v>193</v>
      </c>
      <c r="D90" s="29" t="s">
        <v>206</v>
      </c>
      <c r="E90" s="29" t="s">
        <v>40</v>
      </c>
      <c r="F90" s="48">
        <v>36.5</v>
      </c>
      <c r="G90" s="49">
        <v>41</v>
      </c>
    </row>
    <row r="91" spans="1:29" x14ac:dyDescent="0.35">
      <c r="A91" s="50">
        <v>88</v>
      </c>
      <c r="B91" s="29" t="s">
        <v>133</v>
      </c>
      <c r="C91" s="29" t="s">
        <v>194</v>
      </c>
      <c r="D91" s="29" t="s">
        <v>206</v>
      </c>
      <c r="E91" s="29" t="s">
        <v>40</v>
      </c>
      <c r="F91" s="48">
        <v>41.5</v>
      </c>
      <c r="G91" s="49">
        <v>44</v>
      </c>
      <c r="S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x14ac:dyDescent="0.35">
      <c r="A92" s="50">
        <v>89</v>
      </c>
      <c r="B92" s="29" t="s">
        <v>133</v>
      </c>
      <c r="C92" s="29" t="s">
        <v>233</v>
      </c>
      <c r="D92" s="29" t="s">
        <v>206</v>
      </c>
      <c r="E92" s="29" t="s">
        <v>41</v>
      </c>
      <c r="F92" s="48">
        <v>44.5</v>
      </c>
      <c r="G92" s="49">
        <v>52</v>
      </c>
    </row>
    <row r="93" spans="1:29" x14ac:dyDescent="0.35">
      <c r="A93" s="50">
        <v>90</v>
      </c>
      <c r="B93" s="29" t="s">
        <v>133</v>
      </c>
      <c r="C93" s="29" t="s">
        <v>234</v>
      </c>
      <c r="D93" s="29" t="s">
        <v>206</v>
      </c>
      <c r="E93" s="29" t="s">
        <v>54</v>
      </c>
      <c r="F93" s="48">
        <v>52.5</v>
      </c>
      <c r="G93" s="49">
        <v>60</v>
      </c>
      <c r="S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x14ac:dyDescent="0.35">
      <c r="A94" s="50">
        <v>91</v>
      </c>
      <c r="B94" s="29" t="s">
        <v>133</v>
      </c>
      <c r="C94" s="29" t="s">
        <v>199</v>
      </c>
      <c r="D94" s="29" t="s">
        <v>206</v>
      </c>
      <c r="E94" s="29" t="s">
        <v>42</v>
      </c>
      <c r="F94" s="48">
        <v>60.5</v>
      </c>
      <c r="G94" s="49">
        <v>66</v>
      </c>
    </row>
    <row r="95" spans="1:29" x14ac:dyDescent="0.35">
      <c r="A95" s="50">
        <v>92</v>
      </c>
      <c r="B95" s="29" t="s">
        <v>133</v>
      </c>
      <c r="C95" s="29" t="s">
        <v>201</v>
      </c>
      <c r="D95" s="29" t="s">
        <v>206</v>
      </c>
      <c r="E95" s="29" t="s">
        <v>43</v>
      </c>
      <c r="F95" s="48">
        <v>66.5</v>
      </c>
      <c r="G95" s="49">
        <v>75</v>
      </c>
      <c r="S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x14ac:dyDescent="0.35">
      <c r="A96" s="50">
        <v>93</v>
      </c>
      <c r="B96" s="29" t="s">
        <v>133</v>
      </c>
      <c r="C96" s="29" t="s">
        <v>202</v>
      </c>
      <c r="D96" s="29" t="s">
        <v>206</v>
      </c>
      <c r="E96" s="29" t="s">
        <v>44</v>
      </c>
      <c r="F96" s="48">
        <v>75.5</v>
      </c>
      <c r="G96" s="49">
        <v>80</v>
      </c>
    </row>
    <row r="97" spans="1:29" x14ac:dyDescent="0.35">
      <c r="A97" s="50">
        <v>94</v>
      </c>
      <c r="B97" s="29" t="s">
        <v>133</v>
      </c>
      <c r="C97" s="29" t="s">
        <v>203</v>
      </c>
      <c r="D97" s="29" t="s">
        <v>206</v>
      </c>
      <c r="E97" s="29" t="s">
        <v>45</v>
      </c>
      <c r="F97" s="48">
        <v>81</v>
      </c>
      <c r="G97" s="49">
        <v>88</v>
      </c>
      <c r="S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72.5" x14ac:dyDescent="0.35">
      <c r="A98" s="50">
        <v>95</v>
      </c>
      <c r="B98" s="29" t="s">
        <v>85</v>
      </c>
      <c r="C98" s="30" t="s">
        <v>235</v>
      </c>
      <c r="D98" s="29" t="s">
        <v>149</v>
      </c>
      <c r="E98" s="29" t="s">
        <v>55</v>
      </c>
      <c r="F98" s="48">
        <v>8</v>
      </c>
      <c r="G98" s="49">
        <v>12</v>
      </c>
      <c r="K98" s="29" t="s">
        <v>148</v>
      </c>
    </row>
    <row r="99" spans="1:29" ht="87" x14ac:dyDescent="0.35">
      <c r="A99" s="50">
        <v>96</v>
      </c>
      <c r="B99" s="29" t="s">
        <v>85</v>
      </c>
      <c r="C99" s="30" t="s">
        <v>236</v>
      </c>
      <c r="D99" s="29" t="s">
        <v>149</v>
      </c>
      <c r="E99" s="29" t="s">
        <v>55</v>
      </c>
      <c r="F99" s="29">
        <v>8</v>
      </c>
      <c r="G99" s="51">
        <v>13</v>
      </c>
      <c r="K99" s="29" t="s">
        <v>150</v>
      </c>
      <c r="S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87" x14ac:dyDescent="0.35">
      <c r="A100" s="50">
        <v>97</v>
      </c>
      <c r="B100" s="29" t="s">
        <v>85</v>
      </c>
      <c r="C100" s="30" t="s">
        <v>237</v>
      </c>
      <c r="D100" s="29" t="s">
        <v>149</v>
      </c>
      <c r="E100" s="29" t="s">
        <v>56</v>
      </c>
      <c r="F100" s="29">
        <v>8</v>
      </c>
      <c r="G100" s="51">
        <v>12.5</v>
      </c>
      <c r="K100" s="29" t="s">
        <v>151</v>
      </c>
    </row>
    <row r="101" spans="1:29" ht="87" x14ac:dyDescent="0.35">
      <c r="A101" s="50">
        <v>98</v>
      </c>
      <c r="B101" s="29" t="s">
        <v>85</v>
      </c>
      <c r="C101" s="30" t="s">
        <v>238</v>
      </c>
      <c r="D101" s="29" t="s">
        <v>149</v>
      </c>
      <c r="E101" s="29" t="s">
        <v>56</v>
      </c>
      <c r="F101" s="29">
        <v>11</v>
      </c>
      <c r="G101" s="51">
        <v>15</v>
      </c>
      <c r="K101" s="29" t="s">
        <v>152</v>
      </c>
      <c r="S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72.5" x14ac:dyDescent="0.35">
      <c r="A102" s="50">
        <v>99</v>
      </c>
      <c r="B102" s="29" t="s">
        <v>85</v>
      </c>
      <c r="C102" s="30" t="s">
        <v>239</v>
      </c>
      <c r="D102" s="29" t="s">
        <v>149</v>
      </c>
      <c r="E102" s="29" t="s">
        <v>56</v>
      </c>
      <c r="F102" s="29">
        <v>12.5</v>
      </c>
      <c r="G102" s="51">
        <v>16</v>
      </c>
      <c r="K102" s="29" t="s">
        <v>153</v>
      </c>
    </row>
    <row r="103" spans="1:29" ht="72.5" x14ac:dyDescent="0.35">
      <c r="A103" s="50">
        <v>100</v>
      </c>
      <c r="B103" s="29" t="s">
        <v>85</v>
      </c>
      <c r="C103" s="30" t="s">
        <v>240</v>
      </c>
      <c r="D103" s="29" t="s">
        <v>149</v>
      </c>
      <c r="E103" s="29" t="s">
        <v>56</v>
      </c>
      <c r="F103" s="29">
        <v>13</v>
      </c>
      <c r="G103" s="51">
        <v>16.5</v>
      </c>
      <c r="K103" s="29" t="s">
        <v>154</v>
      </c>
      <c r="S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72.5" x14ac:dyDescent="0.35">
      <c r="A104" s="50">
        <v>101</v>
      </c>
      <c r="B104" s="29" t="s">
        <v>85</v>
      </c>
      <c r="C104" s="30" t="s">
        <v>241</v>
      </c>
      <c r="D104" s="29" t="s">
        <v>149</v>
      </c>
      <c r="E104" s="29" t="s">
        <v>56</v>
      </c>
      <c r="F104" s="29">
        <v>15</v>
      </c>
      <c r="G104" s="51">
        <v>18</v>
      </c>
      <c r="K104" s="29" t="s">
        <v>155</v>
      </c>
    </row>
    <row r="105" spans="1:29" ht="72.5" x14ac:dyDescent="0.35">
      <c r="A105" s="50">
        <v>102</v>
      </c>
      <c r="B105" s="29" t="s">
        <v>85</v>
      </c>
      <c r="C105" s="30" t="s">
        <v>242</v>
      </c>
      <c r="D105" s="29" t="s">
        <v>149</v>
      </c>
      <c r="E105" s="29" t="s">
        <v>57</v>
      </c>
      <c r="F105" s="29">
        <v>15</v>
      </c>
      <c r="G105" s="51">
        <v>18</v>
      </c>
      <c r="K105" s="29" t="s">
        <v>156</v>
      </c>
      <c r="S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72.5" x14ac:dyDescent="0.35">
      <c r="A106" s="50">
        <v>103</v>
      </c>
      <c r="B106" s="29" t="s">
        <v>85</v>
      </c>
      <c r="C106" s="30" t="s">
        <v>243</v>
      </c>
      <c r="D106" s="29" t="s">
        <v>149</v>
      </c>
      <c r="E106" s="29" t="s">
        <v>57</v>
      </c>
      <c r="F106" s="29">
        <v>18</v>
      </c>
      <c r="G106" s="51">
        <v>20</v>
      </c>
      <c r="K106" s="29" t="s">
        <v>157</v>
      </c>
    </row>
    <row r="107" spans="1:29" ht="72.5" x14ac:dyDescent="0.35">
      <c r="A107" s="50">
        <v>104</v>
      </c>
      <c r="B107" s="29" t="s">
        <v>85</v>
      </c>
      <c r="C107" s="30" t="s">
        <v>244</v>
      </c>
      <c r="D107" s="29" t="s">
        <v>149</v>
      </c>
      <c r="E107" s="29" t="s">
        <v>56</v>
      </c>
      <c r="F107" s="29">
        <v>18</v>
      </c>
      <c r="G107" s="51">
        <v>20</v>
      </c>
      <c r="K107" s="29" t="s">
        <v>158</v>
      </c>
      <c r="S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72.5" x14ac:dyDescent="0.35">
      <c r="A108" s="50">
        <v>105</v>
      </c>
      <c r="B108" s="29" t="s">
        <v>85</v>
      </c>
      <c r="C108" s="30" t="s">
        <v>245</v>
      </c>
      <c r="D108" s="29" t="s">
        <v>149</v>
      </c>
      <c r="E108" s="29" t="s">
        <v>57</v>
      </c>
      <c r="F108" s="29">
        <v>20</v>
      </c>
      <c r="G108" s="51">
        <v>23</v>
      </c>
      <c r="K108" s="29" t="s">
        <v>159</v>
      </c>
    </row>
    <row r="109" spans="1:29" ht="72.5" x14ac:dyDescent="0.35">
      <c r="A109" s="50">
        <v>106</v>
      </c>
      <c r="B109" s="29" t="s">
        <v>85</v>
      </c>
      <c r="C109" s="30" t="s">
        <v>246</v>
      </c>
      <c r="D109" s="29" t="s">
        <v>149</v>
      </c>
      <c r="E109" s="29" t="s">
        <v>57</v>
      </c>
      <c r="F109" s="29">
        <v>20</v>
      </c>
      <c r="G109" s="51">
        <v>23</v>
      </c>
      <c r="K109" s="29" t="s">
        <v>160</v>
      </c>
      <c r="S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72.5" x14ac:dyDescent="0.35">
      <c r="A110" s="50">
        <v>107</v>
      </c>
      <c r="B110" s="29" t="s">
        <v>85</v>
      </c>
      <c r="C110" s="30" t="s">
        <v>247</v>
      </c>
      <c r="D110" s="29" t="s">
        <v>149</v>
      </c>
      <c r="E110" s="29" t="s">
        <v>57</v>
      </c>
      <c r="F110" s="29">
        <v>23</v>
      </c>
      <c r="G110" s="51">
        <v>26</v>
      </c>
      <c r="K110" s="29" t="s">
        <v>161</v>
      </c>
    </row>
    <row r="111" spans="1:29" ht="72.5" x14ac:dyDescent="0.35">
      <c r="A111" s="50">
        <v>108</v>
      </c>
      <c r="B111" s="29" t="s">
        <v>85</v>
      </c>
      <c r="C111" s="30" t="s">
        <v>248</v>
      </c>
      <c r="D111" s="29" t="s">
        <v>149</v>
      </c>
      <c r="E111" s="29" t="s">
        <v>58</v>
      </c>
      <c r="F111" s="29">
        <v>23</v>
      </c>
      <c r="G111" s="51">
        <v>26</v>
      </c>
      <c r="K111" s="29" t="s">
        <v>162</v>
      </c>
      <c r="S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72.5" x14ac:dyDescent="0.35">
      <c r="A112" s="50">
        <v>109</v>
      </c>
      <c r="B112" s="29" t="s">
        <v>85</v>
      </c>
      <c r="C112" s="30" t="s">
        <v>249</v>
      </c>
      <c r="D112" s="29" t="s">
        <v>149</v>
      </c>
      <c r="E112" s="29" t="s">
        <v>58</v>
      </c>
      <c r="F112" s="29">
        <v>26</v>
      </c>
      <c r="G112" s="51">
        <v>30</v>
      </c>
      <c r="K112" s="29" t="s">
        <v>163</v>
      </c>
    </row>
    <row r="113" spans="1:29" ht="72.5" x14ac:dyDescent="0.35">
      <c r="A113" s="50">
        <v>110</v>
      </c>
      <c r="B113" s="29" t="s">
        <v>85</v>
      </c>
      <c r="C113" s="30" t="s">
        <v>250</v>
      </c>
      <c r="D113" s="29" t="s">
        <v>149</v>
      </c>
      <c r="E113" s="29" t="s">
        <v>52</v>
      </c>
      <c r="F113" s="29">
        <v>26</v>
      </c>
      <c r="G113" s="51">
        <v>30</v>
      </c>
      <c r="K113" s="29" t="s">
        <v>164</v>
      </c>
      <c r="S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72.5" x14ac:dyDescent="0.35">
      <c r="A114" s="50">
        <v>111</v>
      </c>
      <c r="B114" s="29" t="s">
        <v>85</v>
      </c>
      <c r="C114" s="30" t="s">
        <v>251</v>
      </c>
      <c r="D114" s="29" t="s">
        <v>149</v>
      </c>
      <c r="E114" s="29" t="s">
        <v>52</v>
      </c>
      <c r="F114" s="29">
        <v>30</v>
      </c>
      <c r="G114" s="51">
        <v>33</v>
      </c>
      <c r="K114" s="29" t="s">
        <v>165</v>
      </c>
    </row>
    <row r="115" spans="1:29" ht="72.5" x14ac:dyDescent="0.35">
      <c r="A115" s="50">
        <v>112</v>
      </c>
      <c r="B115" s="29" t="s">
        <v>85</v>
      </c>
      <c r="C115" s="30" t="s">
        <v>252</v>
      </c>
      <c r="D115" s="29" t="s">
        <v>149</v>
      </c>
      <c r="E115" s="29" t="s">
        <v>58</v>
      </c>
      <c r="F115" s="29">
        <v>30</v>
      </c>
      <c r="G115" s="51">
        <v>33</v>
      </c>
      <c r="K115" s="29" t="s">
        <v>166</v>
      </c>
      <c r="S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72.5" x14ac:dyDescent="0.35">
      <c r="A116" s="50">
        <v>113</v>
      </c>
      <c r="B116" s="29" t="s">
        <v>85</v>
      </c>
      <c r="C116" s="30" t="s">
        <v>253</v>
      </c>
      <c r="D116" s="29" t="s">
        <v>149</v>
      </c>
      <c r="E116" s="29" t="s">
        <v>52</v>
      </c>
      <c r="F116" s="29">
        <v>33</v>
      </c>
      <c r="G116" s="51">
        <v>37</v>
      </c>
      <c r="K116" s="29" t="s">
        <v>167</v>
      </c>
    </row>
    <row r="117" spans="1:29" ht="72.5" x14ac:dyDescent="0.35">
      <c r="A117" s="50">
        <v>114</v>
      </c>
      <c r="B117" s="29" t="s">
        <v>85</v>
      </c>
      <c r="C117" s="30" t="s">
        <v>254</v>
      </c>
      <c r="D117" s="29" t="s">
        <v>149</v>
      </c>
      <c r="E117" s="29" t="s">
        <v>59</v>
      </c>
      <c r="F117" s="29">
        <v>37</v>
      </c>
      <c r="G117" s="51">
        <v>41</v>
      </c>
      <c r="K117" s="29" t="s">
        <v>168</v>
      </c>
      <c r="S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72.5" x14ac:dyDescent="0.35">
      <c r="A118" s="50">
        <v>115</v>
      </c>
      <c r="B118" s="29" t="s">
        <v>85</v>
      </c>
      <c r="C118" s="30" t="s">
        <v>255</v>
      </c>
      <c r="D118" s="29" t="s">
        <v>149</v>
      </c>
      <c r="E118" s="29" t="s">
        <v>59</v>
      </c>
      <c r="F118" s="29">
        <v>41</v>
      </c>
      <c r="G118" s="51">
        <v>46</v>
      </c>
      <c r="K118" s="29" t="s">
        <v>169</v>
      </c>
    </row>
    <row r="119" spans="1:29" ht="72.5" x14ac:dyDescent="0.35">
      <c r="A119" s="50">
        <v>116</v>
      </c>
      <c r="B119" s="29" t="s">
        <v>85</v>
      </c>
      <c r="C119" s="30" t="s">
        <v>256</v>
      </c>
      <c r="D119" s="29" t="s">
        <v>149</v>
      </c>
      <c r="E119" s="29" t="s">
        <v>59</v>
      </c>
      <c r="F119" s="29">
        <v>46</v>
      </c>
      <c r="G119" s="51">
        <v>52</v>
      </c>
      <c r="K119" s="29" t="s">
        <v>170</v>
      </c>
      <c r="S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87" x14ac:dyDescent="0.35">
      <c r="A120" s="50">
        <v>117</v>
      </c>
      <c r="B120" s="29" t="s">
        <v>85</v>
      </c>
      <c r="C120" s="30" t="s">
        <v>257</v>
      </c>
      <c r="D120" s="29" t="s">
        <v>149</v>
      </c>
      <c r="E120" s="29" t="s">
        <v>60</v>
      </c>
      <c r="F120" s="29">
        <v>46</v>
      </c>
      <c r="G120" s="51">
        <v>52</v>
      </c>
      <c r="K120" s="29" t="s">
        <v>171</v>
      </c>
    </row>
    <row r="121" spans="1:29" ht="72.5" x14ac:dyDescent="0.35">
      <c r="A121" s="50">
        <v>118</v>
      </c>
      <c r="B121" s="29" t="s">
        <v>85</v>
      </c>
      <c r="C121" s="30" t="s">
        <v>258</v>
      </c>
      <c r="D121" s="29" t="s">
        <v>149</v>
      </c>
      <c r="E121" s="29" t="s">
        <v>60</v>
      </c>
      <c r="F121" s="29">
        <v>52</v>
      </c>
      <c r="G121" s="51">
        <v>60</v>
      </c>
      <c r="K121" s="29" t="s">
        <v>172</v>
      </c>
      <c r="S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72.5" x14ac:dyDescent="0.35">
      <c r="A122" s="50">
        <v>119</v>
      </c>
      <c r="B122" s="29" t="s">
        <v>85</v>
      </c>
      <c r="C122" s="30" t="s">
        <v>259</v>
      </c>
      <c r="D122" s="29" t="s">
        <v>149</v>
      </c>
      <c r="E122" s="29" t="s">
        <v>61</v>
      </c>
      <c r="F122" s="29">
        <v>60</v>
      </c>
      <c r="G122" s="51">
        <v>66</v>
      </c>
      <c r="K122" s="29" t="s">
        <v>173</v>
      </c>
    </row>
    <row r="123" spans="1:29" ht="87" x14ac:dyDescent="0.35">
      <c r="A123" s="50">
        <v>120</v>
      </c>
      <c r="B123" s="29" t="s">
        <v>85</v>
      </c>
      <c r="C123" s="30" t="s">
        <v>260</v>
      </c>
      <c r="D123" s="29" t="s">
        <v>149</v>
      </c>
      <c r="E123" s="29" t="s">
        <v>61</v>
      </c>
      <c r="F123" s="29">
        <v>66</v>
      </c>
      <c r="G123" s="51">
        <v>72</v>
      </c>
      <c r="K123" s="29" t="s">
        <v>174</v>
      </c>
      <c r="S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72.5" x14ac:dyDescent="0.35">
      <c r="A124" s="50">
        <v>121</v>
      </c>
      <c r="B124" s="29" t="s">
        <v>85</v>
      </c>
      <c r="C124" s="30" t="s">
        <v>261</v>
      </c>
      <c r="D124" s="29" t="s">
        <v>149</v>
      </c>
      <c r="E124" s="29" t="s">
        <v>62</v>
      </c>
      <c r="F124" s="29">
        <v>72</v>
      </c>
      <c r="G124" s="51">
        <v>78</v>
      </c>
      <c r="K124" s="29" t="s">
        <v>175</v>
      </c>
    </row>
    <row r="125" spans="1:29" ht="72.5" x14ac:dyDescent="0.35">
      <c r="A125" s="50">
        <v>122</v>
      </c>
      <c r="B125" s="29" t="s">
        <v>85</v>
      </c>
      <c r="C125" s="30" t="s">
        <v>262</v>
      </c>
      <c r="D125" s="29" t="s">
        <v>149</v>
      </c>
      <c r="E125" s="29" t="s">
        <v>63</v>
      </c>
      <c r="F125" s="29">
        <v>78</v>
      </c>
      <c r="G125" s="51">
        <v>83</v>
      </c>
      <c r="K125" s="29" t="s">
        <v>176</v>
      </c>
      <c r="S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72.5" x14ac:dyDescent="0.35">
      <c r="A126" s="50">
        <v>123</v>
      </c>
      <c r="B126" s="29" t="s">
        <v>85</v>
      </c>
      <c r="C126" s="30" t="s">
        <v>263</v>
      </c>
      <c r="D126" s="29" t="s">
        <v>149</v>
      </c>
      <c r="E126" s="29" t="s">
        <v>64</v>
      </c>
      <c r="F126" s="29">
        <v>83</v>
      </c>
      <c r="G126" s="51">
        <v>93</v>
      </c>
      <c r="K126" s="29" t="s">
        <v>177</v>
      </c>
    </row>
    <row r="127" spans="1:29" ht="72.5" x14ac:dyDescent="0.35">
      <c r="A127" s="50">
        <v>124</v>
      </c>
      <c r="B127" s="29" t="s">
        <v>85</v>
      </c>
      <c r="C127" s="30" t="s">
        <v>264</v>
      </c>
      <c r="D127" s="29" t="s">
        <v>149</v>
      </c>
      <c r="E127" s="29" t="s">
        <v>65</v>
      </c>
      <c r="F127" s="29">
        <v>93</v>
      </c>
      <c r="G127" s="29">
        <v>104</v>
      </c>
      <c r="K127" s="29" t="s">
        <v>178</v>
      </c>
      <c r="S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72.5" x14ac:dyDescent="0.35">
      <c r="A128" s="50">
        <v>125</v>
      </c>
      <c r="B128" s="29" t="s">
        <v>133</v>
      </c>
      <c r="C128" s="30" t="str">
        <f>K128&amp;" "&amp;L128&amp;" "&amp;M128&amp;" "&amp;N128</f>
        <v>CBW01SS WITH M16 THREADING</v>
      </c>
      <c r="D128" s="29" t="s">
        <v>149</v>
      </c>
      <c r="E128" s="29" t="s">
        <v>55</v>
      </c>
      <c r="F128" s="29">
        <v>8</v>
      </c>
      <c r="G128" s="29">
        <v>13</v>
      </c>
      <c r="K128" s="30" t="s">
        <v>179</v>
      </c>
      <c r="L128" s="17" t="s">
        <v>265</v>
      </c>
      <c r="M128" s="29" t="s">
        <v>55</v>
      </c>
      <c r="N128" t="s">
        <v>266</v>
      </c>
    </row>
    <row r="129" spans="1:29" ht="72.5" x14ac:dyDescent="0.35">
      <c r="A129" s="50">
        <v>126</v>
      </c>
      <c r="B129" s="29" t="s">
        <v>133</v>
      </c>
      <c r="C129" s="30" t="str">
        <f t="shared" ref="C129:C153" si="0">K129&amp;" "&amp;L129&amp;" "&amp;M129&amp;" "&amp;N129</f>
        <v>CBW01SS WITH M20 THREADING</v>
      </c>
      <c r="D129" s="29" t="s">
        <v>149</v>
      </c>
      <c r="E129" s="29" t="s">
        <v>56</v>
      </c>
      <c r="F129" s="29">
        <v>8</v>
      </c>
      <c r="G129" s="29">
        <v>13</v>
      </c>
      <c r="K129" s="30" t="s">
        <v>179</v>
      </c>
      <c r="L129" s="17" t="s">
        <v>265</v>
      </c>
      <c r="M129" s="29" t="s">
        <v>56</v>
      </c>
      <c r="N129" t="s">
        <v>266</v>
      </c>
      <c r="S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72.5" x14ac:dyDescent="0.35">
      <c r="A130" s="50">
        <v>127</v>
      </c>
      <c r="B130" s="29" t="s">
        <v>133</v>
      </c>
      <c r="C130" s="30" t="str">
        <f t="shared" si="0"/>
        <v>CBW01SS WITH M25 THREADING</v>
      </c>
      <c r="D130" s="29" t="s">
        <v>149</v>
      </c>
      <c r="E130" s="29" t="s">
        <v>57</v>
      </c>
      <c r="F130" s="29">
        <v>8</v>
      </c>
      <c r="G130" s="29">
        <v>13</v>
      </c>
      <c r="K130" s="30" t="s">
        <v>179</v>
      </c>
      <c r="L130" s="17" t="s">
        <v>265</v>
      </c>
      <c r="M130" s="29" t="s">
        <v>57</v>
      </c>
      <c r="N130" t="s">
        <v>266</v>
      </c>
    </row>
    <row r="131" spans="1:29" ht="72.5" x14ac:dyDescent="0.35">
      <c r="A131" s="50">
        <v>128</v>
      </c>
      <c r="B131" s="29" t="s">
        <v>133</v>
      </c>
      <c r="C131" s="30" t="str">
        <f t="shared" si="0"/>
        <v>CBW01S WITH M16 THREADING</v>
      </c>
      <c r="D131" s="29" t="s">
        <v>149</v>
      </c>
      <c r="E131" s="29" t="s">
        <v>55</v>
      </c>
      <c r="F131" s="29">
        <v>13.5</v>
      </c>
      <c r="G131" s="29">
        <v>16</v>
      </c>
      <c r="K131" s="30" t="s">
        <v>180</v>
      </c>
      <c r="L131" s="17" t="s">
        <v>265</v>
      </c>
      <c r="M131" s="29" t="s">
        <v>55</v>
      </c>
      <c r="N131" t="s">
        <v>266</v>
      </c>
      <c r="S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72.5" x14ac:dyDescent="0.35">
      <c r="A132" s="50">
        <v>129</v>
      </c>
      <c r="B132" s="29" t="s">
        <v>133</v>
      </c>
      <c r="C132" s="30" t="str">
        <f t="shared" si="0"/>
        <v>CBW01S WITH M20 THREADING</v>
      </c>
      <c r="D132" s="29" t="s">
        <v>149</v>
      </c>
      <c r="E132" s="29" t="s">
        <v>56</v>
      </c>
      <c r="F132" s="29">
        <v>13.5</v>
      </c>
      <c r="G132" s="29">
        <v>16</v>
      </c>
      <c r="K132" s="30" t="s">
        <v>180</v>
      </c>
      <c r="L132" s="17" t="s">
        <v>265</v>
      </c>
      <c r="M132" s="29" t="s">
        <v>56</v>
      </c>
      <c r="N132" t="s">
        <v>266</v>
      </c>
    </row>
    <row r="133" spans="1:29" ht="72.5" x14ac:dyDescent="0.35">
      <c r="A133" s="50">
        <v>130</v>
      </c>
      <c r="B133" s="29" t="s">
        <v>133</v>
      </c>
      <c r="C133" s="30" t="str">
        <f t="shared" si="0"/>
        <v>CBW01S WITH M25 THREADING</v>
      </c>
      <c r="D133" s="29" t="s">
        <v>149</v>
      </c>
      <c r="E133" s="29" t="s">
        <v>57</v>
      </c>
      <c r="F133" s="29">
        <v>13.5</v>
      </c>
      <c r="G133" s="29">
        <v>16</v>
      </c>
      <c r="K133" s="30" t="s">
        <v>180</v>
      </c>
      <c r="L133" s="17" t="s">
        <v>265</v>
      </c>
      <c r="M133" s="29" t="s">
        <v>57</v>
      </c>
      <c r="N133" t="s">
        <v>266</v>
      </c>
      <c r="S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72.5" x14ac:dyDescent="0.35">
      <c r="A134" s="50">
        <v>131</v>
      </c>
      <c r="B134" s="29" t="s">
        <v>133</v>
      </c>
      <c r="C134" s="30" t="str">
        <f t="shared" si="0"/>
        <v>CBW01 WITH M20 THREADING</v>
      </c>
      <c r="D134" s="29" t="s">
        <v>149</v>
      </c>
      <c r="E134" s="29" t="s">
        <v>56</v>
      </c>
      <c r="F134" s="29">
        <v>16.5</v>
      </c>
      <c r="G134" s="29">
        <v>18</v>
      </c>
      <c r="K134" s="30" t="s">
        <v>181</v>
      </c>
      <c r="L134" s="17" t="s">
        <v>265</v>
      </c>
      <c r="M134" s="29" t="s">
        <v>56</v>
      </c>
      <c r="N134" t="s">
        <v>266</v>
      </c>
    </row>
    <row r="135" spans="1:29" ht="72.5" x14ac:dyDescent="0.35">
      <c r="A135" s="50">
        <v>132</v>
      </c>
      <c r="B135" s="29" t="s">
        <v>133</v>
      </c>
      <c r="C135" s="30" t="str">
        <f t="shared" si="0"/>
        <v>CBW01 WITH M25 THREADING</v>
      </c>
      <c r="D135" s="29" t="s">
        <v>149</v>
      </c>
      <c r="E135" s="29" t="s">
        <v>57</v>
      </c>
      <c r="F135" s="29">
        <v>16.5</v>
      </c>
      <c r="G135" s="29">
        <v>18</v>
      </c>
      <c r="K135" s="30" t="s">
        <v>181</v>
      </c>
      <c r="L135" s="17" t="s">
        <v>265</v>
      </c>
      <c r="M135" s="29" t="s">
        <v>57</v>
      </c>
      <c r="N135" t="s">
        <v>266</v>
      </c>
      <c r="S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72.5" x14ac:dyDescent="0.35">
      <c r="A136" s="50">
        <v>133</v>
      </c>
      <c r="B136" s="29" t="s">
        <v>133</v>
      </c>
      <c r="C136" s="30" t="str">
        <f t="shared" si="0"/>
        <v>CBW02 WITH M20 THREADING</v>
      </c>
      <c r="D136" s="29" t="s">
        <v>149</v>
      </c>
      <c r="E136" s="29" t="s">
        <v>56</v>
      </c>
      <c r="F136" s="29">
        <v>18.5</v>
      </c>
      <c r="G136" s="29">
        <v>20</v>
      </c>
      <c r="K136" s="30" t="s">
        <v>183</v>
      </c>
      <c r="L136" s="17" t="s">
        <v>265</v>
      </c>
      <c r="M136" s="29" t="s">
        <v>56</v>
      </c>
      <c r="N136" t="s">
        <v>266</v>
      </c>
    </row>
    <row r="137" spans="1:29" ht="72.5" x14ac:dyDescent="0.35">
      <c r="A137" s="50">
        <v>134</v>
      </c>
      <c r="B137" s="29" t="s">
        <v>133</v>
      </c>
      <c r="C137" s="30" t="str">
        <f t="shared" si="0"/>
        <v>CBW02 WITH M25 THREADING</v>
      </c>
      <c r="D137" s="29" t="s">
        <v>149</v>
      </c>
      <c r="E137" s="29" t="s">
        <v>57</v>
      </c>
      <c r="F137" s="29">
        <v>18.5</v>
      </c>
      <c r="G137" s="29">
        <v>20</v>
      </c>
      <c r="K137" s="30" t="s">
        <v>183</v>
      </c>
      <c r="L137" s="17" t="s">
        <v>265</v>
      </c>
      <c r="M137" s="29" t="s">
        <v>57</v>
      </c>
      <c r="N137" t="s">
        <v>266</v>
      </c>
      <c r="S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72.5" x14ac:dyDescent="0.35">
      <c r="A138" s="50">
        <v>135</v>
      </c>
      <c r="B138" s="29" t="s">
        <v>133</v>
      </c>
      <c r="C138" s="30" t="str">
        <f t="shared" si="0"/>
        <v>CBW03 WITH M25 THREADING</v>
      </c>
      <c r="D138" s="29" t="s">
        <v>149</v>
      </c>
      <c r="E138" s="29" t="s">
        <v>57</v>
      </c>
      <c r="F138" s="29">
        <v>20.5</v>
      </c>
      <c r="G138" s="29">
        <v>23</v>
      </c>
      <c r="K138" s="30" t="s">
        <v>185</v>
      </c>
      <c r="L138" s="17" t="s">
        <v>265</v>
      </c>
      <c r="M138" s="29" t="s">
        <v>57</v>
      </c>
      <c r="N138" t="s">
        <v>266</v>
      </c>
    </row>
    <row r="139" spans="1:29" ht="72.5" x14ac:dyDescent="0.35">
      <c r="A139" s="50">
        <v>136</v>
      </c>
      <c r="B139" s="29" t="s">
        <v>133</v>
      </c>
      <c r="C139" s="30" t="str">
        <f t="shared" si="0"/>
        <v>CBW04 WITH M25 THREADING</v>
      </c>
      <c r="D139" s="29" t="s">
        <v>149</v>
      </c>
      <c r="E139" s="29" t="s">
        <v>57</v>
      </c>
      <c r="F139" s="29">
        <v>23.5</v>
      </c>
      <c r="G139" s="29">
        <v>26</v>
      </c>
      <c r="K139" s="30" t="s">
        <v>186</v>
      </c>
      <c r="L139" s="17" t="s">
        <v>265</v>
      </c>
      <c r="M139" s="29" t="s">
        <v>57</v>
      </c>
      <c r="N139" t="s">
        <v>266</v>
      </c>
      <c r="S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72.5" x14ac:dyDescent="0.35">
      <c r="A140" s="50">
        <v>137</v>
      </c>
      <c r="B140" s="29" t="s">
        <v>133</v>
      </c>
      <c r="C140" s="30" t="str">
        <f t="shared" si="0"/>
        <v>CBW04 WITH M32 THREADING</v>
      </c>
      <c r="D140" s="29" t="s">
        <v>149</v>
      </c>
      <c r="E140" s="29" t="s">
        <v>58</v>
      </c>
      <c r="F140" s="29">
        <v>23.5</v>
      </c>
      <c r="G140" s="29">
        <v>26</v>
      </c>
      <c r="K140" s="30" t="s">
        <v>186</v>
      </c>
      <c r="L140" s="17" t="s">
        <v>265</v>
      </c>
      <c r="M140" s="29" t="s">
        <v>58</v>
      </c>
      <c r="N140" t="s">
        <v>266</v>
      </c>
    </row>
    <row r="141" spans="1:29" ht="72.5" x14ac:dyDescent="0.35">
      <c r="A141" s="50">
        <v>138</v>
      </c>
      <c r="B141" s="29" t="s">
        <v>133</v>
      </c>
      <c r="C141" s="30" t="str">
        <f t="shared" si="0"/>
        <v>CBW05 WITH M32 THREADING</v>
      </c>
      <c r="D141" s="29" t="s">
        <v>149</v>
      </c>
      <c r="E141" s="29" t="s">
        <v>58</v>
      </c>
      <c r="F141" s="29">
        <v>26.5</v>
      </c>
      <c r="G141" s="29">
        <v>30</v>
      </c>
      <c r="K141" s="30" t="s">
        <v>188</v>
      </c>
      <c r="L141" s="17" t="s">
        <v>265</v>
      </c>
      <c r="M141" s="29" t="s">
        <v>58</v>
      </c>
      <c r="N141" t="s">
        <v>266</v>
      </c>
      <c r="S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72.5" x14ac:dyDescent="0.35">
      <c r="A142" s="50">
        <v>139</v>
      </c>
      <c r="B142" s="29" t="s">
        <v>133</v>
      </c>
      <c r="C142" s="30" t="str">
        <f t="shared" si="0"/>
        <v>CBW05 WITH M40 THREADING</v>
      </c>
      <c r="D142" s="29" t="s">
        <v>149</v>
      </c>
      <c r="E142" s="29" t="s">
        <v>52</v>
      </c>
      <c r="F142" s="29">
        <v>26.5</v>
      </c>
      <c r="G142" s="29">
        <v>30</v>
      </c>
      <c r="K142" s="30" t="s">
        <v>188</v>
      </c>
      <c r="L142" s="17" t="s">
        <v>265</v>
      </c>
      <c r="M142" s="29" t="s">
        <v>52</v>
      </c>
      <c r="N142" t="s">
        <v>266</v>
      </c>
    </row>
    <row r="143" spans="1:29" ht="72.5" x14ac:dyDescent="0.35">
      <c r="A143" s="50">
        <v>140</v>
      </c>
      <c r="B143" s="29" t="s">
        <v>133</v>
      </c>
      <c r="C143" s="30" t="str">
        <f t="shared" si="0"/>
        <v>CBW06 WITH M32 THREADING</v>
      </c>
      <c r="D143" s="29" t="s">
        <v>149</v>
      </c>
      <c r="E143" s="29" t="s">
        <v>58</v>
      </c>
      <c r="F143" s="29">
        <v>30.5</v>
      </c>
      <c r="G143" s="29">
        <v>33</v>
      </c>
      <c r="K143" s="30" t="s">
        <v>190</v>
      </c>
      <c r="L143" s="17" t="s">
        <v>265</v>
      </c>
      <c r="M143" s="29" t="s">
        <v>58</v>
      </c>
      <c r="N143" t="s">
        <v>266</v>
      </c>
      <c r="S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72.5" x14ac:dyDescent="0.35">
      <c r="A144" s="50">
        <v>141</v>
      </c>
      <c r="B144" s="29" t="s">
        <v>133</v>
      </c>
      <c r="C144" s="30" t="str">
        <f t="shared" si="0"/>
        <v>CBW06 WITH M40 THREADING</v>
      </c>
      <c r="D144" s="29" t="s">
        <v>149</v>
      </c>
      <c r="E144" s="29" t="s">
        <v>52</v>
      </c>
      <c r="F144" s="29">
        <v>30.5</v>
      </c>
      <c r="G144" s="29">
        <v>33</v>
      </c>
      <c r="K144" s="30" t="s">
        <v>190</v>
      </c>
      <c r="L144" s="17" t="s">
        <v>265</v>
      </c>
      <c r="M144" s="29" t="s">
        <v>52</v>
      </c>
      <c r="N144" t="s">
        <v>266</v>
      </c>
    </row>
    <row r="145" spans="1:29" ht="72.5" x14ac:dyDescent="0.35">
      <c r="A145" s="50">
        <v>142</v>
      </c>
      <c r="B145" s="29" t="s">
        <v>133</v>
      </c>
      <c r="C145" s="30" t="str">
        <f t="shared" si="0"/>
        <v>CBW07 WITH M40 THREADING</v>
      </c>
      <c r="D145" s="29" t="s">
        <v>149</v>
      </c>
      <c r="E145" s="29" t="s">
        <v>52</v>
      </c>
      <c r="F145" s="29">
        <v>33.5</v>
      </c>
      <c r="G145" s="29">
        <v>37</v>
      </c>
      <c r="K145" s="30" t="s">
        <v>192</v>
      </c>
      <c r="L145" s="17" t="s">
        <v>265</v>
      </c>
      <c r="M145" s="29" t="s">
        <v>52</v>
      </c>
      <c r="N145" t="s">
        <v>266</v>
      </c>
      <c r="S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72.5" x14ac:dyDescent="0.35">
      <c r="A146" s="50">
        <v>143</v>
      </c>
      <c r="B146" s="29" t="s">
        <v>133</v>
      </c>
      <c r="C146" s="30" t="str">
        <f t="shared" si="0"/>
        <v>CBW08 WITH M50 THREADING</v>
      </c>
      <c r="D146" s="29" t="s">
        <v>149</v>
      </c>
      <c r="E146" s="29" t="s">
        <v>59</v>
      </c>
      <c r="F146" s="29">
        <v>37.5</v>
      </c>
      <c r="G146" s="29">
        <v>41</v>
      </c>
      <c r="K146" s="30" t="s">
        <v>193</v>
      </c>
      <c r="L146" s="17" t="s">
        <v>265</v>
      </c>
      <c r="M146" s="29" t="s">
        <v>59</v>
      </c>
      <c r="N146" t="s">
        <v>266</v>
      </c>
    </row>
    <row r="147" spans="1:29" ht="72.5" x14ac:dyDescent="0.35">
      <c r="A147" s="50">
        <v>144</v>
      </c>
      <c r="B147" s="29" t="s">
        <v>133</v>
      </c>
      <c r="C147" s="30" t="str">
        <f t="shared" si="0"/>
        <v>CBW09 WITH M50 THREADING</v>
      </c>
      <c r="D147" s="29" t="s">
        <v>149</v>
      </c>
      <c r="E147" s="29" t="s">
        <v>59</v>
      </c>
      <c r="F147" s="29">
        <v>41.5</v>
      </c>
      <c r="G147" s="29">
        <v>46</v>
      </c>
      <c r="K147" s="30" t="s">
        <v>194</v>
      </c>
      <c r="L147" s="17" t="s">
        <v>265</v>
      </c>
      <c r="M147" s="29" t="s">
        <v>59</v>
      </c>
      <c r="N147" t="s">
        <v>266</v>
      </c>
      <c r="S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72.5" x14ac:dyDescent="0.35">
      <c r="A148" s="50">
        <v>145</v>
      </c>
      <c r="B148" s="29" t="s">
        <v>133</v>
      </c>
      <c r="C148" s="30" t="str">
        <f t="shared" si="0"/>
        <v>CBW010 WITH M50 THREADING</v>
      </c>
      <c r="D148" s="29" t="s">
        <v>149</v>
      </c>
      <c r="E148" s="29" t="s">
        <v>59</v>
      </c>
      <c r="F148" s="29">
        <v>46.5</v>
      </c>
      <c r="G148" s="29">
        <v>52</v>
      </c>
      <c r="K148" s="30" t="s">
        <v>195</v>
      </c>
      <c r="L148" s="17" t="s">
        <v>265</v>
      </c>
      <c r="M148" s="29" t="s">
        <v>59</v>
      </c>
      <c r="N148" t="s">
        <v>266</v>
      </c>
    </row>
    <row r="149" spans="1:29" ht="72.5" x14ac:dyDescent="0.35">
      <c r="A149" s="50">
        <v>146</v>
      </c>
      <c r="B149" s="29" t="s">
        <v>133</v>
      </c>
      <c r="C149" s="30" t="str">
        <f t="shared" si="0"/>
        <v>CBW010 WITH M63 THREADING</v>
      </c>
      <c r="D149" s="29" t="s">
        <v>149</v>
      </c>
      <c r="E149" s="29" t="s">
        <v>60</v>
      </c>
      <c r="F149" s="29">
        <v>46.5</v>
      </c>
      <c r="G149" s="29">
        <v>52</v>
      </c>
      <c r="K149" s="30" t="s">
        <v>195</v>
      </c>
      <c r="L149" s="17" t="s">
        <v>265</v>
      </c>
      <c r="M149" s="29" t="s">
        <v>60</v>
      </c>
      <c r="N149" t="s">
        <v>266</v>
      </c>
      <c r="S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72.5" x14ac:dyDescent="0.35">
      <c r="A150" s="50">
        <v>147</v>
      </c>
      <c r="B150" s="29" t="s">
        <v>133</v>
      </c>
      <c r="C150" s="30" t="str">
        <f t="shared" si="0"/>
        <v>CBW011 WITH M63 THREADING</v>
      </c>
      <c r="D150" s="29" t="s">
        <v>149</v>
      </c>
      <c r="E150" s="29" t="s">
        <v>60</v>
      </c>
      <c r="F150" s="29">
        <v>52.5</v>
      </c>
      <c r="G150" s="29">
        <v>60</v>
      </c>
      <c r="K150" s="30" t="s">
        <v>198</v>
      </c>
      <c r="L150" s="17" t="s">
        <v>265</v>
      </c>
      <c r="M150" s="29" t="s">
        <v>60</v>
      </c>
      <c r="N150" t="s">
        <v>266</v>
      </c>
    </row>
    <row r="151" spans="1:29" ht="72.5" x14ac:dyDescent="0.35">
      <c r="A151" s="50">
        <v>148</v>
      </c>
      <c r="B151" s="29" t="s">
        <v>133</v>
      </c>
      <c r="C151" s="30" t="str">
        <f t="shared" si="0"/>
        <v>CBW012 WITH M75 THREADING</v>
      </c>
      <c r="D151" s="29" t="s">
        <v>149</v>
      </c>
      <c r="E151" s="29" t="s">
        <v>61</v>
      </c>
      <c r="F151" s="29">
        <v>60.5</v>
      </c>
      <c r="G151" s="29">
        <v>66</v>
      </c>
      <c r="K151" s="30" t="s">
        <v>199</v>
      </c>
      <c r="L151" s="17" t="s">
        <v>265</v>
      </c>
      <c r="M151" s="29" t="s">
        <v>61</v>
      </c>
      <c r="N151" t="s">
        <v>266</v>
      </c>
      <c r="S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72.5" x14ac:dyDescent="0.35">
      <c r="A152" s="50">
        <v>149</v>
      </c>
      <c r="B152" s="29" t="s">
        <v>133</v>
      </c>
      <c r="C152" s="30" t="str">
        <f t="shared" si="0"/>
        <v>CBW013 WITH M82 THREADING</v>
      </c>
      <c r="D152" s="29" t="s">
        <v>149</v>
      </c>
      <c r="E152" s="29" t="s">
        <v>62</v>
      </c>
      <c r="F152" s="29">
        <v>72.5</v>
      </c>
      <c r="G152" s="29">
        <v>78</v>
      </c>
      <c r="K152" s="30" t="s">
        <v>201</v>
      </c>
      <c r="L152" s="17" t="s">
        <v>265</v>
      </c>
      <c r="M152" s="29" t="s">
        <v>62</v>
      </c>
      <c r="N152" t="s">
        <v>266</v>
      </c>
    </row>
    <row r="153" spans="1:29" ht="72.5" x14ac:dyDescent="0.35">
      <c r="A153" s="50">
        <v>150</v>
      </c>
      <c r="B153" s="29" t="s">
        <v>133</v>
      </c>
      <c r="C153" s="30" t="str">
        <f t="shared" si="0"/>
        <v>CBW014 WITH M90 THREADING</v>
      </c>
      <c r="D153" s="29" t="s">
        <v>149</v>
      </c>
      <c r="E153" s="29" t="s">
        <v>63</v>
      </c>
      <c r="F153" s="29">
        <v>78.5</v>
      </c>
      <c r="G153" s="29">
        <v>84</v>
      </c>
      <c r="K153" s="30" t="s">
        <v>202</v>
      </c>
      <c r="L153" s="17" t="s">
        <v>265</v>
      </c>
      <c r="M153" s="29" t="s">
        <v>63</v>
      </c>
      <c r="N153" t="s">
        <v>266</v>
      </c>
      <c r="S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43.5" x14ac:dyDescent="0.35">
      <c r="A154" s="50"/>
      <c r="B154" s="29" t="s">
        <v>85</v>
      </c>
      <c r="C154" s="30" t="s">
        <v>267</v>
      </c>
      <c r="D154" s="29" t="s">
        <v>149</v>
      </c>
      <c r="E154" s="29" t="s">
        <v>66</v>
      </c>
      <c r="F154" s="29">
        <v>0</v>
      </c>
      <c r="G154" s="29">
        <v>12.5</v>
      </c>
      <c r="K154" s="41"/>
      <c r="L154" s="17"/>
      <c r="M154" s="22"/>
      <c r="S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29" x14ac:dyDescent="0.35">
      <c r="A155" s="50">
        <v>151</v>
      </c>
      <c r="B155" s="29" t="s">
        <v>85</v>
      </c>
      <c r="C155" s="30" t="s">
        <v>268</v>
      </c>
      <c r="D155" s="29" t="s">
        <v>149</v>
      </c>
      <c r="E155" s="29" t="s">
        <v>66</v>
      </c>
      <c r="F155" s="29">
        <v>12.5</v>
      </c>
      <c r="G155" s="29">
        <v>16.5</v>
      </c>
    </row>
    <row r="156" spans="1:29" ht="29" x14ac:dyDescent="0.35">
      <c r="A156" s="50">
        <v>152</v>
      </c>
      <c r="B156" s="29" t="s">
        <v>85</v>
      </c>
      <c r="C156" s="30" t="s">
        <v>269</v>
      </c>
      <c r="D156" s="29" t="s">
        <v>149</v>
      </c>
      <c r="E156" s="29" t="s">
        <v>66</v>
      </c>
      <c r="F156" s="29">
        <v>12.5</v>
      </c>
      <c r="G156" s="29">
        <v>17</v>
      </c>
      <c r="S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29" x14ac:dyDescent="0.35">
      <c r="A157" s="50">
        <v>153</v>
      </c>
      <c r="B157" s="29" t="s">
        <v>85</v>
      </c>
      <c r="C157" s="30" t="s">
        <v>270</v>
      </c>
      <c r="D157" s="29" t="s">
        <v>149</v>
      </c>
      <c r="E157" s="29" t="s">
        <v>66</v>
      </c>
      <c r="F157" s="29">
        <v>15</v>
      </c>
      <c r="G157" s="29">
        <v>18</v>
      </c>
    </row>
    <row r="158" spans="1:29" ht="29" x14ac:dyDescent="0.35">
      <c r="A158" s="50">
        <v>154</v>
      </c>
      <c r="B158" s="29" t="s">
        <v>85</v>
      </c>
      <c r="C158" s="30" t="s">
        <v>271</v>
      </c>
      <c r="D158" s="29" t="s">
        <v>149</v>
      </c>
      <c r="E158" s="29" t="s">
        <v>66</v>
      </c>
      <c r="F158" s="29">
        <v>18</v>
      </c>
      <c r="G158" s="29">
        <v>20</v>
      </c>
      <c r="S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29" x14ac:dyDescent="0.35">
      <c r="A159" s="50">
        <v>155</v>
      </c>
      <c r="B159" s="29" t="s">
        <v>85</v>
      </c>
      <c r="C159" s="30" t="s">
        <v>272</v>
      </c>
      <c r="D159" s="29" t="s">
        <v>149</v>
      </c>
      <c r="E159" s="29" t="s">
        <v>66</v>
      </c>
      <c r="F159" s="29">
        <v>20</v>
      </c>
      <c r="G159" s="29">
        <v>23</v>
      </c>
    </row>
    <row r="160" spans="1:29" ht="29" x14ac:dyDescent="0.35">
      <c r="A160" s="50">
        <v>156</v>
      </c>
      <c r="B160" s="29" t="s">
        <v>85</v>
      </c>
      <c r="C160" s="30" t="s">
        <v>273</v>
      </c>
      <c r="D160" s="29" t="s">
        <v>149</v>
      </c>
      <c r="E160" s="29" t="s">
        <v>67</v>
      </c>
      <c r="F160" s="29">
        <v>15</v>
      </c>
      <c r="G160" s="29">
        <v>18</v>
      </c>
      <c r="S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29" x14ac:dyDescent="0.35">
      <c r="A161" s="50">
        <v>157</v>
      </c>
      <c r="B161" s="29" t="s">
        <v>85</v>
      </c>
      <c r="C161" s="30" t="s">
        <v>274</v>
      </c>
      <c r="D161" s="29" t="s">
        <v>149</v>
      </c>
      <c r="E161" s="29" t="s">
        <v>67</v>
      </c>
      <c r="F161" s="29">
        <v>18</v>
      </c>
      <c r="G161" s="29">
        <v>20</v>
      </c>
    </row>
    <row r="162" spans="1:29" ht="29" x14ac:dyDescent="0.35">
      <c r="A162" s="50">
        <v>158</v>
      </c>
      <c r="B162" s="29" t="s">
        <v>85</v>
      </c>
      <c r="C162" s="30" t="s">
        <v>275</v>
      </c>
      <c r="D162" s="29" t="s">
        <v>149</v>
      </c>
      <c r="E162" s="29" t="s">
        <v>67</v>
      </c>
      <c r="F162" s="29">
        <v>20</v>
      </c>
      <c r="G162" s="29">
        <v>23</v>
      </c>
      <c r="S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29" x14ac:dyDescent="0.35">
      <c r="A163" s="50">
        <v>159</v>
      </c>
      <c r="B163" s="29" t="s">
        <v>85</v>
      </c>
      <c r="C163" s="30" t="s">
        <v>276</v>
      </c>
      <c r="D163" s="29" t="s">
        <v>149</v>
      </c>
      <c r="E163" s="29" t="s">
        <v>67</v>
      </c>
      <c r="F163" s="29">
        <v>23</v>
      </c>
      <c r="G163" s="29">
        <v>26</v>
      </c>
    </row>
    <row r="164" spans="1:29" ht="29" x14ac:dyDescent="0.35">
      <c r="A164" s="50">
        <v>160</v>
      </c>
      <c r="B164" s="29" t="s">
        <v>85</v>
      </c>
      <c r="C164" s="30" t="s">
        <v>277</v>
      </c>
      <c r="D164" s="29" t="s">
        <v>149</v>
      </c>
      <c r="E164" s="29" t="s">
        <v>68</v>
      </c>
      <c r="F164" s="29">
        <v>23</v>
      </c>
      <c r="G164" s="29">
        <v>26</v>
      </c>
      <c r="S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29" x14ac:dyDescent="0.35">
      <c r="A165" s="50">
        <v>161</v>
      </c>
      <c r="B165" s="29" t="s">
        <v>85</v>
      </c>
      <c r="C165" s="30" t="s">
        <v>278</v>
      </c>
      <c r="D165" s="29" t="s">
        <v>149</v>
      </c>
      <c r="E165" s="29" t="s">
        <v>68</v>
      </c>
      <c r="F165" s="29">
        <v>26</v>
      </c>
      <c r="G165" s="29">
        <v>30</v>
      </c>
    </row>
    <row r="166" spans="1:29" ht="29" x14ac:dyDescent="0.35">
      <c r="A166" s="50">
        <v>162</v>
      </c>
      <c r="B166" s="29" t="s">
        <v>85</v>
      </c>
      <c r="C166" s="30" t="s">
        <v>279</v>
      </c>
      <c r="D166" s="29" t="s">
        <v>149</v>
      </c>
      <c r="E166" s="29" t="s">
        <v>68</v>
      </c>
      <c r="F166" s="29">
        <v>30</v>
      </c>
      <c r="G166" s="29">
        <v>33</v>
      </c>
      <c r="S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58" x14ac:dyDescent="0.35">
      <c r="A167" s="50">
        <v>163</v>
      </c>
      <c r="B167" s="29" t="s">
        <v>133</v>
      </c>
      <c r="C167" s="30" t="s">
        <v>280</v>
      </c>
      <c r="D167" s="29" t="s">
        <v>149</v>
      </c>
      <c r="E167" s="29" t="s">
        <v>66</v>
      </c>
      <c r="F167" s="29">
        <v>8</v>
      </c>
      <c r="G167" s="29">
        <v>13</v>
      </c>
      <c r="J167" s="30" t="s">
        <v>179</v>
      </c>
    </row>
    <row r="168" spans="1:29" ht="58" x14ac:dyDescent="0.35">
      <c r="A168" s="50">
        <v>164</v>
      </c>
      <c r="B168" s="29" t="s">
        <v>133</v>
      </c>
      <c r="C168" s="30" t="s">
        <v>281</v>
      </c>
      <c r="D168" s="29" t="s">
        <v>149</v>
      </c>
      <c r="E168" s="29" t="s">
        <v>67</v>
      </c>
      <c r="F168" s="29">
        <v>8</v>
      </c>
      <c r="G168" s="29">
        <v>13</v>
      </c>
      <c r="J168" s="30" t="s">
        <v>179</v>
      </c>
      <c r="S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58" x14ac:dyDescent="0.35">
      <c r="A169" s="50">
        <v>165</v>
      </c>
      <c r="B169" s="29" t="s">
        <v>133</v>
      </c>
      <c r="C169" s="30" t="s">
        <v>282</v>
      </c>
      <c r="D169" s="29" t="s">
        <v>149</v>
      </c>
      <c r="E169" s="29" t="s">
        <v>66</v>
      </c>
      <c r="F169" s="29">
        <v>13.5</v>
      </c>
      <c r="G169" s="29">
        <v>16</v>
      </c>
      <c r="J169" s="30" t="s">
        <v>180</v>
      </c>
    </row>
    <row r="170" spans="1:29" ht="58" x14ac:dyDescent="0.35">
      <c r="A170" s="50">
        <v>166</v>
      </c>
      <c r="B170" s="29" t="s">
        <v>133</v>
      </c>
      <c r="C170" s="30" t="s">
        <v>283</v>
      </c>
      <c r="D170" s="29" t="s">
        <v>149</v>
      </c>
      <c r="E170" s="29" t="s">
        <v>67</v>
      </c>
      <c r="F170" s="29">
        <v>13.5</v>
      </c>
      <c r="G170" s="29">
        <v>16</v>
      </c>
      <c r="J170" s="30" t="s">
        <v>180</v>
      </c>
      <c r="S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58" x14ac:dyDescent="0.35">
      <c r="A171" s="50">
        <v>167</v>
      </c>
      <c r="B171" s="29" t="s">
        <v>133</v>
      </c>
      <c r="C171" s="30" t="s">
        <v>284</v>
      </c>
      <c r="D171" s="29" t="s">
        <v>149</v>
      </c>
      <c r="E171" s="29" t="s">
        <v>66</v>
      </c>
      <c r="F171" s="29">
        <v>16.5</v>
      </c>
      <c r="G171" s="29">
        <v>18</v>
      </c>
      <c r="J171" s="30" t="s">
        <v>181</v>
      </c>
    </row>
    <row r="172" spans="1:29" ht="58" x14ac:dyDescent="0.35">
      <c r="A172" s="50">
        <v>168</v>
      </c>
      <c r="B172" s="29" t="s">
        <v>133</v>
      </c>
      <c r="C172" s="30" t="s">
        <v>285</v>
      </c>
      <c r="D172" s="29" t="s">
        <v>149</v>
      </c>
      <c r="E172" s="29" t="s">
        <v>67</v>
      </c>
      <c r="F172" s="29">
        <v>16.5</v>
      </c>
      <c r="G172" s="29">
        <v>18</v>
      </c>
      <c r="J172" s="30" t="s">
        <v>181</v>
      </c>
    </row>
    <row r="173" spans="1:29" ht="58" x14ac:dyDescent="0.35">
      <c r="A173" s="50">
        <v>169</v>
      </c>
      <c r="B173" s="29" t="s">
        <v>133</v>
      </c>
      <c r="C173" s="30" t="s">
        <v>286</v>
      </c>
      <c r="D173" s="29" t="s">
        <v>149</v>
      </c>
      <c r="E173" s="29" t="s">
        <v>67</v>
      </c>
      <c r="F173" s="29">
        <v>18.5</v>
      </c>
      <c r="G173" s="29">
        <v>20</v>
      </c>
      <c r="J173" s="30" t="s">
        <v>183</v>
      </c>
    </row>
    <row r="174" spans="1:29" ht="43.5" x14ac:dyDescent="0.35">
      <c r="A174" s="50">
        <v>170</v>
      </c>
      <c r="B174" s="29" t="s">
        <v>133</v>
      </c>
      <c r="C174" s="30" t="s">
        <v>287</v>
      </c>
      <c r="D174" s="29" t="s">
        <v>149</v>
      </c>
      <c r="E174" s="29" t="s">
        <v>68</v>
      </c>
      <c r="F174" s="29">
        <v>18.5</v>
      </c>
      <c r="G174" s="29">
        <v>20</v>
      </c>
      <c r="J174" s="30" t="s">
        <v>183</v>
      </c>
    </row>
    <row r="175" spans="1:29" ht="58" x14ac:dyDescent="0.35">
      <c r="A175" s="50">
        <v>171</v>
      </c>
      <c r="B175" s="29" t="s">
        <v>133</v>
      </c>
      <c r="C175" s="30" t="s">
        <v>288</v>
      </c>
      <c r="D175" s="29" t="s">
        <v>149</v>
      </c>
      <c r="E175" s="29" t="s">
        <v>67</v>
      </c>
      <c r="F175" s="29">
        <v>20.5</v>
      </c>
      <c r="G175" s="29">
        <v>23</v>
      </c>
      <c r="J175" s="30" t="s">
        <v>185</v>
      </c>
    </row>
    <row r="176" spans="1:29" ht="43.5" x14ac:dyDescent="0.35">
      <c r="A176" s="50">
        <v>172</v>
      </c>
      <c r="B176" s="29" t="s">
        <v>133</v>
      </c>
      <c r="C176" s="30" t="s">
        <v>289</v>
      </c>
      <c r="D176" s="29" t="s">
        <v>149</v>
      </c>
      <c r="E176" s="29" t="s">
        <v>68</v>
      </c>
      <c r="F176" s="29">
        <v>20.5</v>
      </c>
      <c r="G176" s="29">
        <v>23</v>
      </c>
      <c r="J176" s="30" t="s">
        <v>185</v>
      </c>
    </row>
    <row r="177" spans="1:10" ht="43.5" x14ac:dyDescent="0.35">
      <c r="A177" s="50">
        <v>173</v>
      </c>
      <c r="B177" s="29" t="s">
        <v>133</v>
      </c>
      <c r="C177" s="30" t="s">
        <v>290</v>
      </c>
      <c r="D177" s="29" t="s">
        <v>149</v>
      </c>
      <c r="E177" s="29" t="s">
        <v>68</v>
      </c>
      <c r="F177" s="29">
        <v>23.5</v>
      </c>
      <c r="G177" s="29">
        <v>26</v>
      </c>
      <c r="J177" s="30" t="s">
        <v>186</v>
      </c>
    </row>
    <row r="178" spans="1:10" ht="58" x14ac:dyDescent="0.35">
      <c r="A178" s="50">
        <v>174</v>
      </c>
      <c r="B178" s="29" t="s">
        <v>133</v>
      </c>
      <c r="C178" s="30" t="s">
        <v>291</v>
      </c>
      <c r="D178" s="29" t="s">
        <v>149</v>
      </c>
      <c r="E178" s="29" t="s">
        <v>69</v>
      </c>
      <c r="F178" s="29">
        <v>23.5</v>
      </c>
      <c r="G178" s="29">
        <v>26</v>
      </c>
      <c r="J178" s="30" t="s">
        <v>186</v>
      </c>
    </row>
    <row r="179" spans="1:10" ht="43.5" x14ac:dyDescent="0.35">
      <c r="A179" s="50">
        <v>175</v>
      </c>
      <c r="B179" s="29" t="s">
        <v>133</v>
      </c>
      <c r="C179" s="30" t="s">
        <v>292</v>
      </c>
      <c r="D179" s="29" t="s">
        <v>149</v>
      </c>
      <c r="E179" s="29" t="s">
        <v>68</v>
      </c>
      <c r="F179" s="29">
        <v>26.5</v>
      </c>
      <c r="G179" s="29">
        <v>30</v>
      </c>
      <c r="J179" s="30" t="s">
        <v>188</v>
      </c>
    </row>
    <row r="180" spans="1:10" ht="58" x14ac:dyDescent="0.35">
      <c r="A180" s="50">
        <v>176</v>
      </c>
      <c r="B180" s="29" t="s">
        <v>133</v>
      </c>
      <c r="C180" s="30" t="s">
        <v>293</v>
      </c>
      <c r="D180" s="29" t="s">
        <v>149</v>
      </c>
      <c r="E180" s="29" t="s">
        <v>69</v>
      </c>
      <c r="F180" s="29">
        <v>26.5</v>
      </c>
      <c r="G180" s="29">
        <v>30</v>
      </c>
      <c r="J180" s="30" t="s">
        <v>188</v>
      </c>
    </row>
    <row r="181" spans="1:10" ht="58" x14ac:dyDescent="0.35">
      <c r="A181" s="50">
        <v>177</v>
      </c>
      <c r="B181" s="29" t="s">
        <v>133</v>
      </c>
      <c r="C181" s="30" t="s">
        <v>294</v>
      </c>
      <c r="D181" s="29" t="s">
        <v>149</v>
      </c>
      <c r="E181" s="29" t="s">
        <v>69</v>
      </c>
      <c r="F181" s="29">
        <v>30.5</v>
      </c>
      <c r="G181" s="29">
        <v>33</v>
      </c>
      <c r="J181" s="30" t="s">
        <v>190</v>
      </c>
    </row>
    <row r="182" spans="1:10" ht="58" x14ac:dyDescent="0.35">
      <c r="A182" s="50">
        <v>178</v>
      </c>
      <c r="B182" s="29" t="s">
        <v>133</v>
      </c>
      <c r="C182" s="30" t="s">
        <v>295</v>
      </c>
      <c r="D182" s="29" t="s">
        <v>149</v>
      </c>
      <c r="E182" s="29" t="s">
        <v>70</v>
      </c>
      <c r="F182" s="29">
        <v>30.5</v>
      </c>
      <c r="G182" s="29">
        <v>33</v>
      </c>
      <c r="J182" s="30" t="s">
        <v>190</v>
      </c>
    </row>
    <row r="183" spans="1:10" ht="58" x14ac:dyDescent="0.35">
      <c r="A183" s="50">
        <v>179</v>
      </c>
      <c r="B183" s="29" t="s">
        <v>133</v>
      </c>
      <c r="C183" s="30" t="s">
        <v>296</v>
      </c>
      <c r="D183" s="29" t="s">
        <v>149</v>
      </c>
      <c r="E183" s="29" t="s">
        <v>69</v>
      </c>
      <c r="F183" s="29">
        <v>33.5</v>
      </c>
      <c r="G183" s="29">
        <v>37</v>
      </c>
      <c r="J183" s="30" t="s">
        <v>192</v>
      </c>
    </row>
    <row r="184" spans="1:10" ht="58" x14ac:dyDescent="0.35">
      <c r="A184" s="50">
        <v>180</v>
      </c>
      <c r="B184" s="29" t="s">
        <v>133</v>
      </c>
      <c r="C184" s="30" t="s">
        <v>297</v>
      </c>
      <c r="D184" s="29" t="s">
        <v>149</v>
      </c>
      <c r="E184" s="29" t="s">
        <v>70</v>
      </c>
      <c r="F184" s="29">
        <v>33.5</v>
      </c>
      <c r="G184" s="29">
        <v>37</v>
      </c>
      <c r="J184" s="30" t="s">
        <v>192</v>
      </c>
    </row>
    <row r="185" spans="1:10" ht="58" x14ac:dyDescent="0.35">
      <c r="A185" s="50">
        <v>181</v>
      </c>
      <c r="B185" s="29" t="s">
        <v>133</v>
      </c>
      <c r="C185" s="30" t="s">
        <v>298</v>
      </c>
      <c r="D185" s="29" t="s">
        <v>149</v>
      </c>
      <c r="E185" s="29" t="s">
        <v>70</v>
      </c>
      <c r="F185" s="29">
        <v>37.5</v>
      </c>
      <c r="G185" s="29">
        <v>41</v>
      </c>
      <c r="J185" s="30" t="s">
        <v>193</v>
      </c>
    </row>
    <row r="186" spans="1:10" ht="43.5" x14ac:dyDescent="0.35">
      <c r="A186" s="50">
        <v>182</v>
      </c>
      <c r="B186" s="29" t="s">
        <v>133</v>
      </c>
      <c r="C186" s="30" t="s">
        <v>299</v>
      </c>
      <c r="D186" s="29" t="s">
        <v>149</v>
      </c>
      <c r="E186" s="29" t="s">
        <v>71</v>
      </c>
      <c r="F186" s="29">
        <v>37.5</v>
      </c>
      <c r="G186" s="29">
        <v>41</v>
      </c>
      <c r="J186" s="30" t="s">
        <v>193</v>
      </c>
    </row>
    <row r="187" spans="1:10" ht="58" x14ac:dyDescent="0.35">
      <c r="A187" s="50">
        <v>183</v>
      </c>
      <c r="B187" s="29" t="s">
        <v>133</v>
      </c>
      <c r="C187" s="30" t="s">
        <v>300</v>
      </c>
      <c r="D187" s="29" t="s">
        <v>149</v>
      </c>
      <c r="E187" s="29" t="s">
        <v>70</v>
      </c>
      <c r="F187" s="29">
        <v>41.5</v>
      </c>
      <c r="G187" s="29">
        <v>46</v>
      </c>
      <c r="J187" s="30" t="s">
        <v>194</v>
      </c>
    </row>
    <row r="188" spans="1:10" ht="43.5" x14ac:dyDescent="0.35">
      <c r="A188" s="50">
        <v>184</v>
      </c>
      <c r="B188" s="29" t="s">
        <v>133</v>
      </c>
      <c r="C188" s="30" t="s">
        <v>301</v>
      </c>
      <c r="D188" s="29" t="s">
        <v>149</v>
      </c>
      <c r="E188" s="29" t="s">
        <v>71</v>
      </c>
      <c r="F188" s="29">
        <v>41.5</v>
      </c>
      <c r="G188" s="29">
        <v>46</v>
      </c>
      <c r="J188" s="30" t="s">
        <v>194</v>
      </c>
    </row>
    <row r="189" spans="1:10" ht="43.5" x14ac:dyDescent="0.35">
      <c r="A189" s="50">
        <v>185</v>
      </c>
      <c r="B189" s="29" t="s">
        <v>133</v>
      </c>
      <c r="C189" s="30" t="s">
        <v>302</v>
      </c>
      <c r="D189" s="29" t="s">
        <v>149</v>
      </c>
      <c r="E189" s="29" t="s">
        <v>71</v>
      </c>
      <c r="F189" s="29">
        <v>46.5</v>
      </c>
      <c r="G189" s="29">
        <v>52</v>
      </c>
      <c r="J189" s="30" t="s">
        <v>195</v>
      </c>
    </row>
    <row r="190" spans="1:10" ht="58" x14ac:dyDescent="0.35">
      <c r="A190" s="50">
        <v>186</v>
      </c>
      <c r="B190" s="29" t="s">
        <v>133</v>
      </c>
      <c r="C190" s="30" t="s">
        <v>303</v>
      </c>
      <c r="D190" s="29" t="s">
        <v>149</v>
      </c>
      <c r="E190" s="29" t="s">
        <v>72</v>
      </c>
      <c r="F190" s="29">
        <v>46.5</v>
      </c>
      <c r="G190" s="29">
        <v>52</v>
      </c>
      <c r="J190" s="30" t="s">
        <v>195</v>
      </c>
    </row>
    <row r="191" spans="1:10" ht="43.5" x14ac:dyDescent="0.35">
      <c r="A191" s="50">
        <v>187</v>
      </c>
      <c r="B191" s="29" t="s">
        <v>133</v>
      </c>
      <c r="C191" s="30" t="s">
        <v>304</v>
      </c>
      <c r="D191" s="29" t="s">
        <v>149</v>
      </c>
      <c r="E191" s="29" t="s">
        <v>71</v>
      </c>
      <c r="F191" s="29">
        <v>52.5</v>
      </c>
      <c r="G191" s="29">
        <v>60</v>
      </c>
      <c r="J191" s="30" t="s">
        <v>198</v>
      </c>
    </row>
    <row r="192" spans="1:10" ht="58" x14ac:dyDescent="0.35">
      <c r="A192" s="50">
        <v>188</v>
      </c>
      <c r="B192" s="29" t="s">
        <v>133</v>
      </c>
      <c r="C192" s="30" t="s">
        <v>305</v>
      </c>
      <c r="D192" s="29" t="s">
        <v>149</v>
      </c>
      <c r="E192" s="29" t="s">
        <v>72</v>
      </c>
      <c r="F192" s="29">
        <v>52.5</v>
      </c>
      <c r="G192" s="29">
        <v>60</v>
      </c>
      <c r="J192" s="30" t="s">
        <v>198</v>
      </c>
    </row>
    <row r="193" spans="1:20" ht="58" x14ac:dyDescent="0.35">
      <c r="A193" s="50">
        <v>189</v>
      </c>
      <c r="B193" s="29" t="s">
        <v>133</v>
      </c>
      <c r="C193" s="30" t="s">
        <v>306</v>
      </c>
      <c r="D193" s="29" t="s">
        <v>149</v>
      </c>
      <c r="E193" s="29" t="s">
        <v>72</v>
      </c>
      <c r="F193" s="29">
        <v>60.5</v>
      </c>
      <c r="G193" s="29">
        <v>66</v>
      </c>
      <c r="J193" s="30" t="s">
        <v>199</v>
      </c>
    </row>
    <row r="194" spans="1:20" ht="43.5" x14ac:dyDescent="0.35">
      <c r="A194" s="50">
        <v>190</v>
      </c>
      <c r="B194" s="29" t="s">
        <v>133</v>
      </c>
      <c r="C194" s="30" t="s">
        <v>307</v>
      </c>
      <c r="D194" s="29" t="s">
        <v>149</v>
      </c>
      <c r="E194" s="29" t="s">
        <v>73</v>
      </c>
      <c r="F194" s="29">
        <v>60.5</v>
      </c>
      <c r="G194" s="29">
        <v>66</v>
      </c>
      <c r="J194" s="30" t="s">
        <v>199</v>
      </c>
    </row>
    <row r="195" spans="1:20" ht="43.5" x14ac:dyDescent="0.35">
      <c r="A195" s="50">
        <v>191</v>
      </c>
      <c r="B195" s="29" t="s">
        <v>133</v>
      </c>
      <c r="C195" s="30" t="s">
        <v>308</v>
      </c>
      <c r="D195" s="29" t="s">
        <v>149</v>
      </c>
      <c r="E195" s="29" t="s">
        <v>73</v>
      </c>
      <c r="F195" s="29">
        <v>72.5</v>
      </c>
      <c r="G195" s="29">
        <v>78</v>
      </c>
      <c r="J195" s="30" t="s">
        <v>201</v>
      </c>
    </row>
    <row r="196" spans="1:20" ht="58" x14ac:dyDescent="0.35">
      <c r="A196" s="50">
        <v>192</v>
      </c>
      <c r="B196" s="29" t="s">
        <v>133</v>
      </c>
      <c r="C196" s="30" t="s">
        <v>309</v>
      </c>
      <c r="D196" s="29" t="s">
        <v>149</v>
      </c>
      <c r="E196" s="29" t="s">
        <v>74</v>
      </c>
      <c r="F196" s="29">
        <v>72.5</v>
      </c>
      <c r="G196" s="29">
        <v>78</v>
      </c>
      <c r="J196" s="30" t="s">
        <v>201</v>
      </c>
    </row>
    <row r="197" spans="1:20" x14ac:dyDescent="0.35">
      <c r="A197" s="22"/>
      <c r="B197" s="22"/>
      <c r="C197" s="22"/>
      <c r="D197" s="22"/>
      <c r="E197" s="22"/>
      <c r="F197" s="22"/>
      <c r="G197" s="22"/>
      <c r="T197" s="22"/>
    </row>
    <row r="198" spans="1:20" x14ac:dyDescent="0.35">
      <c r="A198" s="22"/>
      <c r="B198" s="22"/>
      <c r="C198" s="22"/>
      <c r="D198" s="22"/>
      <c r="E198" s="22"/>
      <c r="F198" s="22"/>
      <c r="G198" s="22"/>
      <c r="T198" s="22"/>
    </row>
    <row r="199" spans="1:20" x14ac:dyDescent="0.35">
      <c r="A199" s="22"/>
      <c r="B199" s="22"/>
      <c r="C199" s="22"/>
      <c r="D199" s="22"/>
      <c r="E199" s="22"/>
      <c r="F199" s="22"/>
      <c r="G199" s="22"/>
      <c r="T199" s="22"/>
    </row>
    <row r="200" spans="1:20" x14ac:dyDescent="0.35">
      <c r="A200" s="22"/>
      <c r="B200" s="22"/>
      <c r="C200" s="22"/>
      <c r="D200" s="22"/>
      <c r="E200" s="22"/>
      <c r="F200" s="22"/>
      <c r="G200" s="22"/>
      <c r="T200" s="22"/>
    </row>
    <row r="201" spans="1:20" x14ac:dyDescent="0.35">
      <c r="A201" s="22"/>
      <c r="B201" s="22"/>
      <c r="C201" s="22"/>
      <c r="D201" s="22"/>
      <c r="E201" s="22"/>
      <c r="F201" s="22"/>
      <c r="G201" s="22"/>
      <c r="T201" s="22"/>
    </row>
    <row r="202" spans="1:20" x14ac:dyDescent="0.35">
      <c r="A202" s="22"/>
      <c r="B202" s="22"/>
      <c r="C202" s="22"/>
      <c r="D202" s="22"/>
      <c r="E202" s="22"/>
      <c r="F202" s="22"/>
      <c r="G202" s="22"/>
      <c r="T202" s="22"/>
    </row>
    <row r="203" spans="1:20" x14ac:dyDescent="0.35">
      <c r="A203" s="22"/>
      <c r="B203" s="22"/>
      <c r="C203" s="22"/>
      <c r="D203" s="22"/>
      <c r="E203" s="22"/>
      <c r="F203" s="22"/>
      <c r="G203" s="22"/>
      <c r="T203" s="22"/>
    </row>
  </sheetData>
  <mergeCells count="5">
    <mergeCell ref="A2:A3"/>
    <mergeCell ref="B2:B3"/>
    <mergeCell ref="C2:C3"/>
    <mergeCell ref="E2:E3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50E3-F4A5-412F-A5F5-DCD360C92131}">
  <dimension ref="A1:A40"/>
  <sheetViews>
    <sheetView workbookViewId="0">
      <selection activeCell="C10" sqref="C10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D96D-13EA-478D-A44B-25B1008F6539}">
  <dimension ref="C1:N64"/>
  <sheetViews>
    <sheetView topLeftCell="A60" zoomScaleNormal="100" workbookViewId="0">
      <selection activeCell="J43" sqref="J43"/>
    </sheetView>
  </sheetViews>
  <sheetFormatPr defaultRowHeight="14.5" x14ac:dyDescent="0.35"/>
  <cols>
    <col min="3" max="6" width="8.6328125" customWidth="1"/>
    <col min="7" max="7" width="36.90625" bestFit="1" customWidth="1"/>
    <col min="8" max="8" width="13.81640625" bestFit="1" customWidth="1"/>
  </cols>
  <sheetData>
    <row r="1" spans="3:14" x14ac:dyDescent="0.35">
      <c r="C1" s="11"/>
      <c r="D1" s="12"/>
      <c r="E1" s="12"/>
      <c r="F1" s="13"/>
      <c r="G1" s="12"/>
      <c r="H1" s="12"/>
      <c r="I1" s="12"/>
      <c r="J1" s="12"/>
      <c r="K1" s="12"/>
      <c r="L1" s="12"/>
      <c r="M1" s="12"/>
      <c r="N1" s="14"/>
    </row>
    <row r="2" spans="3:14" x14ac:dyDescent="0.35">
      <c r="C2" s="15"/>
      <c r="E2" s="73" t="s">
        <v>75</v>
      </c>
      <c r="F2" s="74"/>
      <c r="G2" s="74"/>
      <c r="H2" s="74"/>
      <c r="I2" s="74"/>
      <c r="J2" s="74"/>
      <c r="K2" s="74"/>
      <c r="L2" s="75"/>
      <c r="N2" s="16"/>
    </row>
    <row r="3" spans="3:14" x14ac:dyDescent="0.35">
      <c r="C3" s="15"/>
      <c r="E3" s="76"/>
      <c r="F3" s="77"/>
      <c r="G3" s="77"/>
      <c r="H3" s="77"/>
      <c r="I3" s="77"/>
      <c r="J3" s="77"/>
      <c r="K3" s="77"/>
      <c r="L3" s="78"/>
      <c r="N3" s="16"/>
    </row>
    <row r="4" spans="3:14" x14ac:dyDescent="0.35">
      <c r="C4" s="15"/>
      <c r="F4" s="17"/>
      <c r="N4" s="16"/>
    </row>
    <row r="5" spans="3:14" x14ac:dyDescent="0.35">
      <c r="C5" s="15"/>
      <c r="D5" s="18" t="s">
        <v>76</v>
      </c>
      <c r="F5" s="17"/>
      <c r="N5" s="16"/>
    </row>
    <row r="6" spans="3:14" x14ac:dyDescent="0.35">
      <c r="C6" s="15"/>
      <c r="D6" s="19">
        <v>1</v>
      </c>
      <c r="E6" s="20" t="s">
        <v>77</v>
      </c>
      <c r="F6" s="21"/>
      <c r="G6" s="20"/>
      <c r="H6" s="20"/>
      <c r="I6" s="20"/>
      <c r="J6" s="20"/>
      <c r="K6" s="20"/>
      <c r="L6" s="20"/>
      <c r="N6" s="16"/>
    </row>
    <row r="7" spans="3:14" x14ac:dyDescent="0.35">
      <c r="C7" s="15"/>
      <c r="D7" s="19">
        <v>2</v>
      </c>
      <c r="E7" s="20" t="s">
        <v>78</v>
      </c>
      <c r="F7" s="21"/>
      <c r="G7" s="20"/>
      <c r="H7" s="20"/>
      <c r="I7" s="20"/>
      <c r="J7" s="20"/>
      <c r="K7" s="20"/>
      <c r="L7" s="20"/>
      <c r="N7" s="16"/>
    </row>
    <row r="8" spans="3:14" x14ac:dyDescent="0.35">
      <c r="C8" s="15"/>
      <c r="D8" s="19">
        <v>3</v>
      </c>
      <c r="E8" s="20" t="s">
        <v>79</v>
      </c>
      <c r="F8" s="21"/>
      <c r="G8" s="20"/>
      <c r="H8" s="20"/>
      <c r="I8" s="20"/>
      <c r="J8" s="20"/>
      <c r="K8" s="20"/>
      <c r="L8" s="20"/>
      <c r="N8" s="16"/>
    </row>
    <row r="9" spans="3:14" x14ac:dyDescent="0.35">
      <c r="C9" s="15"/>
      <c r="D9" s="19">
        <v>4</v>
      </c>
      <c r="E9" s="20" t="s">
        <v>80</v>
      </c>
      <c r="F9" s="21"/>
      <c r="G9" s="20"/>
      <c r="H9" s="20"/>
      <c r="I9" s="20"/>
      <c r="J9" s="20"/>
      <c r="K9" s="20"/>
      <c r="L9" s="20"/>
      <c r="N9" s="16"/>
    </row>
    <row r="10" spans="3:14" x14ac:dyDescent="0.35">
      <c r="C10" s="15"/>
      <c r="D10" s="19"/>
      <c r="E10" s="20" t="s">
        <v>81</v>
      </c>
      <c r="F10" s="21"/>
      <c r="G10" s="20"/>
      <c r="H10" s="20"/>
      <c r="I10" s="20"/>
      <c r="J10" s="20"/>
      <c r="K10" s="20"/>
      <c r="L10" s="20"/>
      <c r="N10" s="16"/>
    </row>
    <row r="11" spans="3:14" x14ac:dyDescent="0.35">
      <c r="C11" s="15"/>
      <c r="D11" s="22"/>
      <c r="F11" s="17"/>
      <c r="N11" s="16"/>
    </row>
    <row r="12" spans="3:14" x14ac:dyDescent="0.35">
      <c r="C12" s="15"/>
      <c r="D12" s="18" t="s">
        <v>82</v>
      </c>
      <c r="F12" s="17"/>
      <c r="N12" s="16"/>
    </row>
    <row r="13" spans="3:14" x14ac:dyDescent="0.35">
      <c r="C13" s="15"/>
      <c r="F13" s="17"/>
      <c r="N13" s="16"/>
    </row>
    <row r="14" spans="3:14" x14ac:dyDescent="0.35">
      <c r="C14" s="15"/>
      <c r="D14" s="21">
        <v>1</v>
      </c>
      <c r="E14" s="20" t="s">
        <v>83</v>
      </c>
      <c r="F14" s="21"/>
      <c r="G14" s="20"/>
      <c r="H14" s="20"/>
      <c r="I14" s="20"/>
      <c r="J14" s="20"/>
      <c r="K14" s="20"/>
      <c r="L14" s="20"/>
      <c r="N14" s="16"/>
    </row>
    <row r="15" spans="3:14" x14ac:dyDescent="0.35">
      <c r="C15" s="15"/>
      <c r="F15" s="17"/>
      <c r="N15" s="16"/>
    </row>
    <row r="16" spans="3:14" x14ac:dyDescent="0.35">
      <c r="C16" s="15"/>
      <c r="F16" s="23">
        <v>1</v>
      </c>
      <c r="G16" s="24" t="s">
        <v>84</v>
      </c>
      <c r="H16" s="25" t="s">
        <v>85</v>
      </c>
      <c r="N16" s="16"/>
    </row>
    <row r="17" spans="3:14" x14ac:dyDescent="0.35">
      <c r="C17" s="15"/>
      <c r="F17" s="23">
        <v>2</v>
      </c>
      <c r="G17" s="24" t="s">
        <v>86</v>
      </c>
      <c r="H17" s="26" t="s">
        <v>87</v>
      </c>
      <c r="N17" s="16"/>
    </row>
    <row r="18" spans="3:14" x14ac:dyDescent="0.35">
      <c r="C18" s="15"/>
      <c r="F18" s="17"/>
      <c r="N18" s="16"/>
    </row>
    <row r="19" spans="3:14" x14ac:dyDescent="0.35">
      <c r="C19" s="15"/>
      <c r="D19" s="21">
        <v>2</v>
      </c>
      <c r="E19" s="20" t="s">
        <v>88</v>
      </c>
      <c r="F19" s="21"/>
      <c r="G19" s="20"/>
      <c r="H19" s="20"/>
      <c r="I19" s="20"/>
      <c r="J19" s="20"/>
      <c r="K19" s="20"/>
      <c r="L19" s="20"/>
      <c r="M19" s="20"/>
      <c r="N19" s="16"/>
    </row>
    <row r="20" spans="3:14" x14ac:dyDescent="0.35">
      <c r="C20" s="15"/>
      <c r="D20" s="20"/>
      <c r="E20" s="20"/>
      <c r="F20" s="21"/>
      <c r="G20" s="20"/>
      <c r="H20" s="20"/>
      <c r="I20" s="20"/>
      <c r="J20" s="20"/>
      <c r="K20" s="20"/>
      <c r="L20" s="20"/>
      <c r="M20" s="20"/>
      <c r="N20" s="16"/>
    </row>
    <row r="21" spans="3:14" x14ac:dyDescent="0.35">
      <c r="C21" s="15"/>
      <c r="D21" s="21">
        <v>3</v>
      </c>
      <c r="E21" s="20" t="s">
        <v>89</v>
      </c>
      <c r="F21" s="21"/>
      <c r="G21" s="20"/>
      <c r="H21" s="20"/>
      <c r="I21" s="20"/>
      <c r="J21" s="20"/>
      <c r="K21" s="20"/>
      <c r="L21" s="20"/>
      <c r="M21" s="20"/>
      <c r="N21" s="16"/>
    </row>
    <row r="22" spans="3:14" x14ac:dyDescent="0.35">
      <c r="C22" s="15"/>
      <c r="D22" s="20"/>
      <c r="E22" s="20" t="s">
        <v>90</v>
      </c>
      <c r="F22" s="21"/>
      <c r="G22" s="20"/>
      <c r="H22" s="20"/>
      <c r="I22" s="20"/>
      <c r="J22" s="20"/>
      <c r="K22" s="20"/>
      <c r="L22" s="20"/>
      <c r="M22" s="20"/>
      <c r="N22" s="16"/>
    </row>
    <row r="23" spans="3:14" x14ac:dyDescent="0.35">
      <c r="C23" s="15"/>
      <c r="D23" s="20"/>
      <c r="E23" s="20"/>
      <c r="F23" s="21"/>
      <c r="G23" s="20"/>
      <c r="H23" s="20"/>
      <c r="I23" s="20"/>
      <c r="J23" s="20"/>
      <c r="K23" s="20"/>
      <c r="L23" s="20"/>
      <c r="M23" s="20"/>
      <c r="N23" s="16"/>
    </row>
    <row r="24" spans="3:14" x14ac:dyDescent="0.35">
      <c r="C24" s="15"/>
      <c r="D24" s="20"/>
      <c r="E24" s="27" t="s">
        <v>91</v>
      </c>
      <c r="F24" s="28" t="s">
        <v>92</v>
      </c>
      <c r="G24" s="20"/>
      <c r="H24" s="20"/>
      <c r="I24" s="20"/>
      <c r="J24" s="20"/>
      <c r="K24" s="20"/>
      <c r="L24" s="20"/>
      <c r="M24" s="20"/>
      <c r="N24" s="16"/>
    </row>
    <row r="25" spans="3:14" x14ac:dyDescent="0.35">
      <c r="C25" s="15"/>
      <c r="D25" s="20"/>
      <c r="E25" s="20"/>
      <c r="F25" s="28" t="s">
        <v>93</v>
      </c>
      <c r="G25" s="20"/>
      <c r="H25" s="20"/>
      <c r="I25" s="20"/>
      <c r="J25" s="20"/>
      <c r="K25" s="20"/>
      <c r="L25" s="20"/>
      <c r="M25" s="20"/>
      <c r="N25" s="16"/>
    </row>
    <row r="26" spans="3:14" x14ac:dyDescent="0.35">
      <c r="C26" s="15"/>
      <c r="D26" s="20"/>
      <c r="E26" s="20"/>
      <c r="F26" s="28" t="s">
        <v>94</v>
      </c>
      <c r="G26" s="20"/>
      <c r="H26" s="20"/>
      <c r="I26" s="20"/>
      <c r="J26" s="20"/>
      <c r="K26" s="20"/>
      <c r="L26" s="20"/>
      <c r="M26" s="20"/>
      <c r="N26" s="16"/>
    </row>
    <row r="27" spans="3:14" x14ac:dyDescent="0.35">
      <c r="C27" s="15"/>
      <c r="D27" s="20"/>
      <c r="E27" s="20"/>
      <c r="F27" s="21"/>
      <c r="G27" s="20"/>
      <c r="H27" s="20"/>
      <c r="I27" s="20"/>
      <c r="J27" s="20"/>
      <c r="K27" s="20"/>
      <c r="L27" s="20"/>
      <c r="M27" s="20"/>
      <c r="N27" s="16"/>
    </row>
    <row r="28" spans="3:14" x14ac:dyDescent="0.35">
      <c r="C28" s="15"/>
      <c r="D28" s="21">
        <v>4</v>
      </c>
      <c r="E28" s="20" t="s">
        <v>95</v>
      </c>
      <c r="F28" s="21"/>
      <c r="G28" s="20"/>
      <c r="H28" s="20"/>
      <c r="I28" s="20"/>
      <c r="J28" s="20"/>
      <c r="K28" s="20"/>
      <c r="L28" s="20"/>
      <c r="M28" s="20"/>
      <c r="N28" s="16"/>
    </row>
    <row r="29" spans="3:14" x14ac:dyDescent="0.35">
      <c r="C29" s="15"/>
      <c r="D29" s="21"/>
      <c r="E29" s="20" t="s">
        <v>96</v>
      </c>
      <c r="F29" s="21"/>
      <c r="G29" s="20"/>
      <c r="H29" s="20"/>
      <c r="I29" s="20"/>
      <c r="J29" s="20"/>
      <c r="K29" s="20"/>
      <c r="L29" s="20"/>
      <c r="M29" s="20"/>
      <c r="N29" s="16"/>
    </row>
    <row r="30" spans="3:14" x14ac:dyDescent="0.35">
      <c r="C30" s="15"/>
      <c r="F30" s="17"/>
      <c r="N30" s="16"/>
    </row>
    <row r="31" spans="3:14" ht="116" x14ac:dyDescent="0.35">
      <c r="C31" s="15"/>
      <c r="F31" s="29" t="s">
        <v>97</v>
      </c>
      <c r="G31" s="30" t="s">
        <v>98</v>
      </c>
      <c r="H31" s="29" t="s">
        <v>99</v>
      </c>
      <c r="N31" s="16"/>
    </row>
    <row r="32" spans="3:14" x14ac:dyDescent="0.35">
      <c r="C32" s="15"/>
      <c r="F32" s="23">
        <v>1</v>
      </c>
      <c r="G32" s="25" t="s">
        <v>100</v>
      </c>
      <c r="H32" s="25">
        <f>14+3</f>
        <v>17</v>
      </c>
      <c r="N32" s="16"/>
    </row>
    <row r="33" spans="3:14" x14ac:dyDescent="0.35">
      <c r="C33" s="15"/>
      <c r="F33" s="23">
        <v>2</v>
      </c>
      <c r="G33" s="25" t="s">
        <v>101</v>
      </c>
      <c r="H33" s="25">
        <f>17+3</f>
        <v>20</v>
      </c>
      <c r="N33" s="16"/>
    </row>
    <row r="34" spans="3:14" x14ac:dyDescent="0.35">
      <c r="C34" s="15"/>
      <c r="F34" s="23">
        <v>3</v>
      </c>
      <c r="G34" s="25" t="s">
        <v>102</v>
      </c>
      <c r="H34" s="25">
        <f>18+3</f>
        <v>21</v>
      </c>
      <c r="N34" s="16"/>
    </row>
    <row r="35" spans="3:14" x14ac:dyDescent="0.35">
      <c r="C35" s="15"/>
      <c r="F35" s="23">
        <v>4</v>
      </c>
      <c r="G35" s="25" t="s">
        <v>103</v>
      </c>
      <c r="H35" s="25">
        <f>18+3</f>
        <v>21</v>
      </c>
      <c r="N35" s="16"/>
    </row>
    <row r="36" spans="3:14" x14ac:dyDescent="0.35">
      <c r="C36" s="15"/>
      <c r="F36" s="23">
        <v>5</v>
      </c>
      <c r="G36" s="25" t="s">
        <v>104</v>
      </c>
      <c r="H36" s="25">
        <f>21.5+3</f>
        <v>24.5</v>
      </c>
      <c r="N36" s="16"/>
    </row>
    <row r="37" spans="3:14" x14ac:dyDescent="0.35">
      <c r="C37" s="15"/>
      <c r="F37" s="23">
        <v>6</v>
      </c>
      <c r="G37" s="25" t="s">
        <v>105</v>
      </c>
      <c r="H37" s="25">
        <f>27.5+3</f>
        <v>30.5</v>
      </c>
      <c r="N37" s="16"/>
    </row>
    <row r="38" spans="3:14" x14ac:dyDescent="0.35">
      <c r="C38" s="15"/>
      <c r="F38" s="23">
        <v>7</v>
      </c>
      <c r="G38" s="25" t="s">
        <v>106</v>
      </c>
      <c r="H38" s="25">
        <f>31+3</f>
        <v>34</v>
      </c>
      <c r="N38" s="16"/>
    </row>
    <row r="39" spans="3:14" x14ac:dyDescent="0.35">
      <c r="C39" s="15"/>
      <c r="F39" s="23">
        <v>8</v>
      </c>
      <c r="G39" s="25" t="s">
        <v>107</v>
      </c>
      <c r="H39" s="25">
        <f>39+3</f>
        <v>42</v>
      </c>
      <c r="N39" s="16"/>
    </row>
    <row r="40" spans="3:14" x14ac:dyDescent="0.35">
      <c r="C40" s="15"/>
      <c r="F40" s="23">
        <v>9</v>
      </c>
      <c r="G40" s="25" t="s">
        <v>108</v>
      </c>
      <c r="H40" s="25">
        <f>25+3</f>
        <v>28</v>
      </c>
      <c r="N40" s="16"/>
    </row>
    <row r="41" spans="3:14" x14ac:dyDescent="0.35">
      <c r="C41" s="15"/>
      <c r="F41" s="23">
        <v>10</v>
      </c>
      <c r="G41" s="25" t="s">
        <v>109</v>
      </c>
      <c r="H41" s="25">
        <f>32+3</f>
        <v>35</v>
      </c>
      <c r="N41" s="16"/>
    </row>
    <row r="42" spans="3:14" x14ac:dyDescent="0.35">
      <c r="C42" s="15"/>
      <c r="F42" s="23">
        <v>11</v>
      </c>
      <c r="G42" s="25" t="s">
        <v>110</v>
      </c>
      <c r="H42" s="25">
        <f>36+3</f>
        <v>39</v>
      </c>
      <c r="N42" s="16"/>
    </row>
    <row r="43" spans="3:14" x14ac:dyDescent="0.35">
      <c r="C43" s="15"/>
      <c r="F43" s="23">
        <v>12</v>
      </c>
      <c r="G43" s="25" t="s">
        <v>111</v>
      </c>
      <c r="H43" s="25">
        <f>19+3</f>
        <v>22</v>
      </c>
      <c r="N43" s="16"/>
    </row>
    <row r="44" spans="3:14" x14ac:dyDescent="0.35">
      <c r="C44" s="15"/>
      <c r="F44" s="23">
        <v>13</v>
      </c>
      <c r="G44" s="25" t="s">
        <v>112</v>
      </c>
      <c r="H44" s="25">
        <v>20</v>
      </c>
      <c r="N44" s="16"/>
    </row>
    <row r="45" spans="3:14" x14ac:dyDescent="0.35">
      <c r="C45" s="15"/>
      <c r="F45" s="23">
        <v>14</v>
      </c>
      <c r="G45" s="25" t="s">
        <v>113</v>
      </c>
      <c r="H45" s="25">
        <v>18</v>
      </c>
      <c r="N45" s="16"/>
    </row>
    <row r="46" spans="3:14" x14ac:dyDescent="0.35">
      <c r="C46" s="15"/>
      <c r="F46" s="17"/>
      <c r="G46" s="17"/>
      <c r="H46" s="17"/>
      <c r="N46" s="16"/>
    </row>
    <row r="47" spans="3:14" x14ac:dyDescent="0.35">
      <c r="C47" s="15"/>
      <c r="F47" s="17"/>
      <c r="G47" s="17"/>
      <c r="H47" s="17"/>
      <c r="N47" s="16"/>
    </row>
    <row r="48" spans="3:14" x14ac:dyDescent="0.35">
      <c r="C48" s="15"/>
      <c r="D48" s="21">
        <v>5</v>
      </c>
      <c r="E48" s="20" t="s">
        <v>114</v>
      </c>
      <c r="F48" s="21"/>
      <c r="G48" s="20"/>
      <c r="H48" s="20"/>
      <c r="I48" s="20"/>
      <c r="J48" s="20"/>
      <c r="K48" s="20"/>
      <c r="L48" s="20"/>
      <c r="M48" s="20"/>
      <c r="N48" s="31"/>
    </row>
    <row r="49" spans="3:14" x14ac:dyDescent="0.35">
      <c r="C49" s="15"/>
      <c r="D49" s="20"/>
      <c r="E49" s="20"/>
      <c r="F49" s="21"/>
      <c r="G49" s="20"/>
      <c r="H49" s="20"/>
      <c r="I49" s="20"/>
      <c r="J49" s="20"/>
      <c r="K49" s="20"/>
      <c r="L49" s="20"/>
      <c r="M49" s="20"/>
      <c r="N49" s="31"/>
    </row>
    <row r="50" spans="3:14" x14ac:dyDescent="0.35">
      <c r="C50" s="15"/>
      <c r="D50" s="21">
        <v>6</v>
      </c>
      <c r="E50" s="20" t="s">
        <v>115</v>
      </c>
      <c r="F50" s="21"/>
      <c r="G50" s="20"/>
      <c r="H50" s="20"/>
      <c r="I50" s="20"/>
      <c r="J50" s="20"/>
      <c r="K50" s="20"/>
      <c r="L50" s="20"/>
      <c r="M50" s="20"/>
      <c r="N50" s="31"/>
    </row>
    <row r="51" spans="3:14" x14ac:dyDescent="0.35">
      <c r="C51" s="15"/>
      <c r="D51" s="20"/>
      <c r="E51" s="20" t="s">
        <v>116</v>
      </c>
      <c r="F51" s="21"/>
      <c r="G51" s="20"/>
      <c r="H51" s="20"/>
      <c r="I51" s="20"/>
      <c r="J51" s="20"/>
      <c r="K51" s="20"/>
      <c r="L51" s="20"/>
      <c r="M51" s="20"/>
      <c r="N51" s="31"/>
    </row>
    <row r="52" spans="3:14" x14ac:dyDescent="0.35">
      <c r="C52" s="15"/>
      <c r="D52" s="20"/>
      <c r="E52" s="20"/>
      <c r="F52" s="21"/>
      <c r="G52" s="20"/>
      <c r="H52" s="20"/>
      <c r="I52" s="20"/>
      <c r="J52" s="20"/>
      <c r="K52" s="20"/>
      <c r="L52" s="20"/>
      <c r="M52" s="20"/>
      <c r="N52" s="31"/>
    </row>
    <row r="53" spans="3:14" x14ac:dyDescent="0.35">
      <c r="C53" s="15"/>
      <c r="D53" s="21">
        <v>7</v>
      </c>
      <c r="E53" s="20" t="s">
        <v>117</v>
      </c>
      <c r="F53" s="21"/>
      <c r="G53" s="20"/>
      <c r="H53" s="20"/>
      <c r="I53" s="20"/>
      <c r="J53" s="20"/>
      <c r="K53" s="20"/>
      <c r="L53" s="20"/>
      <c r="M53" s="20"/>
      <c r="N53" s="31"/>
    </row>
    <row r="54" spans="3:14" x14ac:dyDescent="0.35">
      <c r="C54" s="15"/>
      <c r="D54" s="21"/>
      <c r="E54" s="20" t="s">
        <v>118</v>
      </c>
      <c r="F54" s="21"/>
      <c r="G54" s="20"/>
      <c r="H54" s="20"/>
      <c r="I54" s="20"/>
      <c r="J54" s="20"/>
      <c r="K54" s="20"/>
      <c r="L54" s="20"/>
      <c r="M54" s="20"/>
      <c r="N54" s="31"/>
    </row>
    <row r="55" spans="3:14" x14ac:dyDescent="0.35">
      <c r="C55" s="15"/>
      <c r="D55" s="21"/>
      <c r="E55" s="20"/>
      <c r="F55" s="21"/>
      <c r="G55" s="20"/>
      <c r="H55" s="20"/>
      <c r="I55" s="20"/>
      <c r="J55" s="20"/>
      <c r="K55" s="20"/>
      <c r="L55" s="20"/>
      <c r="M55" s="20"/>
      <c r="N55" s="31"/>
    </row>
    <row r="56" spans="3:14" x14ac:dyDescent="0.35">
      <c r="C56" s="15"/>
      <c r="D56" s="21">
        <v>8</v>
      </c>
      <c r="E56" s="20" t="s">
        <v>119</v>
      </c>
      <c r="F56" s="21"/>
      <c r="G56" s="20"/>
      <c r="H56" s="20"/>
      <c r="I56" s="20"/>
      <c r="J56" s="20"/>
      <c r="K56" s="20"/>
      <c r="L56" s="20"/>
      <c r="M56" s="20"/>
      <c r="N56" s="31"/>
    </row>
    <row r="57" spans="3:14" x14ac:dyDescent="0.35">
      <c r="C57" s="15"/>
      <c r="D57" s="21"/>
      <c r="E57" s="20" t="s">
        <v>120</v>
      </c>
      <c r="F57" s="21"/>
      <c r="G57" s="20"/>
      <c r="H57" s="20"/>
      <c r="I57" s="20"/>
      <c r="J57" s="20"/>
      <c r="K57" s="20"/>
      <c r="L57" s="20"/>
      <c r="M57" s="20"/>
      <c r="N57" s="31"/>
    </row>
    <row r="58" spans="3:14" x14ac:dyDescent="0.35">
      <c r="C58" s="15"/>
      <c r="D58" s="21"/>
      <c r="E58" s="20"/>
      <c r="F58" s="21"/>
      <c r="G58" s="20"/>
      <c r="H58" s="20"/>
      <c r="I58" s="20"/>
      <c r="J58" s="20"/>
      <c r="K58" s="20"/>
      <c r="L58" s="20"/>
      <c r="M58" s="20"/>
      <c r="N58" s="31"/>
    </row>
    <row r="59" spans="3:14" x14ac:dyDescent="0.35">
      <c r="C59" s="15"/>
      <c r="D59" s="21">
        <v>9</v>
      </c>
      <c r="E59" s="20" t="s">
        <v>121</v>
      </c>
      <c r="F59" s="21"/>
      <c r="G59" s="20"/>
      <c r="H59" s="20"/>
      <c r="I59" s="20"/>
      <c r="J59" s="20"/>
      <c r="K59" s="20"/>
      <c r="L59" s="20"/>
      <c r="M59" s="20"/>
      <c r="N59" s="31"/>
    </row>
    <row r="60" spans="3:14" x14ac:dyDescent="0.35">
      <c r="C60" s="15"/>
      <c r="D60" s="21"/>
      <c r="E60" s="20"/>
      <c r="F60" s="21"/>
      <c r="G60" s="20"/>
      <c r="H60" s="20"/>
      <c r="I60" s="20"/>
      <c r="J60" s="20"/>
      <c r="K60" s="20"/>
      <c r="L60" s="20"/>
      <c r="M60" s="20"/>
      <c r="N60" s="31"/>
    </row>
    <row r="61" spans="3:14" x14ac:dyDescent="0.35">
      <c r="C61" s="15"/>
      <c r="D61" s="21">
        <v>10</v>
      </c>
      <c r="E61" s="20" t="s">
        <v>122</v>
      </c>
      <c r="F61" s="21"/>
      <c r="G61" s="20"/>
      <c r="H61" s="20"/>
      <c r="I61" s="20"/>
      <c r="J61" s="20"/>
      <c r="K61" s="20"/>
      <c r="L61" s="20"/>
      <c r="M61" s="20"/>
      <c r="N61" s="31"/>
    </row>
    <row r="62" spans="3:14" x14ac:dyDescent="0.35">
      <c r="C62" s="15"/>
      <c r="D62" s="21"/>
      <c r="E62" s="20"/>
      <c r="F62" s="21"/>
      <c r="G62" s="20"/>
      <c r="H62" s="20"/>
      <c r="I62" s="20"/>
      <c r="J62" s="20"/>
      <c r="K62" s="20"/>
      <c r="L62" s="20"/>
      <c r="M62" s="20"/>
      <c r="N62" s="31"/>
    </row>
    <row r="63" spans="3:14" x14ac:dyDescent="0.35">
      <c r="C63" s="15"/>
      <c r="D63" s="21"/>
      <c r="E63" s="20"/>
      <c r="F63" s="21"/>
      <c r="G63" s="20"/>
      <c r="H63" s="20"/>
      <c r="I63" s="20"/>
      <c r="J63" s="20"/>
      <c r="K63" s="20"/>
      <c r="L63" s="20"/>
      <c r="M63" s="20"/>
      <c r="N63" s="31"/>
    </row>
    <row r="64" spans="3:14" x14ac:dyDescent="0.35">
      <c r="C64" s="32"/>
      <c r="D64" s="33"/>
      <c r="E64" s="33"/>
      <c r="F64" s="34"/>
      <c r="G64" s="33"/>
      <c r="H64" s="33"/>
      <c r="I64" s="33"/>
      <c r="J64" s="33"/>
      <c r="K64" s="33"/>
      <c r="L64" s="33"/>
      <c r="M64" s="33"/>
      <c r="N64" s="35"/>
    </row>
  </sheetData>
  <mergeCells count="1">
    <mergeCell ref="E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MCC CABLE SCHDULE</vt:lpstr>
      <vt:lpstr>CABLE SUMMARY</vt:lpstr>
      <vt:lpstr>GLAND SUMMARY</vt:lpstr>
      <vt:lpstr>SS</vt:lpstr>
      <vt:lpstr>BRASS</vt:lpstr>
      <vt:lpstr>Dropdowns</vt:lpstr>
      <vt:lpstr>GLAND SELEC. INPUT &amp; NOTES SHT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Bankar (Inv/Pune)</cp:lastModifiedBy>
  <dcterms:created xsi:type="dcterms:W3CDTF">2015-06-05T18:17:20Z</dcterms:created>
  <dcterms:modified xsi:type="dcterms:W3CDTF">2024-12-23T12:49:48Z</dcterms:modified>
</cp:coreProperties>
</file>