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\home\abhishekraje30\frappe-bench\apps\thermax_backend\thermax_backend\templates\"/>
    </mc:Choice>
  </mc:AlternateContent>
  <xr:revisionPtr revIDLastSave="0" documentId="13_ncr:1_{9148AACF-5796-4C60-9BEB-7ED12105B0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CC CABLE SCHDULE" sheetId="1" r:id="rId1"/>
    <sheet name="SS" sheetId="5" state="hidden" r:id="rId2"/>
    <sheet name="BRASS" sheetId="4" state="hidden" r:id="rId3"/>
    <sheet name="Dropdowns" sheetId="2" state="hidden" r:id="rId4"/>
    <sheet name="GLAND SELEC. INPUT &amp; NOTES SHT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5" l="1"/>
  <c r="O4" i="5"/>
  <c r="O3" i="5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W19" i="4"/>
  <c r="O4" i="4"/>
  <c r="O3" i="4"/>
  <c r="H43" i="3"/>
  <c r="H42" i="3"/>
  <c r="H41" i="3"/>
  <c r="H40" i="3"/>
  <c r="H39" i="3"/>
  <c r="H38" i="3"/>
  <c r="H37" i="3"/>
  <c r="H36" i="3"/>
  <c r="H35" i="3"/>
  <c r="H34" i="3"/>
  <c r="H33" i="3"/>
  <c r="H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ABB4F84-3498-4799-8F7D-CE9EC29F5F59}">
      <text>
        <r>
          <rPr>
            <sz val="11"/>
            <color theme="1"/>
            <rFont val="Calibri"/>
            <family val="2"/>
            <scheme val="minor"/>
          </rPr>
          <t>Author:
KEEP BLANK WILL BE FILLED AFTER RECEIPT OF VENDOR DRAWING</t>
        </r>
      </text>
    </comment>
    <comment ref="E7" authorId="0" shapeId="0" xr:uid="{3D2DB869-8B01-4EFE-BABB-9F5F9C470EF4}">
      <text>
        <r>
          <rPr>
            <sz val="11"/>
            <color theme="1"/>
            <rFont val="Calibri"/>
            <family val="2"/>
            <scheme val="minor"/>
          </rPr>
          <t>Author:
KEEP BLANK WILL BE FILLED AFTER RECEIPT OF VENDOR DRAWING</t>
        </r>
      </text>
    </comment>
    <comment ref="G7" authorId="0" shapeId="0" xr:uid="{715BA7DA-7441-40CA-9605-D2B248C51712}">
      <text>
        <r>
          <rPr>
            <sz val="11"/>
            <color theme="1"/>
            <rFont val="Calibri"/>
            <family val="2"/>
            <scheme val="minor"/>
          </rPr>
          <t>Author:
MANUAL ENTRY</t>
        </r>
      </text>
    </comment>
    <comment ref="H7" authorId="0" shapeId="0" xr:uid="{6742A433-FA39-4D38-93C0-9420EF7A1D00}">
      <text>
        <r>
          <rPr>
            <sz val="11"/>
            <color theme="1"/>
            <rFont val="Calibri"/>
            <family val="2"/>
            <scheme val="minor"/>
          </rPr>
          <t>Author:
FROM PROJECT INFORMATION UI</t>
        </r>
      </text>
    </comment>
    <comment ref="I7" authorId="0" shapeId="0" xr:uid="{51C102AD-9AE9-482A-AAD7-600C4C2903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415VAC
230 VAC
110 VAC
4-20 mA</t>
        </r>
      </text>
    </comment>
    <comment ref="P7" authorId="0" shapeId="0" xr:uid="{ACF9F0D6-1A0D-4120-BD25-42467807C8CD}">
      <text>
        <r>
          <rPr>
            <sz val="11"/>
            <color theme="1"/>
            <rFont val="Calibri"/>
            <family val="2"/>
            <scheme val="minor"/>
          </rPr>
          <t xml:space="preserve">Author:
MOTOR TAG THIS WILL COME FROM LOAD LIIST
</t>
        </r>
      </text>
    </comment>
    <comment ref="R7" authorId="0" shapeId="0" xr:uid="{CC48A103-D315-4A79-9E4A-07099024E8CE}">
      <text>
        <r>
          <rPr>
            <sz val="11"/>
            <color theme="1"/>
            <rFont val="Calibri"/>
            <family val="2"/>
            <scheme val="minor"/>
          </rPr>
          <t xml:space="preserve">Author:
THIS WILL COME FROM  LOAD LIST
</t>
        </r>
      </text>
    </comment>
    <comment ref="U7" authorId="0" shapeId="0" xr:uid="{B6CEAF73-6700-4661-AE62-E1B664F416CE}">
      <text>
        <r>
          <rPr>
            <sz val="11"/>
            <color theme="1"/>
            <rFont val="Calibri"/>
            <family val="2"/>
            <scheme val="minor"/>
          </rPr>
          <t>FOR PANEL SIDE, PLATE WILL BE DEFAULT ENTRY</t>
        </r>
      </text>
    </comment>
    <comment ref="V7" authorId="0" shapeId="0" xr:uid="{3B89E996-71D3-4A95-99CD-4AF4E3B2FE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W7" authorId="0" shapeId="0" xr:uid="{58B1C565-B98E-43F2-8905-7995CC3CE39D}">
      <text>
        <r>
          <rPr>
            <sz val="11"/>
            <color theme="1"/>
            <rFont val="Calibri"/>
            <family val="2"/>
            <scheme val="minor"/>
          </rPr>
          <t>SUMMARY TO BE CRAETED BASED ON THIS COLUMN DATA</t>
        </r>
      </text>
    </comment>
    <comment ref="X7" authorId="0" shapeId="0" xr:uid="{7C315CBE-E936-45E5-A370-C54B17E8A373}">
      <text>
        <r>
          <rPr>
            <sz val="11"/>
            <color theme="1"/>
            <rFont val="Calibri"/>
            <family val="2"/>
            <scheme val="minor"/>
          </rPr>
          <t>DEFAULT VALUE WILL BE NO</t>
        </r>
      </text>
    </comment>
    <comment ref="Y7" authorId="0" shapeId="0" xr:uid="{09949AB6-8CA9-4954-8D49-94542559723A}">
      <text>
        <r>
          <rPr>
            <sz val="11"/>
            <color theme="1"/>
            <rFont val="Calibri"/>
            <family val="2"/>
            <scheme val="minor"/>
          </rPr>
          <t>Author:
Do not fill / edit anything in this coloumn
AUTO  SELECTION</t>
        </r>
      </text>
    </comment>
    <comment ref="Z7" authorId="0" shapeId="0" xr:uid="{88CB45F2-A9FF-48F5-A738-FA5B794D3A3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A7" authorId="0" shapeId="0" xr:uid="{C385347A-3232-4C7D-97B0-2C877037B2E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B7" authorId="0" shapeId="0" xr:uid="{9F360F69-CA05-4C2C-9E32-11D9A011DA6A}">
      <text>
        <r>
          <rPr>
            <sz val="11"/>
            <color theme="1"/>
            <rFont val="Calibri"/>
            <family val="2"/>
            <scheme val="minor"/>
          </rPr>
          <t>SUMMARY TO BE CRAETED BASED ON THIS COLUMN DATA</t>
        </r>
      </text>
    </comment>
    <comment ref="AC7" authorId="0" shapeId="0" xr:uid="{F574DF13-6679-4210-B07D-BBC0574E9344}">
      <text>
        <r>
          <rPr>
            <sz val="11"/>
            <color theme="1"/>
            <rFont val="Calibri"/>
            <family val="2"/>
            <scheme val="minor"/>
          </rPr>
          <t>THIS WILL BE POPUKATED FROM ELECTRICAL LOAD LIST</t>
        </r>
      </text>
    </comment>
    <comment ref="AD7" authorId="0" shapeId="0" xr:uid="{9977AE88-096F-472E-8637-A08E6E8019FE}">
      <text>
        <r>
          <rPr>
            <sz val="11"/>
            <color theme="1"/>
            <rFont val="Calibri"/>
            <family val="2"/>
            <scheme val="minor"/>
          </rPr>
          <t>Author:
Do not fill / edit anything in this coloumn
AUTO SELECTION</t>
        </r>
      </text>
    </comment>
    <comment ref="AE7" authorId="0" shapeId="0" xr:uid="{ED93BCE0-3777-4783-BB08-A5B2D9B053FA}">
      <text>
        <r>
          <rPr>
            <sz val="11"/>
            <color theme="1"/>
            <rFont val="Calibri"/>
            <family val="2"/>
            <scheme val="minor"/>
          </rPr>
          <t>Author:
DEFAULT HIDE</t>
        </r>
      </text>
    </comment>
  </commentList>
</comments>
</file>

<file path=xl/sharedStrings.xml><?xml version="1.0" encoding="utf-8"?>
<sst xmlns="http://schemas.openxmlformats.org/spreadsheetml/2006/main" count="1575" uniqueCount="414">
  <si>
    <t>SR.
NO.</t>
  </si>
  <si>
    <t>CABLE NO.</t>
  </si>
  <si>
    <t>CABLE TAG</t>
  </si>
  <si>
    <t>FEEDER NO</t>
  </si>
  <si>
    <t>FROM TB NO</t>
  </si>
  <si>
    <t>FROM FERRULE NO</t>
  </si>
  <si>
    <t>FROM PANEL / JB NO</t>
  </si>
  <si>
    <t>FROM PANEL / JB DESCRIPTION</t>
  </si>
  <si>
    <t>SYSTEM VOLTAGE</t>
  </si>
  <si>
    <t>KW RATING</t>
  </si>
  <si>
    <t>Type</t>
  </si>
  <si>
    <t>CABLE SIZE</t>
  </si>
  <si>
    <t>CABLE TYPE</t>
  </si>
  <si>
    <t>TO FERRULE NO</t>
  </si>
  <si>
    <t>TO EQUIPMENT NO</t>
  </si>
  <si>
    <t>TAG NOS.</t>
  </si>
  <si>
    <t>TO TB NO.</t>
  </si>
  <si>
    <t>TO EQUIPMENT DESCRIPTION</t>
  </si>
  <si>
    <t xml:space="preserve">CABLE LENGTH 
(IN MTR.) </t>
  </si>
  <si>
    <t>CABLE OD</t>
  </si>
  <si>
    <t>ENTRY AVAILABLE AT PANEL / JB</t>
  </si>
  <si>
    <t>SIZE SELECTED AT PANEL / JB</t>
  </si>
  <si>
    <t>GLAND CAT NO AT PANEL / JB</t>
  </si>
  <si>
    <t>SHROUD REQUIREMENT AT PANEL / JB</t>
  </si>
  <si>
    <t>SHROUD CAT NO  AT PANEL / JB</t>
  </si>
  <si>
    <t>ENTRY AVAILABLE  AT EQUIPMENT</t>
  </si>
  <si>
    <t>SIZE SELECTED AT EQUIPMENT</t>
  </si>
  <si>
    <t>GLAND CAT NO AT EQUIPMENT</t>
  </si>
  <si>
    <t>SHROUD REQUIREMENT AT EQUIPMENT</t>
  </si>
  <si>
    <t>SHROUD CAT NO AT EQUIPMENT</t>
  </si>
  <si>
    <t>CABLE TRAY ROUTING</t>
  </si>
  <si>
    <t>REMARK</t>
  </si>
  <si>
    <t>50W</t>
  </si>
  <si>
    <t>100W</t>
  </si>
  <si>
    <t>SCOPE</t>
  </si>
  <si>
    <t>0.625" ET</t>
  </si>
  <si>
    <t>0.75" ET</t>
  </si>
  <si>
    <t>1" ET</t>
  </si>
  <si>
    <t>1.25" ET</t>
  </si>
  <si>
    <t>1.5" ET</t>
  </si>
  <si>
    <t>2" ET</t>
  </si>
  <si>
    <t>2.5" ET</t>
  </si>
  <si>
    <t>3" ET</t>
  </si>
  <si>
    <t>3.25" ET</t>
  </si>
  <si>
    <t>3.5" ET</t>
  </si>
  <si>
    <t>4" ET</t>
  </si>
  <si>
    <t>4.5" ET</t>
  </si>
  <si>
    <t>40 MM</t>
  </si>
  <si>
    <t>42 MM</t>
  </si>
  <si>
    <t>70 MM</t>
  </si>
  <si>
    <t>3.75" ET</t>
  </si>
  <si>
    <t>M28</t>
  </si>
  <si>
    <t>M40</t>
  </si>
  <si>
    <t>M42</t>
  </si>
  <si>
    <t>M70</t>
  </si>
  <si>
    <t>M16</t>
  </si>
  <si>
    <t>M20</t>
  </si>
  <si>
    <t>M25</t>
  </si>
  <si>
    <t>M32</t>
  </si>
  <si>
    <t>M50</t>
  </si>
  <si>
    <t>M63</t>
  </si>
  <si>
    <t>M75</t>
  </si>
  <si>
    <t>M82</t>
  </si>
  <si>
    <t>M90</t>
  </si>
  <si>
    <t>M100</t>
  </si>
  <si>
    <t>M115</t>
  </si>
  <si>
    <t>1/2" NPT</t>
  </si>
  <si>
    <t>3/4" NPT</t>
  </si>
  <si>
    <t>1" NPT</t>
  </si>
  <si>
    <t>1.25" NPT</t>
  </si>
  <si>
    <t>1.5" NPT</t>
  </si>
  <si>
    <t>2" NPT</t>
  </si>
  <si>
    <t>2.5" NPT</t>
  </si>
  <si>
    <t>3" NPT</t>
  </si>
  <si>
    <t>3.5" NPT</t>
  </si>
  <si>
    <t>INSTRUCTIONS &amp; NOTES FOR SELECTION OF WEATHER PROOF DOUBLE COMPRESSION CABLE GLANDS USING THIS CABLE SCHEDULE</t>
  </si>
  <si>
    <t>Notes :</t>
  </si>
  <si>
    <t>This Excel is for selection of Weather Proof Double compression cable glands for Armoured / Unarmoured cables.</t>
  </si>
  <si>
    <t>This Excel has been prepared with Standard cable gland CAT No's of make Braco &amp; Comet.</t>
  </si>
  <si>
    <t>This Excel can be used for selection of all type of cable entries i.e. ET, Metric, NPT.</t>
  </si>
  <si>
    <t>This Excel has been prepared with cable gland MOC of Nickel Plate Brass &amp; SS304.</t>
  </si>
  <si>
    <t>(SS304 MOC for Make Braco make only.)</t>
  </si>
  <si>
    <t>Instructions to use :</t>
  </si>
  <si>
    <t>Select the cable gland Make &amp; MOC as per the project requirement. (Discuss with respective buyer &amp; PM for the make)</t>
  </si>
  <si>
    <t>SELECT GLAND MAKE :</t>
  </si>
  <si>
    <t>BRACO</t>
  </si>
  <si>
    <t>SELECT GLAND MOC :</t>
  </si>
  <si>
    <t>Ni PLATED BRASS</t>
  </si>
  <si>
    <t>Please do not shift any rows / coloumns in cable schedule sheet.</t>
  </si>
  <si>
    <t xml:space="preserve">Cable size description should be as follows do not change the format/sequence(ex. Space) of the description. It should be always </t>
  </si>
  <si>
    <t>end with either "ARMOURED CABLE" or "UNARMOURED CABLE".</t>
  </si>
  <si>
    <t>Ex .</t>
  </si>
  <si>
    <t>a) "3C x 2.5 SQ.MM. CU. XLPE/PVC ARMOURED CABLE"</t>
  </si>
  <si>
    <t>b) "3C x 2.5 SQ.MM. CU. XLPE/PVC UNARMOURED CABLE"</t>
  </si>
  <si>
    <t>c) "1PR X 1.0 SQ.MM. CU. XLPE/PVC ARMOURED CABLE"</t>
  </si>
  <si>
    <t xml:space="preserve">Fill the cable types &amp; OD below. ( Take exact OD from test report(recommended). If exact OD not available mention OD with specificied </t>
  </si>
  <si>
    <t>tolerance in final datasheet.)</t>
  </si>
  <si>
    <t>Sr.No</t>
  </si>
  <si>
    <t>Cable Size (Discription shall be same as cable schedule)</t>
  </si>
  <si>
    <t>Cable OD</t>
  </si>
  <si>
    <t>3C X 2.5 SQ.MM. CU. XLPE ARMOURED CABLE</t>
  </si>
  <si>
    <t>3C X 6 SQ.MM. AL. XLPE ARMOURED CABLE</t>
  </si>
  <si>
    <t>3C X 10 SQ.MM. AL. XLPE ARMOURED CABLE</t>
  </si>
  <si>
    <t>3C X 16 SQ.MM. AL. XLPE ARMOURED CABLE</t>
  </si>
  <si>
    <t>3C X 35 SQ.MM. AL. XLPE ARMOURED CABLE</t>
  </si>
  <si>
    <t>3C X 70 SQ.MM. AL. XLPE ARMOURED CABLE</t>
  </si>
  <si>
    <t>3C X 95 SQ.MM. AL. XLPE ARMOURED CABLE</t>
  </si>
  <si>
    <t>3.5C X 120 SQ.MM. AL. XLPE ARMOURED CABLE</t>
  </si>
  <si>
    <t>3.5C X 35 SQ.MM. AL. XLPE ARMOURED CABLE</t>
  </si>
  <si>
    <t>3.5C X 70 SQ.MM. AL. XLPE ARMOURED CABLE</t>
  </si>
  <si>
    <t>3.5C X 95 SQ.MM. AL. XLPE ARMOURED CABLE</t>
  </si>
  <si>
    <t>4C X 10 SQ.MM. AL. XLPE ARMOURED CABLE</t>
  </si>
  <si>
    <t>6P X 1 SQ.MM. CU. ARMOURED CABLE</t>
  </si>
  <si>
    <t>7C X 1.5 SQ.MM. CU. XLPE ARMOURED CABLE</t>
  </si>
  <si>
    <t>In "cable schedule" sheet "FROM / TO SIDE ENTRY AVAILABLE" coloumn fill the availabe Entry as per the Equipment / Instrument datasheet.</t>
  </si>
  <si>
    <t>In "cable schedule" sheet "FROM / TO SIDE SIZE SELECTED" coloumn if the entry available is "Plate" Select the ET size (start from minimum size to</t>
  </si>
  <si>
    <t xml:space="preserve"> maximum size to obtain the Gland CAT No. and if not plate select the same size as Available entry.</t>
  </si>
  <si>
    <t xml:space="preserve">If the above Instructions followed properly Gland CAT would have been generated automatically by now. If not it might be non standard requirement </t>
  </si>
  <si>
    <t>please select the cable gland as per the respective cable gland catalogues.</t>
  </si>
  <si>
    <t>After that In "cable schedule" Sheet "FROM / TO SIDE SHROUD REQUIREMENT" Coloumn Select either "Yes" or "No" as per the requirement.</t>
  </si>
  <si>
    <t>(Note PVC Shroud shall be used for all Glands which are outside MCC / Control Room)</t>
  </si>
  <si>
    <t>After Selection of Shroud requirement Shroud CAT No. would have been generated automatically by now.</t>
  </si>
  <si>
    <t>After completion of All cable gland selection Hide the "To be hide" coloumn while submitting to client.</t>
  </si>
  <si>
    <t>MANUAL SELECTION</t>
  </si>
  <si>
    <t>AUTO SELECTION</t>
  </si>
  <si>
    <t>LADDER POWER</t>
  </si>
  <si>
    <t>LADDER CONTROL</t>
  </si>
  <si>
    <t>PLEASE DO NOT DELETE THESE COLOUMNS</t>
  </si>
  <si>
    <t>NICKEL PLATED BRASS</t>
  </si>
  <si>
    <t>SS304</t>
  </si>
  <si>
    <t>FOR FROM SIDE</t>
  </si>
  <si>
    <t>FOR TO SIDE</t>
  </si>
  <si>
    <t>YES</t>
  </si>
  <si>
    <t>COMET</t>
  </si>
  <si>
    <t>MAKE</t>
  </si>
  <si>
    <t>CAT.NO</t>
  </si>
  <si>
    <t>ENTRY THREAD</t>
  </si>
  <si>
    <t xml:space="preserve">CABLE OD </t>
  </si>
  <si>
    <t>HOLE</t>
  </si>
  <si>
    <t xml:space="preserve">MAKE </t>
  </si>
  <si>
    <t>GLAND CAT NO</t>
  </si>
  <si>
    <t>NO</t>
  </si>
  <si>
    <t>Make</t>
  </si>
  <si>
    <t>Cat. No</t>
  </si>
  <si>
    <t>Nipple Thread Inch</t>
  </si>
  <si>
    <t xml:space="preserve">above </t>
  </si>
  <si>
    <t>upto</t>
  </si>
  <si>
    <t>0.75 "</t>
  </si>
  <si>
    <t>BPW 3/8</t>
  </si>
  <si>
    <t>ARMOURED</t>
  </si>
  <si>
    <t>BPW 1/2"</t>
  </si>
  <si>
    <t>BPW-001S</t>
  </si>
  <si>
    <t>BPW 5/8"</t>
  </si>
  <si>
    <t>BPW 001</t>
  </si>
  <si>
    <t>BPW-01S</t>
  </si>
  <si>
    <t>BPW 01</t>
  </si>
  <si>
    <t>BPW 01L</t>
  </si>
  <si>
    <t>BPW 02</t>
  </si>
  <si>
    <t>BPW 02S</t>
  </si>
  <si>
    <t>BPW 03</t>
  </si>
  <si>
    <t>BPW 1"</t>
  </si>
  <si>
    <t>BPW 04</t>
  </si>
  <si>
    <t>BPW 04L</t>
  </si>
  <si>
    <t>BPW 05</t>
  </si>
  <si>
    <t>BPW 05L</t>
  </si>
  <si>
    <t>BPW 06</t>
  </si>
  <si>
    <t>BPW 06S</t>
  </si>
  <si>
    <t>BPW 07</t>
  </si>
  <si>
    <t>BPW 08</t>
  </si>
  <si>
    <t>BPW 09</t>
  </si>
  <si>
    <t>BPW 010</t>
  </si>
  <si>
    <t>BPW-010L</t>
  </si>
  <si>
    <t>BPW 011</t>
  </si>
  <si>
    <t>BPW 012</t>
  </si>
  <si>
    <t>BPW 013S</t>
  </si>
  <si>
    <t>BPW 013</t>
  </si>
  <si>
    <t>BPW 014</t>
  </si>
  <si>
    <t>BPW 015</t>
  </si>
  <si>
    <t>BPW 016</t>
  </si>
  <si>
    <t>CBW01SS</t>
  </si>
  <si>
    <t>CBW01S</t>
  </si>
  <si>
    <t>CBW01</t>
  </si>
  <si>
    <t>CBW01A</t>
  </si>
  <si>
    <t>CBW02</t>
  </si>
  <si>
    <t>CBW02A</t>
  </si>
  <si>
    <t>CBW03</t>
  </si>
  <si>
    <t>CBW04</t>
  </si>
  <si>
    <t>CBW04A</t>
  </si>
  <si>
    <t>CBW05</t>
  </si>
  <si>
    <t>CBW05A</t>
  </si>
  <si>
    <t>CBW06</t>
  </si>
  <si>
    <t>CBW06A</t>
  </si>
  <si>
    <t>CBW07</t>
  </si>
  <si>
    <t>CBW08</t>
  </si>
  <si>
    <t>CBW09</t>
  </si>
  <si>
    <t>CBW010</t>
  </si>
  <si>
    <t>CBW10A</t>
  </si>
  <si>
    <t>CBW011S</t>
  </si>
  <si>
    <t>CBW011</t>
  </si>
  <si>
    <t>CBW012</t>
  </si>
  <si>
    <t>CBW013A</t>
  </si>
  <si>
    <t>CBW013</t>
  </si>
  <si>
    <t>CBW014</t>
  </si>
  <si>
    <t>CBW015</t>
  </si>
  <si>
    <t>CBW016</t>
  </si>
  <si>
    <t>BPT-001SS</t>
  </si>
  <si>
    <t>UNARMOURED</t>
  </si>
  <si>
    <t>BPT-001S</t>
  </si>
  <si>
    <t>BPT-001</t>
  </si>
  <si>
    <t>BPT-01 L</t>
  </si>
  <si>
    <t>BPT-02</t>
  </si>
  <si>
    <t>BPT-03 SP</t>
  </si>
  <si>
    <t>BPT-04L</t>
  </si>
  <si>
    <t>BPT-05 L</t>
  </si>
  <si>
    <t>BPT-06 SP</t>
  </si>
  <si>
    <t>1.57 "</t>
  </si>
  <si>
    <t>BPT-07 SP</t>
  </si>
  <si>
    <t>1.65 "</t>
  </si>
  <si>
    <t>BPT-08</t>
  </si>
  <si>
    <t>BPT-09</t>
  </si>
  <si>
    <t>BPT-010L</t>
  </si>
  <si>
    <t>BPT-011S</t>
  </si>
  <si>
    <t>BPT-011L</t>
  </si>
  <si>
    <t>2.75 "</t>
  </si>
  <si>
    <t>BPT-012</t>
  </si>
  <si>
    <t>BPT-013SL</t>
  </si>
  <si>
    <t>BPT-013</t>
  </si>
  <si>
    <t>BPT-014</t>
  </si>
  <si>
    <t>BPT-015</t>
  </si>
  <si>
    <t>BPT-016</t>
  </si>
  <si>
    <t>CBW03SP</t>
  </si>
  <si>
    <t>CBW06SP</t>
  </si>
  <si>
    <t>CBW07SP</t>
  </si>
  <si>
    <t>CBW010A</t>
  </si>
  <si>
    <t>CBW011SP</t>
  </si>
  <si>
    <t>BPW 3/8 WITH M16 THREADING</t>
  </si>
  <si>
    <t>BPW 1/2" WITH M16 THREADING</t>
  </si>
  <si>
    <t>BPW-001S WITH M20 THREADING</t>
  </si>
  <si>
    <t>BPW 5/8" WITH M20 THREADING</t>
  </si>
  <si>
    <t>BPW 001 WITH M20 THREADING</t>
  </si>
  <si>
    <t>BPW-01S WITH M20 THREADING</t>
  </si>
  <si>
    <t>BPW 01 WITH M20 THREADING</t>
  </si>
  <si>
    <t>BPW 01L WITH M25 THREADING</t>
  </si>
  <si>
    <t>BPW 02 WITH M25 THREADING</t>
  </si>
  <si>
    <t>BPW 02S WITH M20 THREADING</t>
  </si>
  <si>
    <t>BPW 03 WITH M25 THREADING</t>
  </si>
  <si>
    <t>BPW 1" WITH M25 THREADING</t>
  </si>
  <si>
    <t>BPW 04 WITH M25 THREADING</t>
  </si>
  <si>
    <t>BPW 04L WITH M32 THREADING</t>
  </si>
  <si>
    <t>BPW 05 WITH M32 THREADING</t>
  </si>
  <si>
    <t>BPW 05L WITH M40 THREADING</t>
  </si>
  <si>
    <t>BPW 06 WITH M40 THREADING</t>
  </si>
  <si>
    <t>BPW 06S WITH M32 THREADING</t>
  </si>
  <si>
    <t>BPW 07 WITH M40 THREADING</t>
  </si>
  <si>
    <t>BPW 08 WITH M50 THREADING</t>
  </si>
  <si>
    <t>BPW 09 WITH M50 THREADING</t>
  </si>
  <si>
    <t>BPW 010 WITH M50 THREADING</t>
  </si>
  <si>
    <t>BPW-010L WITH M63 THREADING</t>
  </si>
  <si>
    <t>BPW 011 WITH M63 THREADING</t>
  </si>
  <si>
    <t>BPW 012 WITH M75 THREADING</t>
  </si>
  <si>
    <t>BPW 013S WITH M75 THREADING</t>
  </si>
  <si>
    <t>BPW 013 WITH M82 THREADING</t>
  </si>
  <si>
    <t>BPW 014 WITH M90 THREADING</t>
  </si>
  <si>
    <t>BPW 015 WITH M100 THREADING</t>
  </si>
  <si>
    <t>BPW 016 WITH M115 THREADING</t>
  </si>
  <si>
    <t>WITH</t>
  </si>
  <si>
    <t>THREADING</t>
  </si>
  <si>
    <t>BPW 001S-1/2 " NPT</t>
  </si>
  <si>
    <t>BPW 001-1/2 " NPT</t>
  </si>
  <si>
    <t>BPW-01S-1/2 " NPT</t>
  </si>
  <si>
    <t>BPW 01-1/2 " NPT</t>
  </si>
  <si>
    <t>BPW 02-1/2 " NPT</t>
  </si>
  <si>
    <t>BPW 03-1/2 " NPT</t>
  </si>
  <si>
    <t>BPW 01-3/4 " NPT</t>
  </si>
  <si>
    <t>BPW 02-3/4 " NPT</t>
  </si>
  <si>
    <t>BPW 03-3/4 " NPT</t>
  </si>
  <si>
    <t>BPW 04-3/4 " NPT</t>
  </si>
  <si>
    <t>BPW 04-1 " NPT</t>
  </si>
  <si>
    <t>BPW 05-1 " NPT</t>
  </si>
  <si>
    <t>BPW 06-1 " NPT</t>
  </si>
  <si>
    <t>CBW01SS WITH 1/2 " NPT (M)</t>
  </si>
  <si>
    <t>CBW01SS WITH 3/4 " NPT (M)</t>
  </si>
  <si>
    <t>CBW01S WITH 1/2 " NPT (M)</t>
  </si>
  <si>
    <t>CBW01S WITH 3/4 " NPT (M)</t>
  </si>
  <si>
    <t>CBW01 WITH 1/2 " NPT (M)</t>
  </si>
  <si>
    <t>CBW01 WITH 3/4 " NPT (M)</t>
  </si>
  <si>
    <t>CBW02 WITH 3/4 " NPT (M)</t>
  </si>
  <si>
    <t>CBW02 WITH 1 " NPT (M)</t>
  </si>
  <si>
    <t>CBW03 WITH 3/4 " NPT (M)</t>
  </si>
  <si>
    <t>CBW03 WITH 1 " NPT (M)</t>
  </si>
  <si>
    <t>CBW04 WITH 1 " NPT (M)</t>
  </si>
  <si>
    <t>CBW04 WITH 1.25 " NPT (M)</t>
  </si>
  <si>
    <t>CBW05 WITH 1 " NPT (M)</t>
  </si>
  <si>
    <t>CBW05 WITH 1.25 " NPT (M)</t>
  </si>
  <si>
    <t>CBW06 WITH 1.25 " NPT (M)</t>
  </si>
  <si>
    <t>CBW06 WITH 1.5 " NPT (M)</t>
  </si>
  <si>
    <t>CBW07 WITH 1.25 " NPT (M)</t>
  </si>
  <si>
    <t>CBW07 WITH 1.5 " NPT (M)</t>
  </si>
  <si>
    <t>CBW08 WITH 1.5 " NPT (M)</t>
  </si>
  <si>
    <t>CBW08 WITH 2 " NPT (M)</t>
  </si>
  <si>
    <t>CBW09 WITH 1.5 " NPT (M)</t>
  </si>
  <si>
    <t>CBW09 WITH 2 " NPT (M)</t>
  </si>
  <si>
    <t>CBW010 WITH 2 " NPT (M)</t>
  </si>
  <si>
    <t>CBW010 WITH 2.5 " NPT (M)</t>
  </si>
  <si>
    <t>CBW011 WITH 2 " NPT (M)</t>
  </si>
  <si>
    <t>CBW011 WITH 2.5 " NPT (M)</t>
  </si>
  <si>
    <t>CBW012 WITH 2.5 " NPT (M)</t>
  </si>
  <si>
    <t>CBW012 WITH 3 " NPT (M)</t>
  </si>
  <si>
    <t>CBW013 WITH 3 " NPT (M)</t>
  </si>
  <si>
    <t>CBW013 WITH 3.5 " NPT (M)</t>
  </si>
  <si>
    <t>SSW 1/2"</t>
  </si>
  <si>
    <t>SSW-001S</t>
  </si>
  <si>
    <t>SSW 001</t>
  </si>
  <si>
    <t>SSW-01S</t>
  </si>
  <si>
    <t>SSW 01</t>
  </si>
  <si>
    <t>SSW 01L</t>
  </si>
  <si>
    <t>SSW 02</t>
  </si>
  <si>
    <t>SSW 02S</t>
  </si>
  <si>
    <t>SSW 03</t>
  </si>
  <si>
    <t>SSW 04</t>
  </si>
  <si>
    <t>SSW 04L</t>
  </si>
  <si>
    <t>SSW 05</t>
  </si>
  <si>
    <t>SSW 05L</t>
  </si>
  <si>
    <t>SSW 06</t>
  </si>
  <si>
    <t>SSW 06S</t>
  </si>
  <si>
    <t>SSW 07</t>
  </si>
  <si>
    <t>SSW 08</t>
  </si>
  <si>
    <t>SSW 09</t>
  </si>
  <si>
    <t>SSW 010</t>
  </si>
  <si>
    <t>SSW-010L</t>
  </si>
  <si>
    <t>SSW 011</t>
  </si>
  <si>
    <t>SSW 012</t>
  </si>
  <si>
    <t>SSW 013S</t>
  </si>
  <si>
    <t>SSW 013</t>
  </si>
  <si>
    <t>SSW 014</t>
  </si>
  <si>
    <t>SSW 015</t>
  </si>
  <si>
    <t>SSW 016</t>
  </si>
  <si>
    <t>SSW-3/8' WITH M16 THREADING</t>
  </si>
  <si>
    <t>SSW-1/2" WITH M16 THREADING</t>
  </si>
  <si>
    <t>SSW-001S WITH M20 THREADING</t>
  </si>
  <si>
    <t>SSW-5/8" WITH M20 THREADING</t>
  </si>
  <si>
    <t>SSW-001 WITH M20 THREADING</t>
  </si>
  <si>
    <t>SSW-01S WITH M20 THREADING</t>
  </si>
  <si>
    <t>SSW-01 WITH M20 THREADING</t>
  </si>
  <si>
    <t>SSW-01L WITH M25 THREADING</t>
  </si>
  <si>
    <t>SSW-02 WITH M25 THREADING</t>
  </si>
  <si>
    <t>SSW-02S WITH M20 THREADING</t>
  </si>
  <si>
    <t>SSW-03 WITH M25 THREADING</t>
  </si>
  <si>
    <t>SSW-1" WITH M25 THREADING</t>
  </si>
  <si>
    <t>SSW-04 WITH M25 THREADING</t>
  </si>
  <si>
    <t>SSW-04L WITH M32 THREADING</t>
  </si>
  <si>
    <t>SSW-05 WITH M32 THREADING</t>
  </si>
  <si>
    <t>SSW-05L WITH M40 THREADING</t>
  </si>
  <si>
    <t>SSW-06 WITH M40 THREADING</t>
  </si>
  <si>
    <t>SSW-06S WITH M32 THREADING</t>
  </si>
  <si>
    <t>SSW-07 WITH M40 THREADING</t>
  </si>
  <si>
    <t>SSW-08 WITH M50 THREADING</t>
  </si>
  <si>
    <t>SSW-09 WITH M50 THREADING</t>
  </si>
  <si>
    <t>SSW-010 WITH M50 THREADING</t>
  </si>
  <si>
    <t>SSW-010L WITH M63 THREADING</t>
  </si>
  <si>
    <t>SSW-011 WITH M63 THREADING</t>
  </si>
  <si>
    <t>SSW-012 WITH M75 THREADING</t>
  </si>
  <si>
    <t>SSW-013S WITH M75 THREADING</t>
  </si>
  <si>
    <t>SSW-013 WITH M82 THREADING</t>
  </si>
  <si>
    <t>SSW-014 WITH M90 THREADING</t>
  </si>
  <si>
    <t>SSW-015 WITH M100 THREADING</t>
  </si>
  <si>
    <t>SSW-016 WITH M115 THREADING</t>
  </si>
  <si>
    <t>SSW 1/2" NPT 001S</t>
  </si>
  <si>
    <t>SSW 001-1/2" NPT</t>
  </si>
  <si>
    <t>SSW 01-1/2" NPT</t>
  </si>
  <si>
    <t>SSW 02-1/2" NPT</t>
  </si>
  <si>
    <t>SSW 01-3/4" NPT</t>
  </si>
  <si>
    <t>SSW 02-3/4" NPT</t>
  </si>
  <si>
    <t>SSW 03-3/4" NPT</t>
  </si>
  <si>
    <t>SSW 04-3/4" NPT</t>
  </si>
  <si>
    <t>SSW 04-1" NPT</t>
  </si>
  <si>
    <t>SSW 05-1' NPT</t>
  </si>
  <si>
    <t>SSW 06-1" NPT</t>
  </si>
  <si>
    <t>SSW 06-1-1/4" NPT</t>
  </si>
  <si>
    <t>SSW 07-1-1/4" NPT</t>
  </si>
  <si>
    <t>SSW 08-1-1/2" NPT</t>
  </si>
  <si>
    <t>SSW 09-1-1/2" NPT</t>
  </si>
  <si>
    <t>SSW 010-1-1/2" NPT</t>
  </si>
  <si>
    <t>SSW 011-2" NPT</t>
  </si>
  <si>
    <t>SSW 012-2-1/2" NPT</t>
  </si>
  <si>
    <t>SSW 013-3" NPT</t>
  </si>
  <si>
    <t>SSWT-001S</t>
  </si>
  <si>
    <t>SSWT-001</t>
  </si>
  <si>
    <t>SSWT-01 L</t>
  </si>
  <si>
    <t>SSWT-02</t>
  </si>
  <si>
    <t>SSWT-03 SP</t>
  </si>
  <si>
    <t>28MM</t>
  </si>
  <si>
    <t>SSWT-04L</t>
  </si>
  <si>
    <t>SSWT-05 L</t>
  </si>
  <si>
    <t>SSWT-06 SP</t>
  </si>
  <si>
    <t>40MM</t>
  </si>
  <si>
    <t>SSWT-07 SP</t>
  </si>
  <si>
    <t>42MM</t>
  </si>
  <si>
    <t>SSWT-08</t>
  </si>
  <si>
    <t>SSWT-09</t>
  </si>
  <si>
    <t>SSWT-010L</t>
  </si>
  <si>
    <t>SSWT-011S</t>
  </si>
  <si>
    <t>SSWT-011</t>
  </si>
  <si>
    <t>70MM</t>
  </si>
  <si>
    <t>SSWT-012</t>
  </si>
  <si>
    <t>SSWT-013SL</t>
  </si>
  <si>
    <t>SSWT-013</t>
  </si>
  <si>
    <t>SSWT-014</t>
  </si>
  <si>
    <t>SSWT-015</t>
  </si>
  <si>
    <t>SSWT-016</t>
  </si>
  <si>
    <t>TYPE OF CABLE</t>
  </si>
  <si>
    <t>ET</t>
  </si>
  <si>
    <t>METRIC</t>
  </si>
  <si>
    <t>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</si>
</sst>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haroni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3" fillId="5" borderId="2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6" fillId="6" borderId="2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14" xfId="0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6" fillId="0" borderId="2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Q7"/>
  <sheetViews>
    <sheetView tabSelected="1" topLeftCell="AU1" zoomScale="80" zoomScaleNormal="80" workbookViewId="0">
      <selection activeCell="AQ7" sqref="AQ7:BQ7"/>
    </sheetView>
  </sheetViews>
  <sheetFormatPr defaultRowHeight="14.5" x14ac:dyDescent="0.35"/>
  <cols>
    <col min="1" max="1" width="7.6328125" customWidth="1"/>
    <col min="2" max="3" width="35.6328125" customWidth="1"/>
    <col min="4" max="7" width="25.6328125" customWidth="1"/>
    <col min="8" max="8" width="30.6328125" customWidth="1"/>
    <col min="9" max="10" width="25.6328125" customWidth="1"/>
    <col min="11" max="11" width="10.6328125" customWidth="1"/>
    <col min="12" max="12" width="40.6328125" customWidth="1"/>
    <col min="13" max="13" width="25.6328125" customWidth="1"/>
    <col min="14" max="17" width="35.6328125" customWidth="1"/>
    <col min="18" max="18" width="50.6328125" customWidth="1"/>
    <col min="19" max="19" width="25.6328125" customWidth="1"/>
    <col min="20" max="30" width="20.6328125" customWidth="1"/>
    <col min="31" max="31" width="30.6328125" customWidth="1"/>
    <col min="32" max="32" width="25.6328125" customWidth="1"/>
    <col min="33" max="37" width="10.6328125" customWidth="1"/>
    <col min="43" max="43" width="17.6328125" customWidth="1"/>
    <col min="50" max="50" width="16" customWidth="1"/>
    <col min="56" max="56" width="17.26953125" customWidth="1"/>
    <col min="63" max="63" width="17.6328125" customWidth="1"/>
    <col min="69" max="69" width="16.90625" customWidth="1"/>
  </cols>
  <sheetData>
    <row r="3" spans="1:69" ht="25" customHeight="1" x14ac:dyDescent="0.35">
      <c r="AQ3" s="62" t="s">
        <v>127</v>
      </c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</row>
    <row r="4" spans="1:69" ht="25" customHeight="1" x14ac:dyDescent="0.35">
      <c r="U4" s="36" t="s">
        <v>123</v>
      </c>
      <c r="V4" s="36" t="s">
        <v>123</v>
      </c>
      <c r="W4" s="36" t="s">
        <v>124</v>
      </c>
      <c r="X4" s="36" t="s">
        <v>123</v>
      </c>
      <c r="Y4" s="36" t="s">
        <v>124</v>
      </c>
      <c r="Z4" s="36" t="s">
        <v>123</v>
      </c>
      <c r="AA4" s="36" t="s">
        <v>123</v>
      </c>
      <c r="AB4" s="36" t="s">
        <v>124</v>
      </c>
      <c r="AC4" s="36" t="s">
        <v>123</v>
      </c>
      <c r="AD4" s="36" t="s">
        <v>124</v>
      </c>
      <c r="AQ4" s="38"/>
      <c r="AR4" s="63" t="s">
        <v>128</v>
      </c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5"/>
      <c r="BE4" s="38"/>
      <c r="BF4" s="63" t="s">
        <v>129</v>
      </c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5"/>
    </row>
    <row r="5" spans="1:69" ht="25" customHeight="1" x14ac:dyDescent="0.35">
      <c r="AG5" s="60" t="s">
        <v>125</v>
      </c>
      <c r="AH5" s="61"/>
      <c r="AI5" s="60" t="s">
        <v>126</v>
      </c>
      <c r="AJ5" s="61"/>
      <c r="AQ5" s="38"/>
      <c r="AR5" s="38"/>
      <c r="AS5" s="62" t="s">
        <v>130</v>
      </c>
      <c r="AT5" s="62"/>
      <c r="AU5" s="62"/>
      <c r="AV5" s="62"/>
      <c r="AW5" s="62"/>
      <c r="AX5" s="62"/>
      <c r="AY5" s="62" t="s">
        <v>131</v>
      </c>
      <c r="AZ5" s="62"/>
      <c r="BA5" s="62"/>
      <c r="BB5" s="62"/>
      <c r="BC5" s="62"/>
      <c r="BD5" s="62"/>
      <c r="BE5" s="38"/>
      <c r="BF5" s="62" t="s">
        <v>130</v>
      </c>
      <c r="BG5" s="62"/>
      <c r="BH5" s="62"/>
      <c r="BI5" s="62"/>
      <c r="BJ5" s="62"/>
      <c r="BK5" s="62"/>
      <c r="BL5" s="62" t="s">
        <v>131</v>
      </c>
      <c r="BM5" s="62"/>
      <c r="BN5" s="62"/>
      <c r="BO5" s="62"/>
      <c r="BP5" s="62"/>
      <c r="BQ5" s="62"/>
    </row>
    <row r="6" spans="1:69" x14ac:dyDescent="0.35">
      <c r="AQ6" s="38"/>
      <c r="AR6" s="38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8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69" ht="50" customHeight="1" x14ac:dyDescent="0.35">
      <c r="A7" s="1" t="s">
        <v>0</v>
      </c>
      <c r="B7" s="2" t="s">
        <v>1</v>
      </c>
      <c r="C7" s="3" t="s">
        <v>2</v>
      </c>
      <c r="D7" s="4" t="s">
        <v>3</v>
      </c>
      <c r="E7" s="4" t="s">
        <v>4</v>
      </c>
      <c r="F7" s="3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3" t="s">
        <v>13</v>
      </c>
      <c r="O7" s="3" t="s">
        <v>14</v>
      </c>
      <c r="P7" s="2" t="s">
        <v>15</v>
      </c>
      <c r="Q7" s="4" t="s">
        <v>16</v>
      </c>
      <c r="R7" s="2" t="s">
        <v>17</v>
      </c>
      <c r="S7" s="2" t="s">
        <v>18</v>
      </c>
      <c r="T7" s="2" t="s">
        <v>19</v>
      </c>
      <c r="U7" s="9" t="s">
        <v>20</v>
      </c>
      <c r="V7" s="9" t="s">
        <v>21</v>
      </c>
      <c r="W7" s="10" t="s">
        <v>22</v>
      </c>
      <c r="X7" s="9" t="s">
        <v>23</v>
      </c>
      <c r="Y7" s="10" t="s">
        <v>24</v>
      </c>
      <c r="Z7" s="9" t="s">
        <v>25</v>
      </c>
      <c r="AA7" s="9" t="s">
        <v>26</v>
      </c>
      <c r="AB7" s="10" t="s">
        <v>27</v>
      </c>
      <c r="AC7" s="9" t="s">
        <v>28</v>
      </c>
      <c r="AD7" s="10" t="s">
        <v>29</v>
      </c>
      <c r="AE7" s="5" t="s">
        <v>30</v>
      </c>
      <c r="AF7" s="6" t="s">
        <v>31</v>
      </c>
      <c r="AG7" s="7" t="s">
        <v>32</v>
      </c>
      <c r="AH7" s="5" t="s">
        <v>33</v>
      </c>
      <c r="AI7" s="7" t="s">
        <v>32</v>
      </c>
      <c r="AJ7" s="5" t="s">
        <v>33</v>
      </c>
      <c r="AK7" s="8" t="s">
        <v>34</v>
      </c>
      <c r="AQ7" s="37" t="s">
        <v>410</v>
      </c>
      <c r="AR7" s="37" t="s">
        <v>134</v>
      </c>
      <c r="AS7" s="37"/>
      <c r="AT7" s="37"/>
      <c r="AU7" s="37" t="s">
        <v>411</v>
      </c>
      <c r="AV7" s="37" t="s">
        <v>412</v>
      </c>
      <c r="AW7" s="37" t="s">
        <v>413</v>
      </c>
      <c r="AX7" s="78" t="s">
        <v>206</v>
      </c>
      <c r="AY7" s="78"/>
      <c r="AZ7" s="78"/>
      <c r="BA7" s="37" t="s">
        <v>411</v>
      </c>
      <c r="BB7" s="37" t="s">
        <v>412</v>
      </c>
      <c r="BC7" s="37" t="s">
        <v>413</v>
      </c>
      <c r="BD7" s="78" t="s">
        <v>206</v>
      </c>
      <c r="BE7" s="37"/>
      <c r="BF7" s="37"/>
      <c r="BG7" s="37"/>
      <c r="BH7" s="37" t="s">
        <v>411</v>
      </c>
      <c r="BI7" s="37" t="s">
        <v>412</v>
      </c>
      <c r="BJ7" s="37" t="s">
        <v>413</v>
      </c>
      <c r="BK7" s="78" t="s">
        <v>206</v>
      </c>
      <c r="BL7" s="78"/>
      <c r="BM7" s="78"/>
      <c r="BN7" s="37" t="s">
        <v>411</v>
      </c>
      <c r="BO7" s="37" t="s">
        <v>412</v>
      </c>
      <c r="BP7" s="37" t="s">
        <v>413</v>
      </c>
      <c r="BQ7" s="78" t="s">
        <v>206</v>
      </c>
    </row>
  </sheetData>
  <mergeCells count="9">
    <mergeCell ref="AG5:AH5"/>
    <mergeCell ref="AI5:AJ5"/>
    <mergeCell ref="AQ3:BQ3"/>
    <mergeCell ref="AR4:BD4"/>
    <mergeCell ref="BF4:BQ4"/>
    <mergeCell ref="AS5:AX5"/>
    <mergeCell ref="AY5:BD5"/>
    <mergeCell ref="BF5:BK5"/>
    <mergeCell ref="BL5:BQ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149E-23C7-42DA-825D-87BC6C1001B8}">
  <dimension ref="A1:AG101"/>
  <sheetViews>
    <sheetView workbookViewId="0">
      <selection activeCell="A99" sqref="A99"/>
    </sheetView>
  </sheetViews>
  <sheetFormatPr defaultRowHeight="14.5" x14ac:dyDescent="0.35"/>
  <sheetData>
    <row r="1" spans="1:33" ht="15" thickBot="1" x14ac:dyDescent="0.4">
      <c r="A1" s="22"/>
      <c r="B1" s="22"/>
      <c r="C1" s="22"/>
      <c r="D1" s="22"/>
      <c r="E1" s="22"/>
      <c r="F1" s="22"/>
      <c r="G1" s="22"/>
      <c r="T1" s="22"/>
    </row>
    <row r="2" spans="1:33" ht="29" x14ac:dyDescent="0.35">
      <c r="A2" s="66" t="s">
        <v>97</v>
      </c>
      <c r="B2" s="68" t="s">
        <v>134</v>
      </c>
      <c r="C2" s="68" t="s">
        <v>135</v>
      </c>
      <c r="D2" s="40"/>
      <c r="E2" s="68" t="s">
        <v>136</v>
      </c>
      <c r="F2" s="70" t="s">
        <v>137</v>
      </c>
      <c r="G2" s="71"/>
      <c r="L2" s="41" t="s">
        <v>138</v>
      </c>
      <c r="M2" s="41" t="s">
        <v>19</v>
      </c>
      <c r="N2" s="42" t="s">
        <v>139</v>
      </c>
      <c r="O2" s="41" t="s">
        <v>140</v>
      </c>
      <c r="T2" s="43" t="s">
        <v>136</v>
      </c>
    </row>
    <row r="3" spans="1:33" ht="15" thickBot="1" x14ac:dyDescent="0.4">
      <c r="A3" s="67"/>
      <c r="B3" s="69" t="s">
        <v>142</v>
      </c>
      <c r="C3" s="69" t="s">
        <v>143</v>
      </c>
      <c r="D3" s="44"/>
      <c r="E3" s="69" t="s">
        <v>144</v>
      </c>
      <c r="F3" s="44" t="s">
        <v>145</v>
      </c>
      <c r="G3" s="45" t="s">
        <v>146</v>
      </c>
      <c r="H3" s="18"/>
      <c r="I3" s="18"/>
      <c r="J3" s="18"/>
      <c r="K3" s="18"/>
      <c r="L3" s="29" t="s">
        <v>147</v>
      </c>
      <c r="M3" s="17">
        <v>8</v>
      </c>
      <c r="N3" s="17" t="s">
        <v>133</v>
      </c>
      <c r="O3" s="17" t="b">
        <f>IF(AND(N3=B4,(M3&gt;=F4),(M3&lt;=G4),(L3=E4)),(C4),(IF(AND(N3=B5,(M3&gt;=F5),(M3&lt;=G5),(L3=E5)),(C5))))</f>
        <v>0</v>
      </c>
      <c r="P3" s="18"/>
      <c r="Q3" s="18"/>
      <c r="R3" s="17"/>
      <c r="S3" s="18"/>
      <c r="T3" s="46" t="s">
        <v>144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x14ac:dyDescent="0.35">
      <c r="A4" s="47">
        <v>1</v>
      </c>
      <c r="B4" s="48" t="s">
        <v>85</v>
      </c>
      <c r="C4" s="48" t="s">
        <v>310</v>
      </c>
      <c r="D4" s="48" t="s">
        <v>149</v>
      </c>
      <c r="E4" s="48" t="s">
        <v>35</v>
      </c>
      <c r="F4" s="52">
        <v>8</v>
      </c>
      <c r="G4" s="53">
        <v>13</v>
      </c>
      <c r="L4" s="17" t="s">
        <v>147</v>
      </c>
      <c r="M4" s="17">
        <v>8</v>
      </c>
      <c r="N4" s="17" t="s">
        <v>133</v>
      </c>
      <c r="O4" s="17" t="b">
        <f>IF(AND(N4=B5,(M4&gt;=F5),(M4&lt;=G5),(L4=E5)),(C5),(IF(AND(N4=B6,(M4&gt;=F6),(M4&lt;=G6),(L4=E6)),(C6))))</f>
        <v>0</v>
      </c>
      <c r="P4" s="17"/>
      <c r="T4" s="48" t="s">
        <v>35</v>
      </c>
    </row>
    <row r="5" spans="1:33" x14ac:dyDescent="0.35">
      <c r="A5" s="50">
        <v>2</v>
      </c>
      <c r="B5" s="29" t="s">
        <v>85</v>
      </c>
      <c r="C5" s="29" t="s">
        <v>311</v>
      </c>
      <c r="D5" s="48" t="s">
        <v>149</v>
      </c>
      <c r="E5" s="48" t="s">
        <v>36</v>
      </c>
      <c r="F5" s="52">
        <v>8</v>
      </c>
      <c r="G5" s="53">
        <v>14</v>
      </c>
      <c r="L5" s="17"/>
      <c r="M5" s="17"/>
      <c r="N5" s="17"/>
      <c r="O5" s="17"/>
      <c r="P5" s="17"/>
      <c r="S5" s="18"/>
      <c r="T5" s="48" t="s">
        <v>36</v>
      </c>
      <c r="U5" s="18"/>
      <c r="V5" s="18"/>
      <c r="W5" s="18"/>
      <c r="X5" s="18"/>
      <c r="Y5" s="18"/>
      <c r="Z5" s="18"/>
      <c r="AA5" s="18"/>
      <c r="AB5" s="18"/>
      <c r="AC5" s="18"/>
    </row>
    <row r="6" spans="1:33" x14ac:dyDescent="0.35">
      <c r="A6" s="50">
        <v>3</v>
      </c>
      <c r="B6" s="54" t="s">
        <v>85</v>
      </c>
      <c r="C6" s="54" t="s">
        <v>312</v>
      </c>
      <c r="D6" s="55" t="s">
        <v>149</v>
      </c>
      <c r="E6" s="55" t="s">
        <v>36</v>
      </c>
      <c r="F6" s="56"/>
      <c r="G6" s="57"/>
      <c r="L6" s="17"/>
      <c r="M6" s="17"/>
      <c r="N6" s="17"/>
      <c r="O6" s="17"/>
      <c r="P6" s="17"/>
      <c r="T6" s="29" t="s">
        <v>37</v>
      </c>
    </row>
    <row r="7" spans="1:33" x14ac:dyDescent="0.35">
      <c r="A7" s="50">
        <v>4</v>
      </c>
      <c r="B7" s="29" t="s">
        <v>85</v>
      </c>
      <c r="C7" s="29" t="s">
        <v>313</v>
      </c>
      <c r="D7" s="48" t="s">
        <v>149</v>
      </c>
      <c r="E7" s="48" t="s">
        <v>36</v>
      </c>
      <c r="F7" s="56">
        <v>12.5</v>
      </c>
      <c r="G7" s="53">
        <v>16.5</v>
      </c>
      <c r="L7" s="17"/>
      <c r="M7" s="17"/>
      <c r="N7" s="17"/>
      <c r="O7" s="17"/>
      <c r="P7" s="17"/>
      <c r="S7" s="18"/>
      <c r="T7" s="29" t="s">
        <v>38</v>
      </c>
      <c r="U7" s="18"/>
      <c r="V7" s="18"/>
      <c r="W7" s="18"/>
      <c r="X7" s="18"/>
      <c r="Y7" s="18"/>
      <c r="Z7" s="18"/>
      <c r="AA7" s="18"/>
      <c r="AB7" s="18"/>
      <c r="AC7" s="18"/>
    </row>
    <row r="8" spans="1:33" x14ac:dyDescent="0.35">
      <c r="A8" s="50">
        <v>5</v>
      </c>
      <c r="B8" s="29" t="s">
        <v>85</v>
      </c>
      <c r="C8" s="29" t="s">
        <v>314</v>
      </c>
      <c r="D8" s="48" t="s">
        <v>149</v>
      </c>
      <c r="E8" s="48" t="s">
        <v>36</v>
      </c>
      <c r="F8" s="52">
        <v>15</v>
      </c>
      <c r="G8" s="53">
        <v>18</v>
      </c>
      <c r="L8" s="17"/>
      <c r="M8" s="17"/>
      <c r="N8" s="17"/>
      <c r="O8" s="17"/>
      <c r="P8" s="17"/>
      <c r="T8" s="29" t="s">
        <v>39</v>
      </c>
    </row>
    <row r="9" spans="1:33" x14ac:dyDescent="0.35">
      <c r="A9" s="47">
        <v>6</v>
      </c>
      <c r="B9" s="29" t="s">
        <v>85</v>
      </c>
      <c r="C9" s="29" t="s">
        <v>315</v>
      </c>
      <c r="D9" s="48" t="s">
        <v>149</v>
      </c>
      <c r="E9" s="48" t="s">
        <v>37</v>
      </c>
      <c r="F9" s="52">
        <v>15</v>
      </c>
      <c r="G9" s="53">
        <v>18</v>
      </c>
      <c r="L9" s="17"/>
      <c r="M9" s="17"/>
      <c r="N9" s="17"/>
      <c r="O9" s="17"/>
      <c r="P9" s="17"/>
      <c r="S9" s="18"/>
      <c r="T9" s="29" t="s">
        <v>40</v>
      </c>
      <c r="U9" s="18"/>
      <c r="V9" s="18"/>
      <c r="W9" s="18"/>
      <c r="X9" s="18"/>
      <c r="Y9" s="18"/>
      <c r="Z9" s="18"/>
      <c r="AA9" s="18"/>
      <c r="AB9" s="18"/>
      <c r="AC9" s="18"/>
    </row>
    <row r="10" spans="1:33" x14ac:dyDescent="0.35">
      <c r="A10" s="50">
        <v>7</v>
      </c>
      <c r="B10" s="29" t="s">
        <v>85</v>
      </c>
      <c r="C10" s="29" t="s">
        <v>316</v>
      </c>
      <c r="D10" s="48" t="s">
        <v>149</v>
      </c>
      <c r="E10" s="48" t="s">
        <v>37</v>
      </c>
      <c r="F10" s="52">
        <v>18</v>
      </c>
      <c r="G10" s="53">
        <v>20</v>
      </c>
      <c r="L10" s="17"/>
      <c r="M10" s="17"/>
      <c r="N10" s="17"/>
      <c r="O10" s="17"/>
      <c r="P10" s="17"/>
      <c r="T10" s="29" t="s">
        <v>41</v>
      </c>
    </row>
    <row r="11" spans="1:33" x14ac:dyDescent="0.35">
      <c r="A11" s="50">
        <v>8</v>
      </c>
      <c r="B11" s="29" t="s">
        <v>85</v>
      </c>
      <c r="C11" s="29" t="s">
        <v>317</v>
      </c>
      <c r="D11" s="48" t="s">
        <v>149</v>
      </c>
      <c r="E11" s="48" t="s">
        <v>36</v>
      </c>
      <c r="F11" s="52">
        <v>18</v>
      </c>
      <c r="G11" s="53">
        <v>20</v>
      </c>
      <c r="O11" s="17"/>
      <c r="S11" s="18"/>
      <c r="T11" s="29" t="s">
        <v>42</v>
      </c>
      <c r="U11" s="18"/>
      <c r="V11" s="18"/>
      <c r="W11" s="18"/>
      <c r="X11" s="18"/>
      <c r="Y11" s="18"/>
      <c r="Z11" s="18"/>
      <c r="AA11" s="18"/>
      <c r="AB11" s="18"/>
      <c r="AC11" s="18"/>
    </row>
    <row r="12" spans="1:33" x14ac:dyDescent="0.35">
      <c r="A12" s="50">
        <v>9</v>
      </c>
      <c r="B12" s="29" t="s">
        <v>85</v>
      </c>
      <c r="C12" s="29" t="s">
        <v>318</v>
      </c>
      <c r="D12" s="48" t="s">
        <v>149</v>
      </c>
      <c r="E12" s="48" t="s">
        <v>37</v>
      </c>
      <c r="F12" s="52">
        <v>20</v>
      </c>
      <c r="G12" s="53">
        <v>23</v>
      </c>
      <c r="O12" s="17"/>
      <c r="T12" s="29" t="s">
        <v>43</v>
      </c>
    </row>
    <row r="13" spans="1:33" x14ac:dyDescent="0.35">
      <c r="A13" s="50">
        <v>10</v>
      </c>
      <c r="B13" s="29" t="s">
        <v>85</v>
      </c>
      <c r="C13" s="29" t="s">
        <v>319</v>
      </c>
      <c r="D13" s="48" t="s">
        <v>149</v>
      </c>
      <c r="E13" s="48" t="s">
        <v>37</v>
      </c>
      <c r="F13" s="52">
        <v>23</v>
      </c>
      <c r="G13" s="53">
        <v>26</v>
      </c>
      <c r="O13" s="17"/>
      <c r="S13" s="18"/>
      <c r="T13" s="29" t="s">
        <v>44</v>
      </c>
      <c r="U13" s="18"/>
      <c r="V13" s="18"/>
      <c r="W13" s="18"/>
      <c r="X13" s="18"/>
      <c r="Y13" s="18"/>
      <c r="Z13" s="18"/>
      <c r="AA13" s="18"/>
      <c r="AB13" s="18"/>
      <c r="AC13" s="18"/>
    </row>
    <row r="14" spans="1:33" x14ac:dyDescent="0.35">
      <c r="A14" s="47">
        <v>11</v>
      </c>
      <c r="B14" s="29" t="s">
        <v>85</v>
      </c>
      <c r="C14" s="29" t="s">
        <v>320</v>
      </c>
      <c r="D14" s="48" t="s">
        <v>149</v>
      </c>
      <c r="E14" s="48" t="s">
        <v>38</v>
      </c>
      <c r="F14" s="52">
        <v>23</v>
      </c>
      <c r="G14" s="53">
        <v>26</v>
      </c>
      <c r="O14" s="17"/>
      <c r="T14" s="29" t="s">
        <v>45</v>
      </c>
    </row>
    <row r="15" spans="1:33" x14ac:dyDescent="0.35">
      <c r="A15" s="50">
        <v>12</v>
      </c>
      <c r="B15" s="29" t="s">
        <v>85</v>
      </c>
      <c r="C15" s="29" t="s">
        <v>321</v>
      </c>
      <c r="D15" s="48" t="s">
        <v>149</v>
      </c>
      <c r="E15" s="48" t="s">
        <v>38</v>
      </c>
      <c r="F15" s="52">
        <v>26</v>
      </c>
      <c r="G15" s="53">
        <v>30</v>
      </c>
      <c r="O15" s="17"/>
      <c r="S15" s="18"/>
      <c r="T15" s="29" t="s">
        <v>46</v>
      </c>
      <c r="U15" s="18"/>
      <c r="V15" s="18"/>
      <c r="W15" s="18"/>
      <c r="X15" s="18"/>
      <c r="Y15" s="18"/>
      <c r="Z15" s="18"/>
      <c r="AA15" s="18"/>
      <c r="AB15" s="18"/>
      <c r="AC15" s="18"/>
    </row>
    <row r="16" spans="1:33" x14ac:dyDescent="0.35">
      <c r="A16" s="50">
        <v>13</v>
      </c>
      <c r="B16" s="29" t="s">
        <v>85</v>
      </c>
      <c r="C16" s="29" t="s">
        <v>322</v>
      </c>
      <c r="D16" s="48" t="s">
        <v>149</v>
      </c>
      <c r="E16" s="48" t="s">
        <v>39</v>
      </c>
      <c r="F16" s="52">
        <v>26</v>
      </c>
      <c r="G16" s="53">
        <v>30</v>
      </c>
      <c r="O16" s="17"/>
      <c r="T16" s="29" t="s">
        <v>47</v>
      </c>
    </row>
    <row r="17" spans="1:29" x14ac:dyDescent="0.35">
      <c r="A17" s="50">
        <v>14</v>
      </c>
      <c r="B17" s="29" t="s">
        <v>85</v>
      </c>
      <c r="C17" s="29" t="s">
        <v>323</v>
      </c>
      <c r="D17" s="48" t="s">
        <v>149</v>
      </c>
      <c r="E17" s="48" t="s">
        <v>39</v>
      </c>
      <c r="F17" s="52">
        <v>30</v>
      </c>
      <c r="G17" s="53">
        <v>33</v>
      </c>
      <c r="O17" s="17"/>
      <c r="S17" s="18"/>
      <c r="T17" s="29" t="s">
        <v>48</v>
      </c>
      <c r="U17" s="18"/>
      <c r="V17" s="18"/>
      <c r="W17" s="18"/>
      <c r="X17" s="18"/>
      <c r="Y17" s="18"/>
      <c r="Z17" s="18"/>
      <c r="AA17" s="18"/>
      <c r="AB17" s="18"/>
      <c r="AC17" s="18"/>
    </row>
    <row r="18" spans="1:29" x14ac:dyDescent="0.35">
      <c r="A18" s="50">
        <v>15</v>
      </c>
      <c r="B18" s="29" t="s">
        <v>85</v>
      </c>
      <c r="C18" s="29" t="s">
        <v>324</v>
      </c>
      <c r="D18" s="48" t="s">
        <v>149</v>
      </c>
      <c r="E18" s="48" t="s">
        <v>38</v>
      </c>
      <c r="F18" s="52">
        <v>30</v>
      </c>
      <c r="G18" s="53">
        <v>33</v>
      </c>
      <c r="T18" s="29" t="s">
        <v>49</v>
      </c>
    </row>
    <row r="19" spans="1:29" x14ac:dyDescent="0.35">
      <c r="A19" s="47">
        <v>16</v>
      </c>
      <c r="B19" s="29" t="s">
        <v>85</v>
      </c>
      <c r="C19" s="29" t="s">
        <v>325</v>
      </c>
      <c r="D19" s="48" t="s">
        <v>149</v>
      </c>
      <c r="E19" s="48" t="s">
        <v>39</v>
      </c>
      <c r="F19" s="52">
        <v>33</v>
      </c>
      <c r="G19" s="53">
        <v>37</v>
      </c>
      <c r="S19" s="18"/>
      <c r="T19" s="29" t="s">
        <v>50</v>
      </c>
      <c r="U19" s="18"/>
      <c r="V19" s="18"/>
      <c r="W19" s="18" t="str">
        <f>T4:T33</f>
        <v>3.75" ET</v>
      </c>
      <c r="X19" s="18"/>
      <c r="Y19" s="18"/>
      <c r="Z19" s="18"/>
      <c r="AA19" s="18"/>
      <c r="AB19" s="18"/>
      <c r="AC19" s="18"/>
    </row>
    <row r="20" spans="1:29" x14ac:dyDescent="0.35">
      <c r="A20" s="50">
        <v>17</v>
      </c>
      <c r="B20" s="29" t="s">
        <v>85</v>
      </c>
      <c r="C20" s="29" t="s">
        <v>326</v>
      </c>
      <c r="D20" s="48" t="s">
        <v>149</v>
      </c>
      <c r="E20" s="48" t="s">
        <v>40</v>
      </c>
      <c r="F20" s="52">
        <v>37</v>
      </c>
      <c r="G20" s="53">
        <v>41</v>
      </c>
      <c r="T20" s="29" t="s">
        <v>51</v>
      </c>
    </row>
    <row r="21" spans="1:29" x14ac:dyDescent="0.35">
      <c r="A21" s="50">
        <v>18</v>
      </c>
      <c r="B21" s="29" t="s">
        <v>85</v>
      </c>
      <c r="C21" s="29" t="s">
        <v>327</v>
      </c>
      <c r="D21" s="48" t="s">
        <v>149</v>
      </c>
      <c r="E21" s="48" t="s">
        <v>40</v>
      </c>
      <c r="F21" s="52">
        <v>41</v>
      </c>
      <c r="G21" s="53">
        <v>46</v>
      </c>
      <c r="S21" s="18"/>
      <c r="T21" s="29" t="s">
        <v>52</v>
      </c>
      <c r="U21" s="18"/>
      <c r="V21" s="18"/>
      <c r="W21" s="18"/>
      <c r="X21" s="18"/>
      <c r="Y21" s="18"/>
      <c r="Z21" s="18"/>
      <c r="AA21" s="18"/>
      <c r="AB21" s="18"/>
      <c r="AC21" s="18"/>
    </row>
    <row r="22" spans="1:29" x14ac:dyDescent="0.35">
      <c r="A22" s="50">
        <v>19</v>
      </c>
      <c r="B22" s="29" t="s">
        <v>85</v>
      </c>
      <c r="C22" s="29" t="s">
        <v>328</v>
      </c>
      <c r="D22" s="48" t="s">
        <v>149</v>
      </c>
      <c r="E22" s="48" t="s">
        <v>40</v>
      </c>
      <c r="F22" s="52">
        <v>46</v>
      </c>
      <c r="G22" s="53">
        <v>52</v>
      </c>
      <c r="T22" s="29" t="s">
        <v>53</v>
      </c>
    </row>
    <row r="23" spans="1:29" x14ac:dyDescent="0.35">
      <c r="A23" s="50">
        <v>20</v>
      </c>
      <c r="B23" s="29" t="s">
        <v>85</v>
      </c>
      <c r="C23" s="29" t="s">
        <v>329</v>
      </c>
      <c r="D23" s="48" t="s">
        <v>149</v>
      </c>
      <c r="E23" s="48" t="s">
        <v>41</v>
      </c>
      <c r="F23" s="52">
        <v>46</v>
      </c>
      <c r="G23" s="53">
        <v>52</v>
      </c>
      <c r="S23" s="18"/>
      <c r="T23" s="29" t="s">
        <v>54</v>
      </c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35">
      <c r="A24" s="47">
        <v>21</v>
      </c>
      <c r="B24" s="29" t="s">
        <v>85</v>
      </c>
      <c r="C24" s="29" t="s">
        <v>330</v>
      </c>
      <c r="D24" s="48" t="s">
        <v>149</v>
      </c>
      <c r="E24" s="48" t="s">
        <v>41</v>
      </c>
      <c r="F24" s="52">
        <v>52</v>
      </c>
      <c r="G24" s="53">
        <v>60</v>
      </c>
      <c r="T24" s="29" t="s">
        <v>55</v>
      </c>
    </row>
    <row r="25" spans="1:29" x14ac:dyDescent="0.35">
      <c r="A25" s="50">
        <v>22</v>
      </c>
      <c r="B25" s="29" t="s">
        <v>85</v>
      </c>
      <c r="C25" s="29" t="s">
        <v>331</v>
      </c>
      <c r="D25" s="48" t="s">
        <v>149</v>
      </c>
      <c r="E25" s="48" t="s">
        <v>42</v>
      </c>
      <c r="F25" s="52">
        <v>60</v>
      </c>
      <c r="G25" s="53">
        <v>66</v>
      </c>
      <c r="S25" s="18"/>
      <c r="T25" s="29" t="s">
        <v>56</v>
      </c>
      <c r="U25" s="18"/>
      <c r="V25" s="18"/>
      <c r="W25" s="18"/>
      <c r="X25" s="18"/>
      <c r="Y25" s="18"/>
      <c r="Z25" s="18"/>
      <c r="AA25" s="18"/>
      <c r="AB25" s="18"/>
      <c r="AC25" s="18"/>
    </row>
    <row r="26" spans="1:29" x14ac:dyDescent="0.35">
      <c r="A26" s="50">
        <v>23</v>
      </c>
      <c r="B26" s="29" t="s">
        <v>85</v>
      </c>
      <c r="C26" s="29" t="s">
        <v>332</v>
      </c>
      <c r="D26" s="48" t="s">
        <v>149</v>
      </c>
      <c r="E26" s="48" t="s">
        <v>42</v>
      </c>
      <c r="F26" s="52">
        <v>66</v>
      </c>
      <c r="G26" s="53">
        <v>72</v>
      </c>
      <c r="T26" s="29" t="s">
        <v>57</v>
      </c>
    </row>
    <row r="27" spans="1:29" x14ac:dyDescent="0.35">
      <c r="A27" s="50">
        <v>24</v>
      </c>
      <c r="B27" s="29" t="s">
        <v>85</v>
      </c>
      <c r="C27" s="29" t="s">
        <v>333</v>
      </c>
      <c r="D27" s="48" t="s">
        <v>149</v>
      </c>
      <c r="E27" s="48" t="s">
        <v>43</v>
      </c>
      <c r="F27" s="52">
        <v>72</v>
      </c>
      <c r="G27" s="53">
        <v>78</v>
      </c>
      <c r="S27" s="18"/>
      <c r="T27" s="29" t="s">
        <v>58</v>
      </c>
      <c r="U27" s="18"/>
      <c r="V27" s="18"/>
      <c r="W27" s="18"/>
      <c r="X27" s="18"/>
      <c r="Y27" s="18"/>
      <c r="Z27" s="18"/>
      <c r="AA27" s="18"/>
      <c r="AB27" s="18"/>
      <c r="AC27" s="18"/>
    </row>
    <row r="28" spans="1:29" x14ac:dyDescent="0.35">
      <c r="A28" s="50">
        <v>25</v>
      </c>
      <c r="B28" s="29" t="s">
        <v>85</v>
      </c>
      <c r="C28" s="29" t="s">
        <v>334</v>
      </c>
      <c r="D28" s="48" t="s">
        <v>149</v>
      </c>
      <c r="E28" s="48" t="s">
        <v>44</v>
      </c>
      <c r="F28" s="52">
        <v>78</v>
      </c>
      <c r="G28" s="53">
        <v>83</v>
      </c>
      <c r="T28" s="29" t="s">
        <v>59</v>
      </c>
    </row>
    <row r="29" spans="1:29" x14ac:dyDescent="0.35">
      <c r="A29" s="47">
        <v>26</v>
      </c>
      <c r="B29" s="29" t="s">
        <v>85</v>
      </c>
      <c r="C29" s="29" t="s">
        <v>335</v>
      </c>
      <c r="D29" s="48" t="s">
        <v>149</v>
      </c>
      <c r="E29" s="48" t="s">
        <v>45</v>
      </c>
      <c r="F29" s="52">
        <v>83</v>
      </c>
      <c r="G29" s="53">
        <v>93</v>
      </c>
      <c r="S29" s="18"/>
      <c r="T29" s="29" t="s">
        <v>60</v>
      </c>
      <c r="U29" s="18"/>
      <c r="V29" s="18"/>
      <c r="W29" s="18"/>
      <c r="X29" s="18"/>
      <c r="Y29" s="18"/>
      <c r="Z29" s="18"/>
      <c r="AA29" s="18"/>
      <c r="AB29" s="18"/>
      <c r="AC29" s="18"/>
    </row>
    <row r="30" spans="1:29" x14ac:dyDescent="0.35">
      <c r="A30" s="50">
        <v>27</v>
      </c>
      <c r="B30" s="29" t="s">
        <v>85</v>
      </c>
      <c r="C30" s="29" t="s">
        <v>336</v>
      </c>
      <c r="D30" s="48" t="s">
        <v>149</v>
      </c>
      <c r="E30" s="48" t="s">
        <v>46</v>
      </c>
      <c r="F30" s="52">
        <v>93</v>
      </c>
      <c r="G30" s="53">
        <v>104</v>
      </c>
      <c r="T30" s="29" t="s">
        <v>61</v>
      </c>
    </row>
    <row r="31" spans="1:29" ht="72.5" x14ac:dyDescent="0.35">
      <c r="A31" s="50">
        <v>28</v>
      </c>
      <c r="B31" s="29" t="s">
        <v>85</v>
      </c>
      <c r="C31" s="30" t="s">
        <v>337</v>
      </c>
      <c r="D31" s="48" t="s">
        <v>149</v>
      </c>
      <c r="E31" s="29" t="s">
        <v>55</v>
      </c>
      <c r="F31" s="58">
        <v>8</v>
      </c>
      <c r="G31" s="59">
        <v>12</v>
      </c>
      <c r="S31" s="18"/>
      <c r="T31" s="29" t="s">
        <v>62</v>
      </c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72.5" x14ac:dyDescent="0.35">
      <c r="A32" s="50">
        <v>29</v>
      </c>
      <c r="B32" s="29" t="s">
        <v>85</v>
      </c>
      <c r="C32" s="30" t="s">
        <v>338</v>
      </c>
      <c r="D32" s="48" t="s">
        <v>149</v>
      </c>
      <c r="E32" s="29" t="s">
        <v>55</v>
      </c>
      <c r="F32" s="58">
        <v>8</v>
      </c>
      <c r="G32" s="59">
        <v>13</v>
      </c>
      <c r="T32" s="29" t="s">
        <v>63</v>
      </c>
    </row>
    <row r="33" spans="1:29" ht="87" x14ac:dyDescent="0.35">
      <c r="A33" s="50">
        <v>30</v>
      </c>
      <c r="B33" s="29" t="s">
        <v>85</v>
      </c>
      <c r="C33" s="30" t="s">
        <v>339</v>
      </c>
      <c r="D33" s="48" t="s">
        <v>149</v>
      </c>
      <c r="E33" s="29" t="s">
        <v>56</v>
      </c>
      <c r="F33" s="58">
        <v>8</v>
      </c>
      <c r="G33" s="59">
        <v>12.5</v>
      </c>
      <c r="S33" s="18"/>
      <c r="T33" s="29" t="s">
        <v>64</v>
      </c>
      <c r="U33" s="18"/>
      <c r="V33" s="18"/>
      <c r="W33" s="18"/>
      <c r="X33" s="18"/>
      <c r="Y33" s="18"/>
      <c r="Z33" s="18"/>
      <c r="AA33" s="18"/>
      <c r="AB33" s="18"/>
      <c r="AC33" s="18"/>
    </row>
    <row r="34" spans="1:29" ht="72.5" x14ac:dyDescent="0.35">
      <c r="A34" s="47">
        <v>31</v>
      </c>
      <c r="B34" s="29" t="s">
        <v>85</v>
      </c>
      <c r="C34" s="30" t="s">
        <v>340</v>
      </c>
      <c r="D34" s="48" t="s">
        <v>149</v>
      </c>
      <c r="E34" s="29" t="s">
        <v>56</v>
      </c>
      <c r="F34" s="58">
        <v>11</v>
      </c>
      <c r="G34" s="59">
        <v>15</v>
      </c>
    </row>
    <row r="35" spans="1:29" ht="72.5" x14ac:dyDescent="0.35">
      <c r="A35" s="50">
        <v>32</v>
      </c>
      <c r="B35" s="29" t="s">
        <v>85</v>
      </c>
      <c r="C35" s="30" t="s">
        <v>341</v>
      </c>
      <c r="D35" s="48" t="s">
        <v>149</v>
      </c>
      <c r="E35" s="29" t="s">
        <v>56</v>
      </c>
      <c r="F35" s="58">
        <v>12.5</v>
      </c>
      <c r="G35" s="59">
        <v>16.5</v>
      </c>
      <c r="S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72.5" x14ac:dyDescent="0.35">
      <c r="A36" s="50">
        <v>33</v>
      </c>
      <c r="B36" s="29" t="s">
        <v>85</v>
      </c>
      <c r="C36" s="30" t="s">
        <v>342</v>
      </c>
      <c r="D36" s="48" t="s">
        <v>149</v>
      </c>
      <c r="E36" s="29" t="s">
        <v>56</v>
      </c>
      <c r="F36" s="58">
        <v>12.5</v>
      </c>
      <c r="G36" s="59">
        <v>16.5</v>
      </c>
    </row>
    <row r="37" spans="1:29" ht="72.5" x14ac:dyDescent="0.35">
      <c r="A37" s="50">
        <v>34</v>
      </c>
      <c r="B37" s="29" t="s">
        <v>85</v>
      </c>
      <c r="C37" s="30" t="s">
        <v>343</v>
      </c>
      <c r="D37" s="48" t="s">
        <v>149</v>
      </c>
      <c r="E37" s="29" t="s">
        <v>56</v>
      </c>
      <c r="F37" s="58">
        <v>15</v>
      </c>
      <c r="G37" s="59">
        <v>18</v>
      </c>
      <c r="S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ht="72.5" x14ac:dyDescent="0.35">
      <c r="A38" s="50">
        <v>35</v>
      </c>
      <c r="B38" s="29" t="s">
        <v>85</v>
      </c>
      <c r="C38" s="30" t="s">
        <v>344</v>
      </c>
      <c r="D38" s="48" t="s">
        <v>149</v>
      </c>
      <c r="E38" s="29" t="s">
        <v>57</v>
      </c>
      <c r="F38" s="58">
        <v>15</v>
      </c>
      <c r="G38" s="59">
        <v>18</v>
      </c>
    </row>
    <row r="39" spans="1:29" ht="72.5" x14ac:dyDescent="0.35">
      <c r="A39" s="47">
        <v>36</v>
      </c>
      <c r="B39" s="29" t="s">
        <v>85</v>
      </c>
      <c r="C39" s="30" t="s">
        <v>345</v>
      </c>
      <c r="D39" s="48" t="s">
        <v>149</v>
      </c>
      <c r="E39" s="29" t="s">
        <v>57</v>
      </c>
      <c r="F39" s="58">
        <v>18</v>
      </c>
      <c r="G39" s="59">
        <v>20</v>
      </c>
      <c r="S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72.5" x14ac:dyDescent="0.35">
      <c r="A40" s="50">
        <v>37</v>
      </c>
      <c r="B40" s="29" t="s">
        <v>85</v>
      </c>
      <c r="C40" s="30" t="s">
        <v>346</v>
      </c>
      <c r="D40" s="48" t="s">
        <v>149</v>
      </c>
      <c r="E40" s="29" t="s">
        <v>56</v>
      </c>
      <c r="F40" s="58">
        <v>18</v>
      </c>
      <c r="G40" s="59">
        <v>20</v>
      </c>
    </row>
    <row r="41" spans="1:29" ht="72.5" x14ac:dyDescent="0.35">
      <c r="A41" s="50">
        <v>38</v>
      </c>
      <c r="B41" s="29" t="s">
        <v>85</v>
      </c>
      <c r="C41" s="30" t="s">
        <v>347</v>
      </c>
      <c r="D41" s="48" t="s">
        <v>149</v>
      </c>
      <c r="E41" s="29" t="s">
        <v>57</v>
      </c>
      <c r="F41" s="58">
        <v>20</v>
      </c>
      <c r="G41" s="59">
        <v>23</v>
      </c>
      <c r="J41" s="17"/>
      <c r="S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ht="72.5" x14ac:dyDescent="0.35">
      <c r="A42" s="50">
        <v>39</v>
      </c>
      <c r="B42" s="29" t="s">
        <v>85</v>
      </c>
      <c r="C42" s="30" t="s">
        <v>348</v>
      </c>
      <c r="D42" s="48" t="s">
        <v>149</v>
      </c>
      <c r="E42" s="29" t="s">
        <v>57</v>
      </c>
      <c r="F42" s="58">
        <v>20</v>
      </c>
      <c r="G42" s="59">
        <v>23</v>
      </c>
      <c r="J42" s="17"/>
    </row>
    <row r="43" spans="1:29" ht="72.5" x14ac:dyDescent="0.35">
      <c r="A43" s="50">
        <v>40</v>
      </c>
      <c r="B43" s="29" t="s">
        <v>85</v>
      </c>
      <c r="C43" s="30" t="s">
        <v>349</v>
      </c>
      <c r="D43" s="48" t="s">
        <v>149</v>
      </c>
      <c r="E43" s="29" t="s">
        <v>57</v>
      </c>
      <c r="F43" s="58">
        <v>23</v>
      </c>
      <c r="G43" s="59">
        <v>26</v>
      </c>
      <c r="J43" s="17"/>
      <c r="S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72.5" x14ac:dyDescent="0.35">
      <c r="A44" s="47">
        <v>41</v>
      </c>
      <c r="B44" s="29" t="s">
        <v>85</v>
      </c>
      <c r="C44" s="30" t="s">
        <v>350</v>
      </c>
      <c r="D44" s="48" t="s">
        <v>149</v>
      </c>
      <c r="E44" s="29" t="s">
        <v>58</v>
      </c>
      <c r="F44" s="58">
        <v>23</v>
      </c>
      <c r="G44" s="59">
        <v>26</v>
      </c>
      <c r="J44" s="17"/>
    </row>
    <row r="45" spans="1:29" ht="72.5" x14ac:dyDescent="0.35">
      <c r="A45" s="50">
        <v>42</v>
      </c>
      <c r="B45" s="29" t="s">
        <v>85</v>
      </c>
      <c r="C45" s="30" t="s">
        <v>351</v>
      </c>
      <c r="D45" s="48" t="s">
        <v>149</v>
      </c>
      <c r="E45" s="29" t="s">
        <v>58</v>
      </c>
      <c r="F45" s="58">
        <v>26</v>
      </c>
      <c r="G45" s="59">
        <v>30</v>
      </c>
      <c r="J45" s="17"/>
      <c r="S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72.5" x14ac:dyDescent="0.35">
      <c r="A46" s="50">
        <v>43</v>
      </c>
      <c r="B46" s="29" t="s">
        <v>85</v>
      </c>
      <c r="C46" s="30" t="s">
        <v>352</v>
      </c>
      <c r="D46" s="48" t="s">
        <v>149</v>
      </c>
      <c r="E46" s="29" t="s">
        <v>52</v>
      </c>
      <c r="F46" s="58">
        <v>26</v>
      </c>
      <c r="G46" s="59">
        <v>30</v>
      </c>
      <c r="J46" s="17"/>
    </row>
    <row r="47" spans="1:29" ht="72.5" x14ac:dyDescent="0.35">
      <c r="A47" s="50">
        <v>44</v>
      </c>
      <c r="B47" s="29" t="s">
        <v>85</v>
      </c>
      <c r="C47" s="30" t="s">
        <v>353</v>
      </c>
      <c r="D47" s="48" t="s">
        <v>149</v>
      </c>
      <c r="E47" s="29" t="s">
        <v>52</v>
      </c>
      <c r="F47" s="58">
        <v>30</v>
      </c>
      <c r="G47" s="59">
        <v>33</v>
      </c>
      <c r="J47" s="17"/>
      <c r="S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72.5" x14ac:dyDescent="0.35">
      <c r="A48" s="50">
        <v>45</v>
      </c>
      <c r="B48" s="29" t="s">
        <v>85</v>
      </c>
      <c r="C48" s="30" t="s">
        <v>354</v>
      </c>
      <c r="D48" s="48" t="s">
        <v>149</v>
      </c>
      <c r="E48" s="29" t="s">
        <v>58</v>
      </c>
      <c r="F48" s="58">
        <v>30</v>
      </c>
      <c r="G48" s="59">
        <v>33</v>
      </c>
      <c r="J48" s="17"/>
    </row>
    <row r="49" spans="1:29" ht="72.5" x14ac:dyDescent="0.35">
      <c r="A49" s="47">
        <v>46</v>
      </c>
      <c r="B49" s="29" t="s">
        <v>85</v>
      </c>
      <c r="C49" s="30" t="s">
        <v>355</v>
      </c>
      <c r="D49" s="48" t="s">
        <v>149</v>
      </c>
      <c r="E49" s="29" t="s">
        <v>52</v>
      </c>
      <c r="F49" s="58">
        <v>33</v>
      </c>
      <c r="G49" s="59">
        <v>37</v>
      </c>
      <c r="J49" s="17"/>
      <c r="S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72.5" x14ac:dyDescent="0.35">
      <c r="A50" s="50">
        <v>47</v>
      </c>
      <c r="B50" s="29" t="s">
        <v>85</v>
      </c>
      <c r="C50" s="30" t="s">
        <v>356</v>
      </c>
      <c r="D50" s="48" t="s">
        <v>149</v>
      </c>
      <c r="E50" s="29" t="s">
        <v>59</v>
      </c>
      <c r="F50" s="58">
        <v>37</v>
      </c>
      <c r="G50" s="59">
        <v>41</v>
      </c>
      <c r="J50" s="17"/>
    </row>
    <row r="51" spans="1:29" ht="72.5" x14ac:dyDescent="0.35">
      <c r="A51" s="50">
        <v>48</v>
      </c>
      <c r="B51" s="29" t="s">
        <v>85</v>
      </c>
      <c r="C51" s="30" t="s">
        <v>357</v>
      </c>
      <c r="D51" s="48" t="s">
        <v>149</v>
      </c>
      <c r="E51" s="29" t="s">
        <v>59</v>
      </c>
      <c r="F51" s="58">
        <v>41</v>
      </c>
      <c r="G51" s="59">
        <v>46</v>
      </c>
      <c r="J51" s="17"/>
      <c r="S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ht="72.5" x14ac:dyDescent="0.35">
      <c r="A52" s="50">
        <v>49</v>
      </c>
      <c r="B52" s="29" t="s">
        <v>85</v>
      </c>
      <c r="C52" s="30" t="s">
        <v>358</v>
      </c>
      <c r="D52" s="48" t="s">
        <v>149</v>
      </c>
      <c r="E52" s="29" t="s">
        <v>59</v>
      </c>
      <c r="F52" s="58">
        <v>46</v>
      </c>
      <c r="G52" s="59">
        <v>52</v>
      </c>
    </row>
    <row r="53" spans="1:29" ht="87" x14ac:dyDescent="0.35">
      <c r="A53" s="50">
        <v>50</v>
      </c>
      <c r="B53" s="29" t="s">
        <v>85</v>
      </c>
      <c r="C53" s="30" t="s">
        <v>359</v>
      </c>
      <c r="D53" s="48" t="s">
        <v>149</v>
      </c>
      <c r="E53" s="29" t="s">
        <v>60</v>
      </c>
      <c r="F53" s="58">
        <v>46</v>
      </c>
      <c r="G53" s="59">
        <v>52</v>
      </c>
      <c r="S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72.5" x14ac:dyDescent="0.35">
      <c r="A54" s="47">
        <v>51</v>
      </c>
      <c r="B54" s="29" t="s">
        <v>85</v>
      </c>
      <c r="C54" s="30" t="s">
        <v>360</v>
      </c>
      <c r="D54" s="48" t="s">
        <v>149</v>
      </c>
      <c r="E54" s="29" t="s">
        <v>60</v>
      </c>
      <c r="F54" s="58">
        <v>52</v>
      </c>
      <c r="G54" s="59">
        <v>60</v>
      </c>
    </row>
    <row r="55" spans="1:29" ht="72.5" x14ac:dyDescent="0.35">
      <c r="A55" s="50">
        <v>52</v>
      </c>
      <c r="B55" s="29" t="s">
        <v>85</v>
      </c>
      <c r="C55" s="30" t="s">
        <v>361</v>
      </c>
      <c r="D55" s="48" t="s">
        <v>149</v>
      </c>
      <c r="E55" s="29" t="s">
        <v>61</v>
      </c>
      <c r="F55" s="58">
        <v>60</v>
      </c>
      <c r="G55" s="59">
        <v>66</v>
      </c>
      <c r="K55" s="29"/>
    </row>
    <row r="56" spans="1:29" ht="87" x14ac:dyDescent="0.35">
      <c r="A56" s="50">
        <v>53</v>
      </c>
      <c r="B56" s="29" t="s">
        <v>85</v>
      </c>
      <c r="C56" s="30" t="s">
        <v>362</v>
      </c>
      <c r="D56" s="48" t="s">
        <v>149</v>
      </c>
      <c r="E56" s="29" t="s">
        <v>61</v>
      </c>
      <c r="F56" s="58">
        <v>66</v>
      </c>
      <c r="G56" s="59">
        <v>72</v>
      </c>
      <c r="K56" s="29"/>
      <c r="S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72.5" x14ac:dyDescent="0.35">
      <c r="A57" s="50">
        <v>54</v>
      </c>
      <c r="B57" s="29" t="s">
        <v>85</v>
      </c>
      <c r="C57" s="30" t="s">
        <v>363</v>
      </c>
      <c r="D57" s="48" t="s">
        <v>149</v>
      </c>
      <c r="E57" s="29" t="s">
        <v>62</v>
      </c>
      <c r="F57" s="58">
        <v>72</v>
      </c>
      <c r="G57" s="59">
        <v>78</v>
      </c>
      <c r="K57" s="29"/>
    </row>
    <row r="58" spans="1:29" ht="72.5" x14ac:dyDescent="0.35">
      <c r="A58" s="50">
        <v>55</v>
      </c>
      <c r="B58" s="29" t="s">
        <v>85</v>
      </c>
      <c r="C58" s="30" t="s">
        <v>364</v>
      </c>
      <c r="D58" s="48" t="s">
        <v>149</v>
      </c>
      <c r="E58" s="29" t="s">
        <v>63</v>
      </c>
      <c r="F58" s="58">
        <v>78</v>
      </c>
      <c r="G58" s="59">
        <v>83</v>
      </c>
      <c r="K58" s="29"/>
      <c r="S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72.5" x14ac:dyDescent="0.35">
      <c r="A59" s="47">
        <v>56</v>
      </c>
      <c r="B59" s="29" t="s">
        <v>85</v>
      </c>
      <c r="C59" s="30" t="s">
        <v>365</v>
      </c>
      <c r="D59" s="48" t="s">
        <v>149</v>
      </c>
      <c r="E59" s="29" t="s">
        <v>64</v>
      </c>
      <c r="F59" s="58">
        <v>83</v>
      </c>
      <c r="G59" s="59">
        <v>93</v>
      </c>
      <c r="K59" s="29"/>
    </row>
    <row r="60" spans="1:29" ht="72.5" x14ac:dyDescent="0.35">
      <c r="A60" s="50">
        <v>57</v>
      </c>
      <c r="B60" s="29" t="s">
        <v>85</v>
      </c>
      <c r="C60" s="30" t="s">
        <v>366</v>
      </c>
      <c r="D60" s="48" t="s">
        <v>149</v>
      </c>
      <c r="E60" s="29" t="s">
        <v>65</v>
      </c>
      <c r="F60" s="58">
        <v>93</v>
      </c>
      <c r="G60" s="59">
        <v>104</v>
      </c>
      <c r="K60" s="29"/>
      <c r="S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x14ac:dyDescent="0.35">
      <c r="A61" s="50">
        <v>58</v>
      </c>
      <c r="B61" s="29" t="s">
        <v>85</v>
      </c>
      <c r="C61" s="29" t="s">
        <v>367</v>
      </c>
      <c r="D61" s="48" t="s">
        <v>149</v>
      </c>
      <c r="E61" s="29" t="s">
        <v>66</v>
      </c>
      <c r="F61" s="58">
        <v>8</v>
      </c>
      <c r="G61" s="59">
        <v>13.5</v>
      </c>
      <c r="K61" s="29"/>
    </row>
    <row r="62" spans="1:29" x14ac:dyDescent="0.35">
      <c r="A62" s="50">
        <v>59</v>
      </c>
      <c r="B62" s="29" t="s">
        <v>85</v>
      </c>
      <c r="C62" s="29" t="s">
        <v>368</v>
      </c>
      <c r="D62" s="48" t="s">
        <v>149</v>
      </c>
      <c r="E62" s="29" t="s">
        <v>66</v>
      </c>
      <c r="F62" s="58">
        <v>13.5</v>
      </c>
      <c r="G62" s="59">
        <v>16.5</v>
      </c>
      <c r="K62" s="29"/>
      <c r="S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x14ac:dyDescent="0.35">
      <c r="A63" s="50">
        <v>60</v>
      </c>
      <c r="B63" s="29" t="s">
        <v>85</v>
      </c>
      <c r="C63" s="29" t="s">
        <v>369</v>
      </c>
      <c r="D63" s="48" t="s">
        <v>149</v>
      </c>
      <c r="E63" s="29" t="s">
        <v>66</v>
      </c>
      <c r="F63" s="58">
        <v>15</v>
      </c>
      <c r="G63" s="59">
        <v>18</v>
      </c>
      <c r="K63" s="29"/>
    </row>
    <row r="64" spans="1:29" x14ac:dyDescent="0.35">
      <c r="A64" s="47">
        <v>61</v>
      </c>
      <c r="B64" s="29" t="s">
        <v>85</v>
      </c>
      <c r="C64" s="29" t="s">
        <v>370</v>
      </c>
      <c r="D64" s="48" t="s">
        <v>149</v>
      </c>
      <c r="E64" s="29" t="s">
        <v>66</v>
      </c>
      <c r="F64" s="58">
        <v>18</v>
      </c>
      <c r="G64" s="59">
        <v>20</v>
      </c>
      <c r="K64" s="29"/>
      <c r="S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x14ac:dyDescent="0.35">
      <c r="A65" s="50">
        <v>62</v>
      </c>
      <c r="B65" s="29" t="s">
        <v>85</v>
      </c>
      <c r="C65" s="29" t="s">
        <v>371</v>
      </c>
      <c r="D65" s="48" t="s">
        <v>149</v>
      </c>
      <c r="E65" s="29" t="s">
        <v>67</v>
      </c>
      <c r="F65" s="58">
        <v>15</v>
      </c>
      <c r="G65" s="59">
        <v>18</v>
      </c>
      <c r="K65" s="29"/>
    </row>
    <row r="66" spans="1:29" x14ac:dyDescent="0.35">
      <c r="A66" s="50">
        <v>63</v>
      </c>
      <c r="B66" s="29" t="s">
        <v>85</v>
      </c>
      <c r="C66" s="29" t="s">
        <v>372</v>
      </c>
      <c r="D66" s="48" t="s">
        <v>149</v>
      </c>
      <c r="E66" s="29" t="s">
        <v>67</v>
      </c>
      <c r="F66" s="58">
        <v>18</v>
      </c>
      <c r="G66" s="59">
        <v>20</v>
      </c>
      <c r="K66" s="29"/>
      <c r="S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x14ac:dyDescent="0.35">
      <c r="A67" s="50">
        <v>64</v>
      </c>
      <c r="B67" s="29" t="s">
        <v>85</v>
      </c>
      <c r="C67" s="29" t="s">
        <v>373</v>
      </c>
      <c r="D67" s="48" t="s">
        <v>149</v>
      </c>
      <c r="E67" s="29" t="s">
        <v>67</v>
      </c>
      <c r="F67" s="58">
        <v>20</v>
      </c>
      <c r="G67" s="59">
        <v>23</v>
      </c>
      <c r="K67" s="29"/>
    </row>
    <row r="68" spans="1:29" x14ac:dyDescent="0.35">
      <c r="A68" s="50">
        <v>65</v>
      </c>
      <c r="B68" s="29" t="s">
        <v>85</v>
      </c>
      <c r="C68" s="29" t="s">
        <v>374</v>
      </c>
      <c r="D68" s="48" t="s">
        <v>149</v>
      </c>
      <c r="E68" s="29" t="s">
        <v>67</v>
      </c>
      <c r="F68" s="58">
        <v>23</v>
      </c>
      <c r="G68" s="59">
        <v>26</v>
      </c>
      <c r="K68" s="29"/>
      <c r="S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x14ac:dyDescent="0.35">
      <c r="A69" s="47">
        <v>66</v>
      </c>
      <c r="B69" s="29" t="s">
        <v>85</v>
      </c>
      <c r="C69" s="29" t="s">
        <v>375</v>
      </c>
      <c r="D69" s="48" t="s">
        <v>149</v>
      </c>
      <c r="E69" s="29" t="s">
        <v>68</v>
      </c>
      <c r="F69" s="58">
        <v>23</v>
      </c>
      <c r="G69" s="59">
        <v>26</v>
      </c>
      <c r="K69" s="29"/>
    </row>
    <row r="70" spans="1:29" x14ac:dyDescent="0.35">
      <c r="A70" s="50">
        <v>67</v>
      </c>
      <c r="B70" s="29" t="s">
        <v>85</v>
      </c>
      <c r="C70" s="29" t="s">
        <v>376</v>
      </c>
      <c r="D70" s="48" t="s">
        <v>149</v>
      </c>
      <c r="E70" s="29" t="s">
        <v>68</v>
      </c>
      <c r="F70" s="58">
        <v>26</v>
      </c>
      <c r="G70" s="59">
        <v>30</v>
      </c>
      <c r="K70" s="29"/>
      <c r="S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x14ac:dyDescent="0.35">
      <c r="A71" s="50">
        <v>68</v>
      </c>
      <c r="B71" s="29" t="s">
        <v>85</v>
      </c>
      <c r="C71" s="29" t="s">
        <v>377</v>
      </c>
      <c r="D71" s="48" t="s">
        <v>149</v>
      </c>
      <c r="E71" s="29" t="s">
        <v>68</v>
      </c>
      <c r="F71" s="58">
        <v>30</v>
      </c>
      <c r="G71" s="59">
        <v>33</v>
      </c>
      <c r="K71" s="29"/>
    </row>
    <row r="72" spans="1:29" x14ac:dyDescent="0.35">
      <c r="A72" s="50">
        <v>69</v>
      </c>
      <c r="B72" s="29" t="s">
        <v>85</v>
      </c>
      <c r="C72" s="29" t="s">
        <v>378</v>
      </c>
      <c r="D72" s="48" t="s">
        <v>149</v>
      </c>
      <c r="E72" s="29" t="s">
        <v>69</v>
      </c>
      <c r="F72" s="58">
        <v>30</v>
      </c>
      <c r="G72" s="59">
        <v>33</v>
      </c>
      <c r="K72" s="29"/>
      <c r="S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x14ac:dyDescent="0.35">
      <c r="A73" s="50">
        <v>70</v>
      </c>
      <c r="B73" s="29" t="s">
        <v>85</v>
      </c>
      <c r="C73" s="29" t="s">
        <v>379</v>
      </c>
      <c r="D73" s="48" t="s">
        <v>149</v>
      </c>
      <c r="E73" s="29" t="s">
        <v>69</v>
      </c>
      <c r="F73" s="58">
        <v>33</v>
      </c>
      <c r="G73" s="59">
        <v>37</v>
      </c>
      <c r="K73" s="29"/>
    </row>
    <row r="74" spans="1:29" x14ac:dyDescent="0.35">
      <c r="A74" s="47">
        <v>71</v>
      </c>
      <c r="B74" s="29" t="s">
        <v>85</v>
      </c>
      <c r="C74" s="29" t="s">
        <v>380</v>
      </c>
      <c r="D74" s="48" t="s">
        <v>149</v>
      </c>
      <c r="E74" s="29" t="s">
        <v>70</v>
      </c>
      <c r="F74" s="58">
        <v>37</v>
      </c>
      <c r="G74" s="59">
        <v>41</v>
      </c>
      <c r="K74" s="29"/>
      <c r="S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x14ac:dyDescent="0.35">
      <c r="A75" s="50">
        <v>72</v>
      </c>
      <c r="B75" s="29" t="s">
        <v>85</v>
      </c>
      <c r="C75" s="29" t="s">
        <v>381</v>
      </c>
      <c r="D75" s="48" t="s">
        <v>149</v>
      </c>
      <c r="E75" s="29" t="s">
        <v>70</v>
      </c>
      <c r="F75" s="58">
        <v>41</v>
      </c>
      <c r="G75" s="59">
        <v>46</v>
      </c>
      <c r="K75" s="29"/>
    </row>
    <row r="76" spans="1:29" x14ac:dyDescent="0.35">
      <c r="A76" s="50">
        <v>73</v>
      </c>
      <c r="B76" s="29" t="s">
        <v>85</v>
      </c>
      <c r="C76" s="29" t="s">
        <v>382</v>
      </c>
      <c r="D76" s="48" t="s">
        <v>149</v>
      </c>
      <c r="E76" s="29" t="s">
        <v>70</v>
      </c>
      <c r="F76" s="58">
        <v>46</v>
      </c>
      <c r="G76" s="59">
        <v>52</v>
      </c>
      <c r="K76" s="29"/>
      <c r="S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x14ac:dyDescent="0.35">
      <c r="A77" s="50">
        <v>74</v>
      </c>
      <c r="B77" s="29" t="s">
        <v>85</v>
      </c>
      <c r="C77" s="29" t="s">
        <v>383</v>
      </c>
      <c r="D77" s="48" t="s">
        <v>149</v>
      </c>
      <c r="E77" s="29" t="s">
        <v>71</v>
      </c>
      <c r="F77" s="58">
        <v>52</v>
      </c>
      <c r="G77" s="59">
        <v>60</v>
      </c>
      <c r="K77" s="29"/>
    </row>
    <row r="78" spans="1:29" x14ac:dyDescent="0.35">
      <c r="A78" s="50">
        <v>75</v>
      </c>
      <c r="B78" s="29" t="s">
        <v>85</v>
      </c>
      <c r="C78" s="29" t="s">
        <v>384</v>
      </c>
      <c r="D78" s="48" t="s">
        <v>149</v>
      </c>
      <c r="E78" s="29" t="s">
        <v>72</v>
      </c>
      <c r="F78" s="58">
        <v>60</v>
      </c>
      <c r="G78" s="59">
        <v>66</v>
      </c>
      <c r="K78" s="29"/>
      <c r="S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x14ac:dyDescent="0.35">
      <c r="A79" s="47">
        <v>76</v>
      </c>
      <c r="B79" s="29" t="s">
        <v>85</v>
      </c>
      <c r="C79" s="29" t="s">
        <v>385</v>
      </c>
      <c r="D79" s="48" t="s">
        <v>149</v>
      </c>
      <c r="E79" s="29" t="s">
        <v>73</v>
      </c>
      <c r="F79" s="58">
        <v>72</v>
      </c>
      <c r="G79" s="59">
        <v>78</v>
      </c>
      <c r="K79" s="29"/>
    </row>
    <row r="80" spans="1:29" x14ac:dyDescent="0.35">
      <c r="A80" s="50">
        <v>77</v>
      </c>
      <c r="B80" s="29" t="s">
        <v>85</v>
      </c>
      <c r="C80" s="29" t="s">
        <v>386</v>
      </c>
      <c r="D80" s="29" t="s">
        <v>206</v>
      </c>
      <c r="E80" s="48" t="s">
        <v>36</v>
      </c>
      <c r="F80" s="58">
        <v>5</v>
      </c>
      <c r="G80" s="59">
        <v>11</v>
      </c>
      <c r="K80" s="29"/>
      <c r="S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x14ac:dyDescent="0.35">
      <c r="A81" s="50">
        <v>78</v>
      </c>
      <c r="B81" s="29" t="s">
        <v>85</v>
      </c>
      <c r="C81" s="29" t="s">
        <v>387</v>
      </c>
      <c r="D81" s="29" t="s">
        <v>206</v>
      </c>
      <c r="E81" s="48" t="s">
        <v>36</v>
      </c>
      <c r="F81" s="58">
        <v>11</v>
      </c>
      <c r="G81" s="59">
        <v>14</v>
      </c>
      <c r="K81" s="29"/>
    </row>
    <row r="82" spans="1:29" x14ac:dyDescent="0.35">
      <c r="A82" s="50">
        <v>79</v>
      </c>
      <c r="B82" s="29" t="s">
        <v>85</v>
      </c>
      <c r="C82" s="29" t="s">
        <v>388</v>
      </c>
      <c r="D82" s="29" t="s">
        <v>206</v>
      </c>
      <c r="E82" s="48" t="s">
        <v>37</v>
      </c>
      <c r="F82" s="58">
        <v>14</v>
      </c>
      <c r="G82" s="59">
        <v>18</v>
      </c>
      <c r="K82" s="29"/>
      <c r="S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x14ac:dyDescent="0.35">
      <c r="A83" s="50">
        <v>80</v>
      </c>
      <c r="B83" s="29" t="s">
        <v>85</v>
      </c>
      <c r="C83" s="29" t="s">
        <v>389</v>
      </c>
      <c r="D83" s="29" t="s">
        <v>206</v>
      </c>
      <c r="E83" s="48" t="s">
        <v>37</v>
      </c>
      <c r="F83" s="58">
        <v>18</v>
      </c>
      <c r="G83" s="59">
        <v>20</v>
      </c>
      <c r="K83" s="29"/>
    </row>
    <row r="84" spans="1:29" x14ac:dyDescent="0.35">
      <c r="A84" s="47">
        <v>81</v>
      </c>
      <c r="B84" s="29" t="s">
        <v>85</v>
      </c>
      <c r="C84" s="29" t="s">
        <v>390</v>
      </c>
      <c r="D84" s="29" t="s">
        <v>206</v>
      </c>
      <c r="E84" s="29" t="s">
        <v>391</v>
      </c>
      <c r="F84" s="58">
        <v>20</v>
      </c>
      <c r="G84" s="59">
        <v>23</v>
      </c>
      <c r="K84" s="29"/>
      <c r="S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x14ac:dyDescent="0.35">
      <c r="A85" s="50">
        <v>82</v>
      </c>
      <c r="B85" s="29" t="s">
        <v>85</v>
      </c>
      <c r="C85" s="29" t="s">
        <v>392</v>
      </c>
      <c r="D85" s="29" t="s">
        <v>206</v>
      </c>
      <c r="E85" s="48" t="s">
        <v>38</v>
      </c>
      <c r="F85" s="58">
        <v>23</v>
      </c>
      <c r="G85" s="59">
        <v>26</v>
      </c>
    </row>
    <row r="86" spans="1:29" x14ac:dyDescent="0.35">
      <c r="A86" s="50">
        <v>83</v>
      </c>
      <c r="B86" s="29" t="s">
        <v>85</v>
      </c>
      <c r="C86" s="29" t="s">
        <v>393</v>
      </c>
      <c r="D86" s="29" t="s">
        <v>206</v>
      </c>
      <c r="E86" s="48" t="s">
        <v>39</v>
      </c>
      <c r="F86" s="58">
        <v>26</v>
      </c>
      <c r="G86" s="59">
        <v>30</v>
      </c>
      <c r="S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x14ac:dyDescent="0.35">
      <c r="A87" s="50">
        <v>84</v>
      </c>
      <c r="B87" s="29" t="s">
        <v>85</v>
      </c>
      <c r="C87" s="29" t="s">
        <v>394</v>
      </c>
      <c r="D87" s="29" t="s">
        <v>206</v>
      </c>
      <c r="E87" s="29" t="s">
        <v>395</v>
      </c>
      <c r="F87" s="58">
        <v>30</v>
      </c>
      <c r="G87" s="59">
        <v>33</v>
      </c>
    </row>
    <row r="88" spans="1:29" x14ac:dyDescent="0.35">
      <c r="A88" s="50">
        <v>85</v>
      </c>
      <c r="B88" s="29" t="s">
        <v>85</v>
      </c>
      <c r="C88" s="29" t="s">
        <v>396</v>
      </c>
      <c r="D88" s="29" t="s">
        <v>206</v>
      </c>
      <c r="E88" s="29" t="s">
        <v>397</v>
      </c>
      <c r="F88" s="58">
        <v>33</v>
      </c>
      <c r="G88" s="59">
        <v>36</v>
      </c>
      <c r="S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x14ac:dyDescent="0.35">
      <c r="A89" s="47">
        <v>86</v>
      </c>
      <c r="B89" s="29" t="s">
        <v>85</v>
      </c>
      <c r="C89" s="29" t="s">
        <v>398</v>
      </c>
      <c r="D89" s="29" t="s">
        <v>206</v>
      </c>
      <c r="E89" s="48" t="s">
        <v>40</v>
      </c>
      <c r="F89" s="58">
        <v>36</v>
      </c>
      <c r="G89" s="59">
        <v>41</v>
      </c>
    </row>
    <row r="90" spans="1:29" x14ac:dyDescent="0.35">
      <c r="A90" s="50">
        <v>87</v>
      </c>
      <c r="B90" s="29" t="s">
        <v>85</v>
      </c>
      <c r="C90" s="29" t="s">
        <v>399</v>
      </c>
      <c r="D90" s="29" t="s">
        <v>206</v>
      </c>
      <c r="E90" s="48" t="s">
        <v>40</v>
      </c>
      <c r="F90" s="58">
        <v>41</v>
      </c>
      <c r="G90" s="59">
        <v>44</v>
      </c>
      <c r="S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x14ac:dyDescent="0.35">
      <c r="A91" s="50">
        <v>88</v>
      </c>
      <c r="B91" s="29" t="s">
        <v>85</v>
      </c>
      <c r="C91" s="29" t="s">
        <v>400</v>
      </c>
      <c r="D91" s="29" t="s">
        <v>206</v>
      </c>
      <c r="E91" s="48" t="s">
        <v>41</v>
      </c>
      <c r="F91" s="58">
        <v>44</v>
      </c>
      <c r="G91" s="59">
        <v>52</v>
      </c>
    </row>
    <row r="92" spans="1:29" x14ac:dyDescent="0.35">
      <c r="A92" s="50">
        <v>89</v>
      </c>
      <c r="B92" s="29" t="s">
        <v>85</v>
      </c>
      <c r="C92" s="29" t="s">
        <v>401</v>
      </c>
      <c r="D92" s="29" t="s">
        <v>206</v>
      </c>
      <c r="E92" s="48" t="s">
        <v>41</v>
      </c>
      <c r="F92" s="58">
        <v>52</v>
      </c>
      <c r="G92" s="59">
        <v>55</v>
      </c>
      <c r="S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x14ac:dyDescent="0.35">
      <c r="A93" s="50">
        <v>90</v>
      </c>
      <c r="B93" s="29" t="s">
        <v>85</v>
      </c>
      <c r="C93" s="29" t="s">
        <v>402</v>
      </c>
      <c r="D93" s="29" t="s">
        <v>206</v>
      </c>
      <c r="E93" s="29" t="s">
        <v>403</v>
      </c>
      <c r="F93" s="58">
        <v>52</v>
      </c>
      <c r="G93" s="59">
        <v>60</v>
      </c>
    </row>
    <row r="94" spans="1:29" x14ac:dyDescent="0.35">
      <c r="A94" s="47">
        <v>91</v>
      </c>
      <c r="B94" s="29" t="s">
        <v>85</v>
      </c>
      <c r="C94" s="29" t="s">
        <v>404</v>
      </c>
      <c r="D94" s="29" t="s">
        <v>206</v>
      </c>
      <c r="E94" s="48" t="s">
        <v>42</v>
      </c>
      <c r="F94" s="58">
        <v>60</v>
      </c>
      <c r="G94" s="59">
        <v>66</v>
      </c>
      <c r="S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x14ac:dyDescent="0.35">
      <c r="A95" s="50">
        <v>92</v>
      </c>
      <c r="B95" s="29" t="s">
        <v>85</v>
      </c>
      <c r="C95" s="29" t="s">
        <v>405</v>
      </c>
      <c r="D95" s="29" t="s">
        <v>206</v>
      </c>
      <c r="E95" s="48" t="s">
        <v>43</v>
      </c>
      <c r="F95" s="58">
        <v>66</v>
      </c>
      <c r="G95" s="59">
        <v>72</v>
      </c>
    </row>
    <row r="96" spans="1:29" x14ac:dyDescent="0.35">
      <c r="A96" s="50">
        <v>93</v>
      </c>
      <c r="B96" s="29" t="s">
        <v>85</v>
      </c>
      <c r="C96" s="29" t="s">
        <v>406</v>
      </c>
      <c r="D96" s="29" t="s">
        <v>206</v>
      </c>
      <c r="E96" s="48" t="s">
        <v>43</v>
      </c>
      <c r="F96" s="58">
        <v>72</v>
      </c>
      <c r="G96" s="59">
        <v>78</v>
      </c>
      <c r="S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0" x14ac:dyDescent="0.35">
      <c r="A97" s="50">
        <v>94</v>
      </c>
      <c r="B97" s="29" t="s">
        <v>85</v>
      </c>
      <c r="C97" s="29" t="s">
        <v>407</v>
      </c>
      <c r="D97" s="29" t="s">
        <v>206</v>
      </c>
      <c r="E97" s="48" t="s">
        <v>44</v>
      </c>
      <c r="F97" s="58">
        <v>78</v>
      </c>
      <c r="G97" s="59">
        <v>83</v>
      </c>
      <c r="T97" s="22"/>
    </row>
    <row r="98" spans="1:20" x14ac:dyDescent="0.35">
      <c r="A98" s="50">
        <v>95</v>
      </c>
      <c r="B98" s="29" t="s">
        <v>85</v>
      </c>
      <c r="C98" s="29" t="s">
        <v>408</v>
      </c>
      <c r="D98" s="29" t="s">
        <v>206</v>
      </c>
      <c r="E98" s="48" t="s">
        <v>45</v>
      </c>
      <c r="F98" s="58">
        <v>83</v>
      </c>
      <c r="G98" s="59">
        <v>93</v>
      </c>
      <c r="T98" s="22"/>
    </row>
    <row r="99" spans="1:20" x14ac:dyDescent="0.35">
      <c r="A99" s="47">
        <v>96</v>
      </c>
      <c r="B99" s="29" t="s">
        <v>85</v>
      </c>
      <c r="C99" s="29" t="s">
        <v>409</v>
      </c>
      <c r="D99" s="29" t="s">
        <v>206</v>
      </c>
      <c r="E99" s="48" t="s">
        <v>46</v>
      </c>
      <c r="F99" s="58">
        <v>93</v>
      </c>
      <c r="G99" s="59">
        <v>104</v>
      </c>
      <c r="T99" s="22"/>
    </row>
    <row r="100" spans="1:20" x14ac:dyDescent="0.35">
      <c r="A100" s="29"/>
      <c r="B100" s="29"/>
      <c r="C100" s="29"/>
      <c r="D100" s="29"/>
      <c r="E100" s="29"/>
      <c r="F100" s="58"/>
      <c r="G100" s="59"/>
      <c r="T100" s="22"/>
    </row>
    <row r="101" spans="1:20" x14ac:dyDescent="0.35">
      <c r="A101" s="29"/>
      <c r="B101" s="29"/>
      <c r="C101" s="29"/>
      <c r="D101" s="29"/>
      <c r="E101" s="29"/>
      <c r="F101" s="29"/>
      <c r="G101" s="29"/>
      <c r="T101" s="22"/>
    </row>
  </sheetData>
  <mergeCells count="5">
    <mergeCell ref="A2:A3"/>
    <mergeCell ref="B2:B3"/>
    <mergeCell ref="C2:C3"/>
    <mergeCell ref="E2:E3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4E40-3FF4-4AD5-86DF-FFEF244290A5}">
  <dimension ref="A1:AN203"/>
  <sheetViews>
    <sheetView workbookViewId="0">
      <selection activeCell="H11" sqref="H11"/>
    </sheetView>
  </sheetViews>
  <sheetFormatPr defaultRowHeight="14.5" x14ac:dyDescent="0.35"/>
  <cols>
    <col min="4" max="4" width="13.453125" bestFit="1" customWidth="1"/>
  </cols>
  <sheetData>
    <row r="1" spans="1:40" ht="15" thickBot="1" x14ac:dyDescent="0.4">
      <c r="A1" s="22"/>
      <c r="B1" s="22"/>
      <c r="C1" s="22"/>
      <c r="D1" s="22"/>
      <c r="E1" s="22"/>
      <c r="F1" s="22"/>
      <c r="G1" s="22"/>
      <c r="T1" s="22"/>
      <c r="AE1" s="17" t="s">
        <v>132</v>
      </c>
      <c r="AG1" t="s">
        <v>133</v>
      </c>
      <c r="AI1" s="39" t="s">
        <v>87</v>
      </c>
    </row>
    <row r="2" spans="1:40" ht="29" x14ac:dyDescent="0.35">
      <c r="A2" s="66" t="s">
        <v>97</v>
      </c>
      <c r="B2" s="68" t="s">
        <v>134</v>
      </c>
      <c r="C2" s="68" t="s">
        <v>135</v>
      </c>
      <c r="D2" s="40"/>
      <c r="E2" s="68" t="s">
        <v>136</v>
      </c>
      <c r="F2" s="70" t="s">
        <v>137</v>
      </c>
      <c r="G2" s="71"/>
      <c r="L2" s="41" t="s">
        <v>138</v>
      </c>
      <c r="M2" s="41" t="s">
        <v>19</v>
      </c>
      <c r="N2" s="42" t="s">
        <v>139</v>
      </c>
      <c r="O2" s="41" t="s">
        <v>140</v>
      </c>
      <c r="T2" s="43" t="s">
        <v>136</v>
      </c>
      <c r="AE2" s="17" t="s">
        <v>141</v>
      </c>
      <c r="AG2" t="s">
        <v>85</v>
      </c>
      <c r="AI2" s="39" t="s">
        <v>129</v>
      </c>
    </row>
    <row r="3" spans="1:40" ht="15" thickBot="1" x14ac:dyDescent="0.4">
      <c r="A3" s="67"/>
      <c r="B3" s="69" t="s">
        <v>142</v>
      </c>
      <c r="C3" s="69" t="s">
        <v>143</v>
      </c>
      <c r="D3" s="44"/>
      <c r="E3" s="69" t="s">
        <v>144</v>
      </c>
      <c r="F3" s="44" t="s">
        <v>145</v>
      </c>
      <c r="G3" s="45" t="s">
        <v>146</v>
      </c>
      <c r="H3" s="18"/>
      <c r="I3" s="18"/>
      <c r="J3" s="18"/>
      <c r="K3" s="18"/>
      <c r="L3" s="29" t="s">
        <v>147</v>
      </c>
      <c r="M3" s="17">
        <v>8</v>
      </c>
      <c r="N3" s="17" t="s">
        <v>133</v>
      </c>
      <c r="O3" s="17" t="b">
        <f>IF(AND(N3=B4,(M3&gt;=F4),(M3&lt;=G4),(L3=E4)),(C4),(IF(AND(N3=B5,(M3&gt;=F5),(M3&lt;=G5),(L3=E5)),(C5))))</f>
        <v>0</v>
      </c>
      <c r="P3" s="18"/>
      <c r="Q3" s="18"/>
      <c r="R3" s="17"/>
      <c r="S3" s="18"/>
      <c r="T3" s="46" t="s">
        <v>144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</row>
    <row r="4" spans="1:40" x14ac:dyDescent="0.35">
      <c r="A4" s="47">
        <v>1</v>
      </c>
      <c r="B4" s="48" t="s">
        <v>85</v>
      </c>
      <c r="C4" s="48" t="s">
        <v>148</v>
      </c>
      <c r="D4" s="48" t="s">
        <v>149</v>
      </c>
      <c r="E4" s="48" t="s">
        <v>35</v>
      </c>
      <c r="F4" s="48">
        <v>8</v>
      </c>
      <c r="G4" s="49">
        <v>12</v>
      </c>
      <c r="L4" s="17" t="s">
        <v>147</v>
      </c>
      <c r="M4" s="17">
        <v>8</v>
      </c>
      <c r="N4" s="17" t="s">
        <v>133</v>
      </c>
      <c r="O4" s="17" t="b">
        <f>IF(AND(N4=B5,(M4&gt;=F5),(M4&lt;=G5),(L4=E5)),(C5),(IF(AND(N4=B6,(M4&gt;=F6),(M4&lt;=G6),(L4=E6)),(C6))))</f>
        <v>0</v>
      </c>
      <c r="P4" s="17"/>
      <c r="T4" s="48" t="s">
        <v>35</v>
      </c>
    </row>
    <row r="5" spans="1:40" x14ac:dyDescent="0.35">
      <c r="A5" s="50">
        <v>2</v>
      </c>
      <c r="B5" s="29" t="s">
        <v>85</v>
      </c>
      <c r="C5" s="29" t="s">
        <v>150</v>
      </c>
      <c r="D5" s="29" t="s">
        <v>149</v>
      </c>
      <c r="E5" s="48" t="s">
        <v>35</v>
      </c>
      <c r="F5" s="29">
        <v>8</v>
      </c>
      <c r="G5" s="51">
        <v>13.5</v>
      </c>
      <c r="L5" s="17"/>
      <c r="M5" s="17"/>
      <c r="N5" s="17"/>
      <c r="O5" s="17"/>
      <c r="P5" s="17"/>
      <c r="S5" s="18"/>
      <c r="T5" s="48" t="s">
        <v>36</v>
      </c>
      <c r="U5" s="18"/>
      <c r="V5" s="18"/>
      <c r="W5" s="18"/>
      <c r="X5" s="18"/>
      <c r="Y5" s="18"/>
      <c r="Z5" s="18"/>
      <c r="AA5" s="18"/>
      <c r="AB5" s="18"/>
      <c r="AC5" s="18"/>
    </row>
    <row r="6" spans="1:40" x14ac:dyDescent="0.35">
      <c r="A6" s="50">
        <v>3</v>
      </c>
      <c r="B6" s="29" t="s">
        <v>85</v>
      </c>
      <c r="C6" s="29" t="s">
        <v>151</v>
      </c>
      <c r="D6" s="29" t="s">
        <v>149</v>
      </c>
      <c r="E6" s="29" t="s">
        <v>36</v>
      </c>
      <c r="F6" s="29">
        <v>8</v>
      </c>
      <c r="G6" s="51">
        <v>13.5</v>
      </c>
      <c r="L6" s="17"/>
      <c r="M6" s="17"/>
      <c r="N6" s="17"/>
      <c r="O6" s="17"/>
      <c r="P6" s="17"/>
      <c r="T6" s="29" t="s">
        <v>37</v>
      </c>
    </row>
    <row r="7" spans="1:40" x14ac:dyDescent="0.35">
      <c r="A7" s="50">
        <v>4</v>
      </c>
      <c r="B7" s="29" t="s">
        <v>85</v>
      </c>
      <c r="C7" s="29" t="s">
        <v>152</v>
      </c>
      <c r="D7" s="29" t="s">
        <v>149</v>
      </c>
      <c r="E7" s="29" t="s">
        <v>36</v>
      </c>
      <c r="F7" s="29">
        <v>11</v>
      </c>
      <c r="G7" s="51">
        <v>15</v>
      </c>
      <c r="L7" s="17"/>
      <c r="M7" s="17"/>
      <c r="N7" s="17"/>
      <c r="O7" s="17"/>
      <c r="P7" s="17"/>
      <c r="S7" s="18"/>
      <c r="T7" s="29" t="s">
        <v>38</v>
      </c>
      <c r="U7" s="18"/>
      <c r="V7" s="18"/>
      <c r="W7" s="18"/>
      <c r="X7" s="18"/>
      <c r="Y7" s="18"/>
      <c r="Z7" s="18"/>
      <c r="AA7" s="18"/>
      <c r="AB7" s="18"/>
      <c r="AC7" s="18"/>
    </row>
    <row r="8" spans="1:40" x14ac:dyDescent="0.35">
      <c r="A8" s="50">
        <v>5</v>
      </c>
      <c r="B8" s="29" t="s">
        <v>85</v>
      </c>
      <c r="C8" s="29" t="s">
        <v>153</v>
      </c>
      <c r="D8" s="29" t="s">
        <v>149</v>
      </c>
      <c r="E8" s="29" t="s">
        <v>36</v>
      </c>
      <c r="F8" s="29">
        <v>12.5</v>
      </c>
      <c r="G8" s="51">
        <v>16</v>
      </c>
      <c r="L8" s="17"/>
      <c r="M8" s="17"/>
      <c r="N8" s="17"/>
      <c r="O8" s="17"/>
      <c r="P8" s="17"/>
      <c r="T8" s="29" t="s">
        <v>39</v>
      </c>
    </row>
    <row r="9" spans="1:40" x14ac:dyDescent="0.35">
      <c r="A9" s="50">
        <v>6</v>
      </c>
      <c r="B9" s="29" t="s">
        <v>85</v>
      </c>
      <c r="C9" s="29" t="s">
        <v>154</v>
      </c>
      <c r="D9" s="29" t="s">
        <v>149</v>
      </c>
      <c r="E9" s="29" t="s">
        <v>36</v>
      </c>
      <c r="F9" s="29">
        <v>13</v>
      </c>
      <c r="G9" s="51">
        <v>16.5</v>
      </c>
      <c r="L9" s="17"/>
      <c r="M9" s="17"/>
      <c r="N9" s="17"/>
      <c r="O9" s="17"/>
      <c r="P9" s="17"/>
      <c r="S9" s="18"/>
      <c r="T9" s="29" t="s">
        <v>40</v>
      </c>
      <c r="U9" s="18"/>
      <c r="V9" s="18"/>
      <c r="W9" s="18"/>
      <c r="X9" s="18"/>
      <c r="Y9" s="18"/>
      <c r="Z9" s="18"/>
      <c r="AA9" s="18"/>
      <c r="AB9" s="18"/>
      <c r="AC9" s="18"/>
    </row>
    <row r="10" spans="1:40" x14ac:dyDescent="0.35">
      <c r="A10" s="50">
        <v>7</v>
      </c>
      <c r="B10" s="29" t="s">
        <v>85</v>
      </c>
      <c r="C10" s="29" t="s">
        <v>155</v>
      </c>
      <c r="D10" s="29" t="s">
        <v>149</v>
      </c>
      <c r="E10" s="29" t="s">
        <v>36</v>
      </c>
      <c r="F10" s="29">
        <v>15</v>
      </c>
      <c r="G10" s="51">
        <v>18</v>
      </c>
      <c r="L10" s="17"/>
      <c r="M10" s="17"/>
      <c r="N10" s="17"/>
      <c r="O10" s="17"/>
      <c r="P10" s="17"/>
      <c r="T10" s="29" t="s">
        <v>41</v>
      </c>
    </row>
    <row r="11" spans="1:40" x14ac:dyDescent="0.35">
      <c r="A11" s="50">
        <v>8</v>
      </c>
      <c r="B11" s="29" t="s">
        <v>85</v>
      </c>
      <c r="C11" s="29" t="s">
        <v>156</v>
      </c>
      <c r="D11" s="29" t="s">
        <v>149</v>
      </c>
      <c r="E11" s="29" t="s">
        <v>37</v>
      </c>
      <c r="F11" s="29">
        <v>15</v>
      </c>
      <c r="G11" s="51">
        <v>18</v>
      </c>
      <c r="O11" s="17"/>
      <c r="S11" s="18"/>
      <c r="T11" s="29" t="s">
        <v>42</v>
      </c>
      <c r="U11" s="18"/>
      <c r="V11" s="18"/>
      <c r="W11" s="18"/>
      <c r="X11" s="18"/>
      <c r="Y11" s="18"/>
      <c r="Z11" s="18"/>
      <c r="AA11" s="18"/>
      <c r="AB11" s="18"/>
      <c r="AC11" s="18"/>
    </row>
    <row r="12" spans="1:40" x14ac:dyDescent="0.35">
      <c r="A12" s="50">
        <v>9</v>
      </c>
      <c r="B12" s="29" t="s">
        <v>85</v>
      </c>
      <c r="C12" s="29" t="s">
        <v>157</v>
      </c>
      <c r="D12" s="29" t="s">
        <v>149</v>
      </c>
      <c r="E12" s="29" t="s">
        <v>37</v>
      </c>
      <c r="F12" s="29">
        <v>18</v>
      </c>
      <c r="G12" s="51">
        <v>20</v>
      </c>
      <c r="O12" s="17"/>
      <c r="T12" s="29" t="s">
        <v>43</v>
      </c>
    </row>
    <row r="13" spans="1:40" x14ac:dyDescent="0.35">
      <c r="A13" s="50">
        <v>10</v>
      </c>
      <c r="B13" s="29" t="s">
        <v>85</v>
      </c>
      <c r="C13" s="29" t="s">
        <v>158</v>
      </c>
      <c r="D13" s="29" t="s">
        <v>149</v>
      </c>
      <c r="E13" s="29" t="s">
        <v>36</v>
      </c>
      <c r="F13" s="29">
        <v>18</v>
      </c>
      <c r="G13" s="51">
        <v>20</v>
      </c>
      <c r="O13" s="17"/>
      <c r="S13" s="18"/>
      <c r="T13" s="29" t="s">
        <v>44</v>
      </c>
      <c r="U13" s="18"/>
      <c r="V13" s="18"/>
      <c r="W13" s="18"/>
      <c r="X13" s="18"/>
      <c r="Y13" s="18"/>
      <c r="Z13" s="18"/>
      <c r="AA13" s="18"/>
      <c r="AB13" s="18"/>
      <c r="AC13" s="18"/>
    </row>
    <row r="14" spans="1:40" x14ac:dyDescent="0.35">
      <c r="A14" s="50">
        <v>11</v>
      </c>
      <c r="B14" s="29" t="s">
        <v>85</v>
      </c>
      <c r="C14" s="29" t="s">
        <v>159</v>
      </c>
      <c r="D14" s="29" t="s">
        <v>149</v>
      </c>
      <c r="E14" s="29" t="s">
        <v>37</v>
      </c>
      <c r="F14" s="29">
        <v>20</v>
      </c>
      <c r="G14" s="51">
        <v>23</v>
      </c>
      <c r="O14" s="17"/>
      <c r="T14" s="29" t="s">
        <v>45</v>
      </c>
    </row>
    <row r="15" spans="1:40" x14ac:dyDescent="0.35">
      <c r="A15" s="50">
        <v>12</v>
      </c>
      <c r="B15" s="29" t="s">
        <v>85</v>
      </c>
      <c r="C15" s="29" t="s">
        <v>160</v>
      </c>
      <c r="D15" s="29" t="s">
        <v>149</v>
      </c>
      <c r="E15" s="29" t="s">
        <v>37</v>
      </c>
      <c r="F15" s="29">
        <v>20</v>
      </c>
      <c r="G15" s="51">
        <v>23</v>
      </c>
      <c r="O15" s="17"/>
      <c r="S15" s="18"/>
      <c r="T15" s="29" t="s">
        <v>46</v>
      </c>
      <c r="U15" s="18"/>
      <c r="V15" s="18"/>
      <c r="W15" s="18"/>
      <c r="X15" s="18"/>
      <c r="Y15" s="18"/>
      <c r="Z15" s="18"/>
      <c r="AA15" s="18"/>
      <c r="AB15" s="18"/>
      <c r="AC15" s="18"/>
    </row>
    <row r="16" spans="1:40" x14ac:dyDescent="0.35">
      <c r="A16" s="50">
        <v>13</v>
      </c>
      <c r="B16" s="29" t="s">
        <v>85</v>
      </c>
      <c r="C16" s="29" t="s">
        <v>161</v>
      </c>
      <c r="D16" s="29" t="s">
        <v>149</v>
      </c>
      <c r="E16" s="29" t="s">
        <v>37</v>
      </c>
      <c r="F16" s="29">
        <v>23</v>
      </c>
      <c r="G16" s="51">
        <v>26</v>
      </c>
      <c r="O16" s="17"/>
      <c r="T16" s="29" t="s">
        <v>47</v>
      </c>
    </row>
    <row r="17" spans="1:29" x14ac:dyDescent="0.35">
      <c r="A17" s="50">
        <v>14</v>
      </c>
      <c r="B17" s="29" t="s">
        <v>85</v>
      </c>
      <c r="C17" s="29" t="s">
        <v>162</v>
      </c>
      <c r="D17" s="29" t="s">
        <v>149</v>
      </c>
      <c r="E17" s="29" t="s">
        <v>38</v>
      </c>
      <c r="F17" s="29">
        <v>23</v>
      </c>
      <c r="G17" s="51">
        <v>26</v>
      </c>
      <c r="O17" s="17"/>
      <c r="S17" s="18"/>
      <c r="T17" s="29" t="s">
        <v>48</v>
      </c>
      <c r="U17" s="18"/>
      <c r="V17" s="18"/>
      <c r="W17" s="18"/>
      <c r="X17" s="18"/>
      <c r="Y17" s="18"/>
      <c r="Z17" s="18"/>
      <c r="AA17" s="18"/>
      <c r="AB17" s="18"/>
      <c r="AC17" s="18"/>
    </row>
    <row r="18" spans="1:29" x14ac:dyDescent="0.35">
      <c r="A18" s="50">
        <v>15</v>
      </c>
      <c r="B18" s="29" t="s">
        <v>85</v>
      </c>
      <c r="C18" s="29" t="s">
        <v>163</v>
      </c>
      <c r="D18" s="29" t="s">
        <v>149</v>
      </c>
      <c r="E18" s="29" t="s">
        <v>38</v>
      </c>
      <c r="F18" s="29">
        <v>26</v>
      </c>
      <c r="G18" s="51">
        <v>30</v>
      </c>
      <c r="T18" s="29" t="s">
        <v>49</v>
      </c>
    </row>
    <row r="19" spans="1:29" x14ac:dyDescent="0.35">
      <c r="A19" s="50">
        <v>16</v>
      </c>
      <c r="B19" s="29" t="s">
        <v>85</v>
      </c>
      <c r="C19" s="29" t="s">
        <v>164</v>
      </c>
      <c r="D19" s="29" t="s">
        <v>149</v>
      </c>
      <c r="E19" s="29" t="s">
        <v>39</v>
      </c>
      <c r="F19" s="29">
        <v>26</v>
      </c>
      <c r="G19" s="51">
        <v>30</v>
      </c>
      <c r="S19" s="18"/>
      <c r="T19" s="29" t="s">
        <v>50</v>
      </c>
      <c r="U19" s="18"/>
      <c r="V19" s="18"/>
      <c r="W19" s="18" t="str">
        <f>T4:T43</f>
        <v>3.75" ET</v>
      </c>
      <c r="X19" s="18"/>
      <c r="Y19" s="18"/>
      <c r="Z19" s="18"/>
      <c r="AA19" s="18"/>
      <c r="AB19" s="18"/>
      <c r="AC19" s="18"/>
    </row>
    <row r="20" spans="1:29" x14ac:dyDescent="0.35">
      <c r="A20" s="50">
        <v>17</v>
      </c>
      <c r="B20" s="29" t="s">
        <v>85</v>
      </c>
      <c r="C20" s="29" t="s">
        <v>165</v>
      </c>
      <c r="D20" s="29" t="s">
        <v>149</v>
      </c>
      <c r="E20" s="29" t="s">
        <v>39</v>
      </c>
      <c r="F20" s="29">
        <v>30</v>
      </c>
      <c r="G20" s="51">
        <v>33</v>
      </c>
      <c r="T20" s="29" t="s">
        <v>51</v>
      </c>
    </row>
    <row r="21" spans="1:29" x14ac:dyDescent="0.35">
      <c r="A21" s="50">
        <v>18</v>
      </c>
      <c r="B21" s="29" t="s">
        <v>85</v>
      </c>
      <c r="C21" s="29" t="s">
        <v>166</v>
      </c>
      <c r="D21" s="29" t="s">
        <v>149</v>
      </c>
      <c r="E21" s="29" t="s">
        <v>38</v>
      </c>
      <c r="F21" s="29">
        <v>30</v>
      </c>
      <c r="G21" s="51">
        <v>33</v>
      </c>
      <c r="S21" s="18"/>
      <c r="T21" s="29" t="s">
        <v>52</v>
      </c>
      <c r="U21" s="18"/>
      <c r="V21" s="18"/>
      <c r="W21" s="18"/>
      <c r="X21" s="18"/>
      <c r="Y21" s="18"/>
      <c r="Z21" s="18"/>
      <c r="AA21" s="18"/>
      <c r="AB21" s="18"/>
      <c r="AC21" s="18"/>
    </row>
    <row r="22" spans="1:29" x14ac:dyDescent="0.35">
      <c r="A22" s="50">
        <v>19</v>
      </c>
      <c r="B22" s="29" t="s">
        <v>85</v>
      </c>
      <c r="C22" s="29" t="s">
        <v>167</v>
      </c>
      <c r="D22" s="29" t="s">
        <v>149</v>
      </c>
      <c r="E22" s="29" t="s">
        <v>39</v>
      </c>
      <c r="F22" s="29">
        <v>33</v>
      </c>
      <c r="G22" s="51">
        <v>37</v>
      </c>
      <c r="T22" s="29" t="s">
        <v>53</v>
      </c>
    </row>
    <row r="23" spans="1:29" x14ac:dyDescent="0.35">
      <c r="A23" s="50">
        <v>20</v>
      </c>
      <c r="B23" s="29" t="s">
        <v>85</v>
      </c>
      <c r="C23" s="29" t="s">
        <v>168</v>
      </c>
      <c r="D23" s="29" t="s">
        <v>149</v>
      </c>
      <c r="E23" s="29" t="s">
        <v>40</v>
      </c>
      <c r="F23" s="29">
        <v>37</v>
      </c>
      <c r="G23" s="51">
        <v>41</v>
      </c>
      <c r="S23" s="18"/>
      <c r="T23" s="29" t="s">
        <v>54</v>
      </c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35">
      <c r="A24" s="50">
        <v>21</v>
      </c>
      <c r="B24" s="29" t="s">
        <v>85</v>
      </c>
      <c r="C24" s="29" t="s">
        <v>169</v>
      </c>
      <c r="D24" s="29" t="s">
        <v>149</v>
      </c>
      <c r="E24" s="29" t="s">
        <v>40</v>
      </c>
      <c r="F24" s="29">
        <v>41</v>
      </c>
      <c r="G24" s="51">
        <v>46</v>
      </c>
      <c r="T24" s="29" t="s">
        <v>55</v>
      </c>
    </row>
    <row r="25" spans="1:29" x14ac:dyDescent="0.35">
      <c r="A25" s="50">
        <v>22</v>
      </c>
      <c r="B25" s="29" t="s">
        <v>85</v>
      </c>
      <c r="C25" s="29" t="s">
        <v>170</v>
      </c>
      <c r="D25" s="29" t="s">
        <v>149</v>
      </c>
      <c r="E25" s="29" t="s">
        <v>40</v>
      </c>
      <c r="F25" s="29">
        <v>46</v>
      </c>
      <c r="G25" s="51">
        <v>52</v>
      </c>
      <c r="S25" s="18"/>
      <c r="T25" s="29" t="s">
        <v>56</v>
      </c>
      <c r="U25" s="18"/>
      <c r="V25" s="18"/>
      <c r="W25" s="18"/>
      <c r="X25" s="18"/>
      <c r="Y25" s="18"/>
      <c r="Z25" s="18"/>
      <c r="AA25" s="18"/>
      <c r="AB25" s="18"/>
      <c r="AC25" s="18"/>
    </row>
    <row r="26" spans="1:29" x14ac:dyDescent="0.35">
      <c r="A26" s="50">
        <v>23</v>
      </c>
      <c r="B26" s="29" t="s">
        <v>85</v>
      </c>
      <c r="C26" s="29" t="s">
        <v>171</v>
      </c>
      <c r="D26" s="29" t="s">
        <v>149</v>
      </c>
      <c r="E26" s="29" t="s">
        <v>41</v>
      </c>
      <c r="F26" s="29">
        <v>46</v>
      </c>
      <c r="G26" s="51">
        <v>52</v>
      </c>
      <c r="T26" s="29" t="s">
        <v>57</v>
      </c>
    </row>
    <row r="27" spans="1:29" x14ac:dyDescent="0.35">
      <c r="A27" s="50">
        <v>24</v>
      </c>
      <c r="B27" s="29" t="s">
        <v>85</v>
      </c>
      <c r="C27" s="29" t="s">
        <v>172</v>
      </c>
      <c r="D27" s="29" t="s">
        <v>149</v>
      </c>
      <c r="E27" s="29" t="s">
        <v>41</v>
      </c>
      <c r="F27" s="29">
        <v>52</v>
      </c>
      <c r="G27" s="51">
        <v>60</v>
      </c>
      <c r="S27" s="18"/>
      <c r="T27" s="29" t="s">
        <v>58</v>
      </c>
      <c r="U27" s="18"/>
      <c r="V27" s="18"/>
      <c r="W27" s="18"/>
      <c r="X27" s="18"/>
      <c r="Y27" s="18"/>
      <c r="Z27" s="18"/>
      <c r="AA27" s="18"/>
      <c r="AB27" s="18"/>
      <c r="AC27" s="18"/>
    </row>
    <row r="28" spans="1:29" x14ac:dyDescent="0.35">
      <c r="A28" s="50">
        <v>25</v>
      </c>
      <c r="B28" s="29" t="s">
        <v>85</v>
      </c>
      <c r="C28" s="29" t="s">
        <v>173</v>
      </c>
      <c r="D28" s="29" t="s">
        <v>149</v>
      </c>
      <c r="E28" s="29" t="s">
        <v>42</v>
      </c>
      <c r="F28" s="29">
        <v>60</v>
      </c>
      <c r="G28" s="51">
        <v>66</v>
      </c>
      <c r="T28" s="29" t="s">
        <v>59</v>
      </c>
    </row>
    <row r="29" spans="1:29" x14ac:dyDescent="0.35">
      <c r="A29" s="50">
        <v>26</v>
      </c>
      <c r="B29" s="29" t="s">
        <v>85</v>
      </c>
      <c r="C29" s="29" t="s">
        <v>174</v>
      </c>
      <c r="D29" s="29" t="s">
        <v>149</v>
      </c>
      <c r="E29" s="29" t="s">
        <v>42</v>
      </c>
      <c r="F29" s="29">
        <v>66</v>
      </c>
      <c r="G29" s="51">
        <v>72</v>
      </c>
      <c r="S29" s="18"/>
      <c r="T29" s="29" t="s">
        <v>60</v>
      </c>
      <c r="U29" s="18"/>
      <c r="V29" s="18"/>
      <c r="W29" s="18"/>
      <c r="X29" s="18"/>
      <c r="Y29" s="18"/>
      <c r="Z29" s="18"/>
      <c r="AA29" s="18"/>
      <c r="AB29" s="18"/>
      <c r="AC29" s="18"/>
    </row>
    <row r="30" spans="1:29" x14ac:dyDescent="0.35">
      <c r="A30" s="50">
        <v>27</v>
      </c>
      <c r="B30" s="29" t="s">
        <v>85</v>
      </c>
      <c r="C30" s="29" t="s">
        <v>175</v>
      </c>
      <c r="D30" s="29" t="s">
        <v>149</v>
      </c>
      <c r="E30" s="29" t="s">
        <v>43</v>
      </c>
      <c r="F30" s="29">
        <v>72</v>
      </c>
      <c r="G30" s="51">
        <v>78</v>
      </c>
      <c r="T30" s="29" t="s">
        <v>61</v>
      </c>
    </row>
    <row r="31" spans="1:29" x14ac:dyDescent="0.35">
      <c r="A31" s="50">
        <v>28</v>
      </c>
      <c r="B31" s="29" t="s">
        <v>85</v>
      </c>
      <c r="C31" s="29" t="s">
        <v>176</v>
      </c>
      <c r="D31" s="29" t="s">
        <v>149</v>
      </c>
      <c r="E31" s="29" t="s">
        <v>44</v>
      </c>
      <c r="F31" s="29">
        <v>78</v>
      </c>
      <c r="G31" s="51">
        <v>83</v>
      </c>
      <c r="S31" s="18"/>
      <c r="T31" s="29" t="s">
        <v>62</v>
      </c>
      <c r="U31" s="18"/>
      <c r="V31" s="18"/>
      <c r="W31" s="18"/>
      <c r="X31" s="18"/>
      <c r="Y31" s="18"/>
      <c r="Z31" s="18"/>
      <c r="AA31" s="18"/>
      <c r="AB31" s="18"/>
      <c r="AC31" s="18"/>
    </row>
    <row r="32" spans="1:29" x14ac:dyDescent="0.35">
      <c r="A32" s="50">
        <v>29</v>
      </c>
      <c r="B32" s="29" t="s">
        <v>85</v>
      </c>
      <c r="C32" s="29" t="s">
        <v>177</v>
      </c>
      <c r="D32" s="29" t="s">
        <v>149</v>
      </c>
      <c r="E32" s="29" t="s">
        <v>45</v>
      </c>
      <c r="F32" s="29">
        <v>83</v>
      </c>
      <c r="G32" s="51">
        <v>93</v>
      </c>
      <c r="T32" s="29" t="s">
        <v>63</v>
      </c>
    </row>
    <row r="33" spans="1:29" x14ac:dyDescent="0.35">
      <c r="A33" s="50">
        <v>30</v>
      </c>
      <c r="B33" s="29" t="s">
        <v>85</v>
      </c>
      <c r="C33" s="29" t="s">
        <v>178</v>
      </c>
      <c r="D33" s="29" t="s">
        <v>149</v>
      </c>
      <c r="E33" s="29" t="s">
        <v>46</v>
      </c>
      <c r="F33" s="29">
        <v>93</v>
      </c>
      <c r="G33" s="51">
        <v>104</v>
      </c>
      <c r="S33" s="18"/>
      <c r="T33" s="29" t="s">
        <v>64</v>
      </c>
      <c r="U33" s="18"/>
      <c r="V33" s="18"/>
      <c r="W33" s="18"/>
      <c r="X33" s="18"/>
      <c r="Y33" s="18"/>
      <c r="Z33" s="18"/>
      <c r="AA33" s="18"/>
      <c r="AB33" s="18"/>
      <c r="AC33" s="18"/>
    </row>
    <row r="34" spans="1:29" x14ac:dyDescent="0.35">
      <c r="A34" s="50">
        <v>31</v>
      </c>
      <c r="B34" s="29" t="s">
        <v>133</v>
      </c>
      <c r="C34" s="29" t="s">
        <v>179</v>
      </c>
      <c r="D34" s="29" t="s">
        <v>149</v>
      </c>
      <c r="E34" s="29" t="s">
        <v>36</v>
      </c>
      <c r="F34" s="29">
        <v>8</v>
      </c>
      <c r="G34" s="51">
        <v>13</v>
      </c>
      <c r="T34" s="29" t="s">
        <v>65</v>
      </c>
    </row>
    <row r="35" spans="1:29" x14ac:dyDescent="0.35">
      <c r="A35" s="50">
        <v>32</v>
      </c>
      <c r="B35" s="29" t="s">
        <v>133</v>
      </c>
      <c r="C35" s="29" t="s">
        <v>180</v>
      </c>
      <c r="D35" s="29" t="s">
        <v>149</v>
      </c>
      <c r="E35" s="29" t="s">
        <v>36</v>
      </c>
      <c r="F35" s="29">
        <v>13.5</v>
      </c>
      <c r="G35" s="51">
        <v>16</v>
      </c>
      <c r="S35" s="18"/>
      <c r="T35" s="29" t="s">
        <v>66</v>
      </c>
      <c r="U35" s="18"/>
      <c r="V35" s="18"/>
      <c r="W35" s="18"/>
      <c r="X35" s="18"/>
      <c r="Y35" s="18"/>
      <c r="Z35" s="18"/>
      <c r="AA35" s="18"/>
      <c r="AB35" s="18"/>
      <c r="AC35" s="18"/>
    </row>
    <row r="36" spans="1:29" x14ac:dyDescent="0.35">
      <c r="A36" s="50">
        <v>33</v>
      </c>
      <c r="B36" s="29" t="s">
        <v>133</v>
      </c>
      <c r="C36" s="29" t="s">
        <v>181</v>
      </c>
      <c r="D36" s="29" t="s">
        <v>149</v>
      </c>
      <c r="E36" s="29" t="s">
        <v>36</v>
      </c>
      <c r="F36" s="29">
        <v>16.5</v>
      </c>
      <c r="G36" s="51">
        <v>18</v>
      </c>
      <c r="T36" s="29" t="s">
        <v>67</v>
      </c>
    </row>
    <row r="37" spans="1:29" x14ac:dyDescent="0.35">
      <c r="A37" s="50">
        <v>34</v>
      </c>
      <c r="B37" s="29" t="s">
        <v>133</v>
      </c>
      <c r="C37" s="29" t="s">
        <v>182</v>
      </c>
      <c r="D37" s="29" t="s">
        <v>149</v>
      </c>
      <c r="E37" s="29" t="s">
        <v>37</v>
      </c>
      <c r="F37" s="29">
        <v>16.5</v>
      </c>
      <c r="G37" s="51">
        <v>18</v>
      </c>
      <c r="S37" s="18"/>
      <c r="T37" s="29" t="s">
        <v>68</v>
      </c>
      <c r="U37" s="18"/>
      <c r="V37" s="18"/>
      <c r="W37" s="18"/>
      <c r="X37" s="18"/>
      <c r="Y37" s="18"/>
      <c r="Z37" s="18"/>
      <c r="AA37" s="18"/>
      <c r="AB37" s="18"/>
      <c r="AC37" s="18"/>
    </row>
    <row r="38" spans="1:29" x14ac:dyDescent="0.35">
      <c r="A38" s="50">
        <v>35</v>
      </c>
      <c r="B38" s="29" t="s">
        <v>133</v>
      </c>
      <c r="C38" s="29" t="s">
        <v>183</v>
      </c>
      <c r="D38" s="29" t="s">
        <v>149</v>
      </c>
      <c r="E38" s="29" t="s">
        <v>37</v>
      </c>
      <c r="F38" s="29">
        <v>18.5</v>
      </c>
      <c r="G38" s="51">
        <v>20</v>
      </c>
      <c r="T38" s="29" t="s">
        <v>69</v>
      </c>
    </row>
    <row r="39" spans="1:29" x14ac:dyDescent="0.35">
      <c r="A39" s="50">
        <v>36</v>
      </c>
      <c r="B39" s="29" t="s">
        <v>133</v>
      </c>
      <c r="C39" s="29" t="s">
        <v>184</v>
      </c>
      <c r="D39" s="29" t="s">
        <v>149</v>
      </c>
      <c r="E39" s="29" t="s">
        <v>36</v>
      </c>
      <c r="F39" s="29">
        <v>18.5</v>
      </c>
      <c r="G39" s="51">
        <v>20</v>
      </c>
      <c r="S39" s="18"/>
      <c r="T39" s="29" t="s">
        <v>70</v>
      </c>
      <c r="U39" s="18"/>
      <c r="V39" s="18"/>
      <c r="W39" s="18"/>
      <c r="X39" s="18"/>
      <c r="Y39" s="18"/>
      <c r="Z39" s="18"/>
      <c r="AA39" s="18"/>
      <c r="AB39" s="18"/>
      <c r="AC39" s="18"/>
    </row>
    <row r="40" spans="1:29" x14ac:dyDescent="0.35">
      <c r="A40" s="50">
        <v>37</v>
      </c>
      <c r="B40" s="29" t="s">
        <v>133</v>
      </c>
      <c r="C40" s="29" t="s">
        <v>185</v>
      </c>
      <c r="D40" s="29" t="s">
        <v>149</v>
      </c>
      <c r="E40" s="29" t="s">
        <v>37</v>
      </c>
      <c r="F40" s="29">
        <v>20.5</v>
      </c>
      <c r="G40" s="51">
        <v>23</v>
      </c>
      <c r="T40" s="29" t="s">
        <v>71</v>
      </c>
    </row>
    <row r="41" spans="1:29" x14ac:dyDescent="0.35">
      <c r="A41" s="50">
        <v>38</v>
      </c>
      <c r="B41" s="29" t="s">
        <v>133</v>
      </c>
      <c r="C41" s="29" t="s">
        <v>186</v>
      </c>
      <c r="D41" s="29" t="s">
        <v>149</v>
      </c>
      <c r="E41" s="29" t="s">
        <v>37</v>
      </c>
      <c r="F41" s="29">
        <v>23.5</v>
      </c>
      <c r="G41" s="51">
        <v>26</v>
      </c>
      <c r="S41" s="18"/>
      <c r="T41" s="29" t="s">
        <v>72</v>
      </c>
      <c r="U41" s="18"/>
      <c r="V41" s="18"/>
      <c r="W41" s="18"/>
      <c r="X41" s="18"/>
      <c r="Y41" s="18"/>
      <c r="Z41" s="18"/>
      <c r="AA41" s="18"/>
      <c r="AB41" s="18"/>
      <c r="AC41" s="18"/>
    </row>
    <row r="42" spans="1:29" x14ac:dyDescent="0.35">
      <c r="A42" s="50">
        <v>39</v>
      </c>
      <c r="B42" s="29" t="s">
        <v>133</v>
      </c>
      <c r="C42" s="29" t="s">
        <v>187</v>
      </c>
      <c r="D42" s="29" t="s">
        <v>149</v>
      </c>
      <c r="E42" s="29" t="s">
        <v>38</v>
      </c>
      <c r="F42" s="29">
        <v>23.5</v>
      </c>
      <c r="G42" s="51">
        <v>26</v>
      </c>
      <c r="T42" s="29" t="s">
        <v>73</v>
      </c>
    </row>
    <row r="43" spans="1:29" x14ac:dyDescent="0.35">
      <c r="A43" s="50">
        <v>40</v>
      </c>
      <c r="B43" s="29" t="s">
        <v>133</v>
      </c>
      <c r="C43" s="29" t="s">
        <v>188</v>
      </c>
      <c r="D43" s="29" t="s">
        <v>149</v>
      </c>
      <c r="E43" s="29" t="s">
        <v>38</v>
      </c>
      <c r="F43" s="29">
        <v>26.5</v>
      </c>
      <c r="G43" s="51">
        <v>30</v>
      </c>
      <c r="S43" s="18"/>
      <c r="T43" s="29" t="s">
        <v>74</v>
      </c>
      <c r="U43" s="18"/>
      <c r="V43" s="18"/>
      <c r="W43" s="18"/>
      <c r="X43" s="18"/>
      <c r="Y43" s="18"/>
      <c r="Z43" s="18"/>
      <c r="AA43" s="18"/>
      <c r="AB43" s="18"/>
      <c r="AC43" s="18"/>
    </row>
    <row r="44" spans="1:29" x14ac:dyDescent="0.35">
      <c r="A44" s="50">
        <v>41</v>
      </c>
      <c r="B44" s="29" t="s">
        <v>133</v>
      </c>
      <c r="C44" s="29" t="s">
        <v>189</v>
      </c>
      <c r="D44" s="29" t="s">
        <v>149</v>
      </c>
      <c r="E44" s="29" t="s">
        <v>39</v>
      </c>
      <c r="F44" s="29">
        <v>26.5</v>
      </c>
      <c r="G44" s="51">
        <v>30</v>
      </c>
    </row>
    <row r="45" spans="1:29" x14ac:dyDescent="0.35">
      <c r="A45" s="50">
        <v>42</v>
      </c>
      <c r="B45" s="29" t="s">
        <v>133</v>
      </c>
      <c r="C45" s="29" t="s">
        <v>190</v>
      </c>
      <c r="D45" s="29" t="s">
        <v>149</v>
      </c>
      <c r="E45" s="29" t="s">
        <v>39</v>
      </c>
      <c r="F45" s="29">
        <v>30.5</v>
      </c>
      <c r="G45" s="51">
        <v>33</v>
      </c>
      <c r="S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x14ac:dyDescent="0.35">
      <c r="A46" s="50">
        <v>43</v>
      </c>
      <c r="B46" s="29" t="s">
        <v>133</v>
      </c>
      <c r="C46" s="29" t="s">
        <v>191</v>
      </c>
      <c r="D46" s="29" t="s">
        <v>149</v>
      </c>
      <c r="E46" s="29" t="s">
        <v>38</v>
      </c>
      <c r="F46" s="29">
        <v>30.5</v>
      </c>
      <c r="G46" s="51">
        <v>33</v>
      </c>
    </row>
    <row r="47" spans="1:29" x14ac:dyDescent="0.35">
      <c r="A47" s="50">
        <v>44</v>
      </c>
      <c r="B47" s="29" t="s">
        <v>133</v>
      </c>
      <c r="C47" s="29" t="s">
        <v>192</v>
      </c>
      <c r="D47" s="29" t="s">
        <v>149</v>
      </c>
      <c r="E47" s="29" t="s">
        <v>39</v>
      </c>
      <c r="F47" s="29">
        <v>33.5</v>
      </c>
      <c r="G47" s="51">
        <v>37</v>
      </c>
      <c r="S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x14ac:dyDescent="0.35">
      <c r="A48" s="50">
        <v>45</v>
      </c>
      <c r="B48" s="29" t="s">
        <v>133</v>
      </c>
      <c r="C48" s="29" t="s">
        <v>193</v>
      </c>
      <c r="D48" s="29" t="s">
        <v>149</v>
      </c>
      <c r="E48" s="29" t="s">
        <v>40</v>
      </c>
      <c r="F48" s="29">
        <v>37.5</v>
      </c>
      <c r="G48" s="51">
        <v>41</v>
      </c>
    </row>
    <row r="49" spans="1:29" x14ac:dyDescent="0.35">
      <c r="A49" s="50">
        <v>46</v>
      </c>
      <c r="B49" s="29" t="s">
        <v>133</v>
      </c>
      <c r="C49" s="29" t="s">
        <v>194</v>
      </c>
      <c r="D49" s="29" t="s">
        <v>149</v>
      </c>
      <c r="E49" s="29" t="s">
        <v>40</v>
      </c>
      <c r="F49" s="29">
        <v>41.5</v>
      </c>
      <c r="G49" s="51">
        <v>46</v>
      </c>
      <c r="S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x14ac:dyDescent="0.35">
      <c r="A50" s="50">
        <v>47</v>
      </c>
      <c r="B50" s="29" t="s">
        <v>133</v>
      </c>
      <c r="C50" s="29" t="s">
        <v>195</v>
      </c>
      <c r="D50" s="29" t="s">
        <v>149</v>
      </c>
      <c r="E50" s="29" t="s">
        <v>40</v>
      </c>
      <c r="F50" s="29">
        <v>46.5</v>
      </c>
      <c r="G50" s="51">
        <v>52</v>
      </c>
    </row>
    <row r="51" spans="1:29" x14ac:dyDescent="0.35">
      <c r="A51" s="50">
        <v>48</v>
      </c>
      <c r="B51" s="29" t="s">
        <v>133</v>
      </c>
      <c r="C51" s="29" t="s">
        <v>196</v>
      </c>
      <c r="D51" s="29" t="s">
        <v>149</v>
      </c>
      <c r="E51" s="29" t="s">
        <v>41</v>
      </c>
      <c r="F51" s="29">
        <v>46.5</v>
      </c>
      <c r="G51" s="51">
        <v>52</v>
      </c>
      <c r="S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x14ac:dyDescent="0.35">
      <c r="A52" s="50">
        <v>49</v>
      </c>
      <c r="B52" s="29" t="s">
        <v>133</v>
      </c>
      <c r="C52" s="29" t="s">
        <v>197</v>
      </c>
      <c r="D52" s="29" t="s">
        <v>149</v>
      </c>
      <c r="E52" s="29" t="s">
        <v>41</v>
      </c>
      <c r="F52" s="29">
        <v>52.5</v>
      </c>
      <c r="G52" s="51">
        <v>56</v>
      </c>
    </row>
    <row r="53" spans="1:29" x14ac:dyDescent="0.35">
      <c r="A53" s="50">
        <v>50</v>
      </c>
      <c r="B53" s="29" t="s">
        <v>133</v>
      </c>
      <c r="C53" s="29" t="s">
        <v>198</v>
      </c>
      <c r="D53" s="29" t="s">
        <v>149</v>
      </c>
      <c r="E53" s="29" t="s">
        <v>41</v>
      </c>
      <c r="F53" s="29">
        <v>56.5</v>
      </c>
      <c r="G53" s="51">
        <v>60</v>
      </c>
      <c r="S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x14ac:dyDescent="0.35">
      <c r="A54" s="50">
        <v>51</v>
      </c>
      <c r="B54" s="29" t="s">
        <v>133</v>
      </c>
      <c r="C54" s="29" t="s">
        <v>199</v>
      </c>
      <c r="D54" s="29" t="s">
        <v>149</v>
      </c>
      <c r="E54" s="29" t="s">
        <v>42</v>
      </c>
      <c r="F54" s="29">
        <v>60.5</v>
      </c>
      <c r="G54" s="51">
        <v>66</v>
      </c>
    </row>
    <row r="55" spans="1:29" x14ac:dyDescent="0.35">
      <c r="A55" s="50">
        <v>52</v>
      </c>
      <c r="B55" s="29" t="s">
        <v>133</v>
      </c>
      <c r="C55" s="29" t="s">
        <v>200</v>
      </c>
      <c r="D55" s="29" t="s">
        <v>149</v>
      </c>
      <c r="E55" s="29" t="s">
        <v>42</v>
      </c>
      <c r="F55" s="29">
        <v>66.5</v>
      </c>
      <c r="G55" s="51">
        <v>72</v>
      </c>
      <c r="S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x14ac:dyDescent="0.35">
      <c r="A56" s="50">
        <v>53</v>
      </c>
      <c r="B56" s="29" t="s">
        <v>133</v>
      </c>
      <c r="C56" s="29" t="s">
        <v>201</v>
      </c>
      <c r="D56" s="29" t="s">
        <v>149</v>
      </c>
      <c r="E56" s="29" t="s">
        <v>43</v>
      </c>
      <c r="F56" s="29">
        <v>72.5</v>
      </c>
      <c r="G56" s="51">
        <v>78</v>
      </c>
    </row>
    <row r="57" spans="1:29" x14ac:dyDescent="0.35">
      <c r="A57" s="50">
        <v>54</v>
      </c>
      <c r="B57" s="29" t="s">
        <v>133</v>
      </c>
      <c r="C57" s="29" t="s">
        <v>202</v>
      </c>
      <c r="D57" s="29" t="s">
        <v>149</v>
      </c>
      <c r="E57" s="29" t="s">
        <v>44</v>
      </c>
      <c r="F57" s="29">
        <v>78.5</v>
      </c>
      <c r="G57" s="51">
        <v>84</v>
      </c>
      <c r="S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x14ac:dyDescent="0.35">
      <c r="A58" s="50">
        <v>55</v>
      </c>
      <c r="B58" s="29" t="s">
        <v>133</v>
      </c>
      <c r="C58" s="29" t="s">
        <v>203</v>
      </c>
      <c r="D58" s="29" t="s">
        <v>149</v>
      </c>
      <c r="E58" s="29" t="s">
        <v>45</v>
      </c>
      <c r="F58" s="29">
        <v>84.5</v>
      </c>
      <c r="G58" s="51">
        <v>92</v>
      </c>
    </row>
    <row r="59" spans="1:29" x14ac:dyDescent="0.35">
      <c r="A59" s="50">
        <v>56</v>
      </c>
      <c r="B59" s="29" t="s">
        <v>133</v>
      </c>
      <c r="C59" s="29" t="s">
        <v>204</v>
      </c>
      <c r="D59" s="29" t="s">
        <v>149</v>
      </c>
      <c r="E59" s="29" t="s">
        <v>46</v>
      </c>
      <c r="F59" s="29">
        <v>92.5</v>
      </c>
      <c r="G59" s="51">
        <v>104</v>
      </c>
      <c r="S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x14ac:dyDescent="0.35">
      <c r="A60" s="50">
        <v>57</v>
      </c>
      <c r="B60" s="29" t="s">
        <v>85</v>
      </c>
      <c r="C60" s="29" t="s">
        <v>205</v>
      </c>
      <c r="D60" s="29" t="s">
        <v>206</v>
      </c>
      <c r="E60" s="29" t="s">
        <v>36</v>
      </c>
      <c r="F60" s="29">
        <v>5</v>
      </c>
      <c r="G60" s="51">
        <v>10</v>
      </c>
    </row>
    <row r="61" spans="1:29" x14ac:dyDescent="0.35">
      <c r="A61" s="50">
        <v>58</v>
      </c>
      <c r="B61" s="29" t="s">
        <v>85</v>
      </c>
      <c r="C61" s="29" t="s">
        <v>207</v>
      </c>
      <c r="D61" s="29" t="s">
        <v>206</v>
      </c>
      <c r="E61" s="29" t="s">
        <v>36</v>
      </c>
      <c r="F61" s="29">
        <v>10</v>
      </c>
      <c r="G61" s="51">
        <v>13.5</v>
      </c>
      <c r="S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x14ac:dyDescent="0.35">
      <c r="A62" s="50">
        <v>59</v>
      </c>
      <c r="B62" s="29" t="s">
        <v>85</v>
      </c>
      <c r="C62" s="29" t="s">
        <v>208</v>
      </c>
      <c r="D62" s="29" t="s">
        <v>206</v>
      </c>
      <c r="E62" s="29" t="s">
        <v>36</v>
      </c>
      <c r="F62" s="29">
        <v>11</v>
      </c>
      <c r="G62" s="51">
        <v>14.5</v>
      </c>
    </row>
    <row r="63" spans="1:29" x14ac:dyDescent="0.35">
      <c r="A63" s="50">
        <v>60</v>
      </c>
      <c r="B63" s="29" t="s">
        <v>85</v>
      </c>
      <c r="C63" s="29" t="s">
        <v>209</v>
      </c>
      <c r="D63" s="29" t="s">
        <v>206</v>
      </c>
      <c r="E63" s="29" t="s">
        <v>37</v>
      </c>
      <c r="F63" s="29">
        <v>14</v>
      </c>
      <c r="G63" s="51">
        <v>18</v>
      </c>
      <c r="S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x14ac:dyDescent="0.35">
      <c r="A64" s="50">
        <v>61</v>
      </c>
      <c r="B64" s="29" t="s">
        <v>85</v>
      </c>
      <c r="C64" s="29" t="s">
        <v>210</v>
      </c>
      <c r="D64" s="29" t="s">
        <v>206</v>
      </c>
      <c r="E64" s="29" t="s">
        <v>37</v>
      </c>
      <c r="F64" s="29">
        <v>18</v>
      </c>
      <c r="G64" s="51">
        <v>20</v>
      </c>
    </row>
    <row r="65" spans="1:29" x14ac:dyDescent="0.35">
      <c r="A65" s="50">
        <v>62</v>
      </c>
      <c r="B65" s="29" t="s">
        <v>85</v>
      </c>
      <c r="C65" s="29" t="s">
        <v>211</v>
      </c>
      <c r="D65" s="29" t="s">
        <v>206</v>
      </c>
      <c r="E65" s="29" t="s">
        <v>38</v>
      </c>
      <c r="F65" s="29">
        <v>20</v>
      </c>
      <c r="G65" s="51">
        <v>23</v>
      </c>
      <c r="S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x14ac:dyDescent="0.35">
      <c r="A66" s="50">
        <v>63</v>
      </c>
      <c r="B66" s="29" t="s">
        <v>85</v>
      </c>
      <c r="C66" s="29" t="s">
        <v>212</v>
      </c>
      <c r="D66" s="29" t="s">
        <v>206</v>
      </c>
      <c r="E66" s="29" t="s">
        <v>38</v>
      </c>
      <c r="F66" s="29">
        <v>23</v>
      </c>
      <c r="G66" s="51">
        <v>26</v>
      </c>
    </row>
    <row r="67" spans="1:29" x14ac:dyDescent="0.35">
      <c r="A67" s="50">
        <v>64</v>
      </c>
      <c r="B67" s="29" t="s">
        <v>85</v>
      </c>
      <c r="C67" s="29" t="s">
        <v>213</v>
      </c>
      <c r="D67" s="29" t="s">
        <v>206</v>
      </c>
      <c r="E67" s="29" t="s">
        <v>39</v>
      </c>
      <c r="F67" s="29">
        <v>26</v>
      </c>
      <c r="G67" s="51">
        <v>30</v>
      </c>
      <c r="I67" s="17"/>
      <c r="J67" s="17"/>
      <c r="S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x14ac:dyDescent="0.35">
      <c r="A68" s="50">
        <v>65</v>
      </c>
      <c r="B68" s="29" t="s">
        <v>85</v>
      </c>
      <c r="C68" s="29" t="s">
        <v>214</v>
      </c>
      <c r="D68" s="29" t="s">
        <v>206</v>
      </c>
      <c r="E68" s="29" t="s">
        <v>47</v>
      </c>
      <c r="F68" s="29">
        <v>30</v>
      </c>
      <c r="G68" s="51">
        <v>33</v>
      </c>
      <c r="I68" s="17" t="s">
        <v>215</v>
      </c>
      <c r="J68" s="17"/>
    </row>
    <row r="69" spans="1:29" x14ac:dyDescent="0.35">
      <c r="A69" s="50">
        <v>66</v>
      </c>
      <c r="B69" s="29" t="s">
        <v>85</v>
      </c>
      <c r="C69" s="29" t="s">
        <v>216</v>
      </c>
      <c r="D69" s="29" t="s">
        <v>206</v>
      </c>
      <c r="E69" s="29" t="s">
        <v>48</v>
      </c>
      <c r="F69" s="29">
        <v>33</v>
      </c>
      <c r="G69" s="51">
        <v>36</v>
      </c>
      <c r="I69" s="17" t="s">
        <v>217</v>
      </c>
      <c r="J69" s="17"/>
      <c r="S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x14ac:dyDescent="0.35">
      <c r="A70" s="50">
        <v>67</v>
      </c>
      <c r="B70" s="29" t="s">
        <v>85</v>
      </c>
      <c r="C70" s="29" t="s">
        <v>218</v>
      </c>
      <c r="D70" s="29" t="s">
        <v>206</v>
      </c>
      <c r="E70" s="29" t="s">
        <v>40</v>
      </c>
      <c r="F70" s="29">
        <v>36</v>
      </c>
      <c r="G70" s="51">
        <v>41</v>
      </c>
      <c r="I70" s="17"/>
      <c r="J70" s="17"/>
    </row>
    <row r="71" spans="1:29" x14ac:dyDescent="0.35">
      <c r="A71" s="50">
        <v>68</v>
      </c>
      <c r="B71" s="29" t="s">
        <v>85</v>
      </c>
      <c r="C71" s="29" t="s">
        <v>219</v>
      </c>
      <c r="D71" s="29" t="s">
        <v>206</v>
      </c>
      <c r="E71" s="29" t="s">
        <v>40</v>
      </c>
      <c r="F71" s="29">
        <v>41</v>
      </c>
      <c r="G71" s="51">
        <v>44</v>
      </c>
      <c r="I71" s="17"/>
      <c r="J71" s="17"/>
      <c r="S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x14ac:dyDescent="0.35">
      <c r="A72" s="50">
        <v>69</v>
      </c>
      <c r="B72" s="29" t="s">
        <v>85</v>
      </c>
      <c r="C72" s="29" t="s">
        <v>220</v>
      </c>
      <c r="D72" s="29" t="s">
        <v>206</v>
      </c>
      <c r="E72" s="29" t="s">
        <v>41</v>
      </c>
      <c r="F72" s="29">
        <v>44</v>
      </c>
      <c r="G72" s="51">
        <v>52</v>
      </c>
      <c r="I72" s="17"/>
      <c r="J72" s="17"/>
    </row>
    <row r="73" spans="1:29" x14ac:dyDescent="0.35">
      <c r="A73" s="50">
        <v>70</v>
      </c>
      <c r="B73" s="29" t="s">
        <v>85</v>
      </c>
      <c r="C73" s="29" t="s">
        <v>221</v>
      </c>
      <c r="D73" s="29" t="s">
        <v>206</v>
      </c>
      <c r="E73" s="29" t="s">
        <v>41</v>
      </c>
      <c r="F73" s="29">
        <v>52</v>
      </c>
      <c r="G73" s="51">
        <v>55</v>
      </c>
      <c r="I73" s="17"/>
      <c r="J73" s="17"/>
      <c r="S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x14ac:dyDescent="0.35">
      <c r="A74" s="50">
        <v>71</v>
      </c>
      <c r="B74" s="29" t="s">
        <v>85</v>
      </c>
      <c r="C74" s="29" t="s">
        <v>222</v>
      </c>
      <c r="D74" s="29" t="s">
        <v>206</v>
      </c>
      <c r="E74" s="29" t="s">
        <v>49</v>
      </c>
      <c r="F74" s="29">
        <v>55</v>
      </c>
      <c r="G74" s="51">
        <v>60</v>
      </c>
      <c r="I74" s="17" t="s">
        <v>223</v>
      </c>
      <c r="J74" s="17"/>
    </row>
    <row r="75" spans="1:29" x14ac:dyDescent="0.35">
      <c r="A75" s="50">
        <v>72</v>
      </c>
      <c r="B75" s="29" t="s">
        <v>85</v>
      </c>
      <c r="C75" s="29" t="s">
        <v>224</v>
      </c>
      <c r="D75" s="29" t="s">
        <v>206</v>
      </c>
      <c r="E75" s="29" t="s">
        <v>42</v>
      </c>
      <c r="F75" s="29">
        <v>60</v>
      </c>
      <c r="G75" s="51">
        <v>66</v>
      </c>
      <c r="I75" s="17"/>
      <c r="J75" s="17"/>
      <c r="S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x14ac:dyDescent="0.35">
      <c r="A76" s="50">
        <v>73</v>
      </c>
      <c r="B76" s="29" t="s">
        <v>85</v>
      </c>
      <c r="C76" s="29" t="s">
        <v>225</v>
      </c>
      <c r="D76" s="29" t="s">
        <v>206</v>
      </c>
      <c r="E76" s="29" t="s">
        <v>43</v>
      </c>
      <c r="F76" s="29">
        <v>66</v>
      </c>
      <c r="G76" s="51">
        <v>72</v>
      </c>
      <c r="I76" s="17"/>
      <c r="J76" s="17"/>
    </row>
    <row r="77" spans="1:29" x14ac:dyDescent="0.35">
      <c r="A77" s="50">
        <v>74</v>
      </c>
      <c r="B77" s="29" t="s">
        <v>85</v>
      </c>
      <c r="C77" s="29" t="s">
        <v>226</v>
      </c>
      <c r="D77" s="29" t="s">
        <v>206</v>
      </c>
      <c r="E77" s="29" t="s">
        <v>44</v>
      </c>
      <c r="F77" s="29">
        <v>72</v>
      </c>
      <c r="G77" s="51">
        <v>78</v>
      </c>
      <c r="I77" s="17"/>
      <c r="J77" s="17"/>
      <c r="S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x14ac:dyDescent="0.35">
      <c r="A78" s="50">
        <v>75</v>
      </c>
      <c r="B78" s="29" t="s">
        <v>85</v>
      </c>
      <c r="C78" s="29" t="s">
        <v>227</v>
      </c>
      <c r="D78" s="29" t="s">
        <v>206</v>
      </c>
      <c r="E78" s="29" t="s">
        <v>50</v>
      </c>
      <c r="F78" s="29">
        <v>78</v>
      </c>
      <c r="G78" s="51">
        <v>83</v>
      </c>
    </row>
    <row r="79" spans="1:29" x14ac:dyDescent="0.35">
      <c r="A79" s="50">
        <v>76</v>
      </c>
      <c r="B79" s="29" t="s">
        <v>85</v>
      </c>
      <c r="C79" s="29" t="s">
        <v>228</v>
      </c>
      <c r="D79" s="29" t="s">
        <v>206</v>
      </c>
      <c r="E79" s="29" t="s">
        <v>45</v>
      </c>
      <c r="F79" s="29">
        <v>83</v>
      </c>
      <c r="G79" s="51">
        <v>93</v>
      </c>
      <c r="S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x14ac:dyDescent="0.35">
      <c r="A80" s="50">
        <v>77</v>
      </c>
      <c r="B80" s="29" t="s">
        <v>85</v>
      </c>
      <c r="C80" s="29" t="s">
        <v>229</v>
      </c>
      <c r="D80" s="29" t="s">
        <v>206</v>
      </c>
      <c r="E80" s="29" t="s">
        <v>46</v>
      </c>
      <c r="F80" s="29">
        <v>93</v>
      </c>
      <c r="G80" s="51">
        <v>104</v>
      </c>
    </row>
    <row r="81" spans="1:29" x14ac:dyDescent="0.35">
      <c r="A81" s="50">
        <v>78</v>
      </c>
      <c r="B81" s="29" t="s">
        <v>133</v>
      </c>
      <c r="C81" s="29" t="s">
        <v>179</v>
      </c>
      <c r="D81" s="29" t="s">
        <v>206</v>
      </c>
      <c r="E81" s="29" t="s">
        <v>36</v>
      </c>
      <c r="F81" s="48">
        <v>5</v>
      </c>
      <c r="G81" s="49">
        <v>13</v>
      </c>
      <c r="S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x14ac:dyDescent="0.35">
      <c r="A82" s="50">
        <v>79</v>
      </c>
      <c r="B82" s="29" t="s">
        <v>133</v>
      </c>
      <c r="C82" s="29" t="s">
        <v>180</v>
      </c>
      <c r="D82" s="29" t="s">
        <v>206</v>
      </c>
      <c r="E82" s="29" t="s">
        <v>36</v>
      </c>
      <c r="F82" s="48">
        <v>13.5</v>
      </c>
      <c r="G82" s="49">
        <v>14.5</v>
      </c>
    </row>
    <row r="83" spans="1:29" x14ac:dyDescent="0.35">
      <c r="A83" s="50">
        <v>80</v>
      </c>
      <c r="B83" s="29" t="s">
        <v>133</v>
      </c>
      <c r="C83" s="29" t="s">
        <v>182</v>
      </c>
      <c r="D83" s="29" t="s">
        <v>206</v>
      </c>
      <c r="E83" s="29" t="s">
        <v>37</v>
      </c>
      <c r="F83" s="48">
        <v>14.5</v>
      </c>
      <c r="G83" s="49">
        <v>18</v>
      </c>
      <c r="S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x14ac:dyDescent="0.35">
      <c r="A84" s="50">
        <v>81</v>
      </c>
      <c r="B84" s="29" t="s">
        <v>133</v>
      </c>
      <c r="C84" s="29" t="s">
        <v>183</v>
      </c>
      <c r="D84" s="29" t="s">
        <v>206</v>
      </c>
      <c r="E84" s="29" t="s">
        <v>37</v>
      </c>
      <c r="F84" s="48">
        <v>18.5</v>
      </c>
      <c r="G84" s="49">
        <v>20</v>
      </c>
    </row>
    <row r="85" spans="1:29" x14ac:dyDescent="0.35">
      <c r="A85" s="50">
        <v>82</v>
      </c>
      <c r="B85" s="29" t="s">
        <v>133</v>
      </c>
      <c r="C85" s="29" t="s">
        <v>230</v>
      </c>
      <c r="D85" s="29" t="s">
        <v>206</v>
      </c>
      <c r="E85" s="29" t="s">
        <v>51</v>
      </c>
      <c r="F85" s="48">
        <v>20.5</v>
      </c>
      <c r="G85" s="49">
        <v>22</v>
      </c>
      <c r="S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x14ac:dyDescent="0.35">
      <c r="A86" s="50">
        <v>83</v>
      </c>
      <c r="B86" s="29" t="s">
        <v>133</v>
      </c>
      <c r="C86" s="29" t="s">
        <v>187</v>
      </c>
      <c r="D86" s="29" t="s">
        <v>206</v>
      </c>
      <c r="E86" s="29" t="s">
        <v>38</v>
      </c>
      <c r="F86" s="48">
        <v>22.5</v>
      </c>
      <c r="G86" s="49">
        <v>26</v>
      </c>
    </row>
    <row r="87" spans="1:29" x14ac:dyDescent="0.35">
      <c r="A87" s="50">
        <v>84</v>
      </c>
      <c r="B87" s="29" t="s">
        <v>133</v>
      </c>
      <c r="C87" s="29" t="s">
        <v>189</v>
      </c>
      <c r="D87" s="29" t="s">
        <v>206</v>
      </c>
      <c r="E87" s="29" t="s">
        <v>39</v>
      </c>
      <c r="F87" s="48">
        <v>26.5</v>
      </c>
      <c r="G87" s="49">
        <v>30</v>
      </c>
      <c r="S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x14ac:dyDescent="0.35">
      <c r="A88" s="50">
        <v>85</v>
      </c>
      <c r="B88" s="29" t="s">
        <v>133</v>
      </c>
      <c r="C88" s="29" t="s">
        <v>231</v>
      </c>
      <c r="D88" s="29" t="s">
        <v>206</v>
      </c>
      <c r="E88" s="29" t="s">
        <v>52</v>
      </c>
      <c r="F88" s="48">
        <v>30.5</v>
      </c>
      <c r="G88" s="49">
        <v>33</v>
      </c>
    </row>
    <row r="89" spans="1:29" x14ac:dyDescent="0.35">
      <c r="A89" s="50">
        <v>86</v>
      </c>
      <c r="B89" s="29" t="s">
        <v>133</v>
      </c>
      <c r="C89" s="29" t="s">
        <v>232</v>
      </c>
      <c r="D89" s="29" t="s">
        <v>206</v>
      </c>
      <c r="E89" s="29" t="s">
        <v>53</v>
      </c>
      <c r="F89" s="48">
        <v>33.5</v>
      </c>
      <c r="G89" s="49">
        <v>36</v>
      </c>
      <c r="S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x14ac:dyDescent="0.35">
      <c r="A90" s="50">
        <v>87</v>
      </c>
      <c r="B90" s="29" t="s">
        <v>133</v>
      </c>
      <c r="C90" s="29" t="s">
        <v>193</v>
      </c>
      <c r="D90" s="29" t="s">
        <v>206</v>
      </c>
      <c r="E90" s="29" t="s">
        <v>40</v>
      </c>
      <c r="F90" s="48">
        <v>36.5</v>
      </c>
      <c r="G90" s="49">
        <v>41</v>
      </c>
    </row>
    <row r="91" spans="1:29" x14ac:dyDescent="0.35">
      <c r="A91" s="50">
        <v>88</v>
      </c>
      <c r="B91" s="29" t="s">
        <v>133</v>
      </c>
      <c r="C91" s="29" t="s">
        <v>194</v>
      </c>
      <c r="D91" s="29" t="s">
        <v>206</v>
      </c>
      <c r="E91" s="29" t="s">
        <v>40</v>
      </c>
      <c r="F91" s="48">
        <v>41.5</v>
      </c>
      <c r="G91" s="49">
        <v>44</v>
      </c>
      <c r="S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x14ac:dyDescent="0.35">
      <c r="A92" s="50">
        <v>89</v>
      </c>
      <c r="B92" s="29" t="s">
        <v>133</v>
      </c>
      <c r="C92" s="29" t="s">
        <v>233</v>
      </c>
      <c r="D92" s="29" t="s">
        <v>206</v>
      </c>
      <c r="E92" s="29" t="s">
        <v>41</v>
      </c>
      <c r="F92" s="48">
        <v>44.5</v>
      </c>
      <c r="G92" s="49">
        <v>52</v>
      </c>
    </row>
    <row r="93" spans="1:29" x14ac:dyDescent="0.35">
      <c r="A93" s="50">
        <v>90</v>
      </c>
      <c r="B93" s="29" t="s">
        <v>133</v>
      </c>
      <c r="C93" s="29" t="s">
        <v>234</v>
      </c>
      <c r="D93" s="29" t="s">
        <v>206</v>
      </c>
      <c r="E93" s="29" t="s">
        <v>54</v>
      </c>
      <c r="F93" s="48">
        <v>52.5</v>
      </c>
      <c r="G93" s="49">
        <v>60</v>
      </c>
      <c r="S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x14ac:dyDescent="0.35">
      <c r="A94" s="50">
        <v>91</v>
      </c>
      <c r="B94" s="29" t="s">
        <v>133</v>
      </c>
      <c r="C94" s="29" t="s">
        <v>199</v>
      </c>
      <c r="D94" s="29" t="s">
        <v>206</v>
      </c>
      <c r="E94" s="29" t="s">
        <v>42</v>
      </c>
      <c r="F94" s="48">
        <v>60.5</v>
      </c>
      <c r="G94" s="49">
        <v>66</v>
      </c>
    </row>
    <row r="95" spans="1:29" x14ac:dyDescent="0.35">
      <c r="A95" s="50">
        <v>92</v>
      </c>
      <c r="B95" s="29" t="s">
        <v>133</v>
      </c>
      <c r="C95" s="29" t="s">
        <v>201</v>
      </c>
      <c r="D95" s="29" t="s">
        <v>206</v>
      </c>
      <c r="E95" s="29" t="s">
        <v>43</v>
      </c>
      <c r="F95" s="48">
        <v>66.5</v>
      </c>
      <c r="G95" s="49">
        <v>75</v>
      </c>
      <c r="S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x14ac:dyDescent="0.35">
      <c r="A96" s="50">
        <v>93</v>
      </c>
      <c r="B96" s="29" t="s">
        <v>133</v>
      </c>
      <c r="C96" s="29" t="s">
        <v>202</v>
      </c>
      <c r="D96" s="29" t="s">
        <v>206</v>
      </c>
      <c r="E96" s="29" t="s">
        <v>44</v>
      </c>
      <c r="F96" s="48">
        <v>75.5</v>
      </c>
      <c r="G96" s="49">
        <v>80</v>
      </c>
    </row>
    <row r="97" spans="1:29" x14ac:dyDescent="0.35">
      <c r="A97" s="50">
        <v>94</v>
      </c>
      <c r="B97" s="29" t="s">
        <v>133</v>
      </c>
      <c r="C97" s="29" t="s">
        <v>203</v>
      </c>
      <c r="D97" s="29" t="s">
        <v>206</v>
      </c>
      <c r="E97" s="29" t="s">
        <v>45</v>
      </c>
      <c r="F97" s="48">
        <v>81</v>
      </c>
      <c r="G97" s="49">
        <v>88</v>
      </c>
      <c r="S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72.5" x14ac:dyDescent="0.35">
      <c r="A98" s="50">
        <v>95</v>
      </c>
      <c r="B98" s="29" t="s">
        <v>85</v>
      </c>
      <c r="C98" s="30" t="s">
        <v>235</v>
      </c>
      <c r="D98" s="29" t="s">
        <v>149</v>
      </c>
      <c r="E98" s="29" t="s">
        <v>55</v>
      </c>
      <c r="F98" s="48">
        <v>8</v>
      </c>
      <c r="G98" s="49">
        <v>12</v>
      </c>
      <c r="K98" s="29" t="s">
        <v>148</v>
      </c>
    </row>
    <row r="99" spans="1:29" ht="87" x14ac:dyDescent="0.35">
      <c r="A99" s="50">
        <v>96</v>
      </c>
      <c r="B99" s="29" t="s">
        <v>85</v>
      </c>
      <c r="C99" s="30" t="s">
        <v>236</v>
      </c>
      <c r="D99" s="29" t="s">
        <v>149</v>
      </c>
      <c r="E99" s="29" t="s">
        <v>55</v>
      </c>
      <c r="F99" s="29">
        <v>8</v>
      </c>
      <c r="G99" s="51">
        <v>13</v>
      </c>
      <c r="K99" s="29" t="s">
        <v>150</v>
      </c>
      <c r="S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87" x14ac:dyDescent="0.35">
      <c r="A100" s="50">
        <v>97</v>
      </c>
      <c r="B100" s="29" t="s">
        <v>85</v>
      </c>
      <c r="C100" s="30" t="s">
        <v>237</v>
      </c>
      <c r="D100" s="29" t="s">
        <v>149</v>
      </c>
      <c r="E100" s="29" t="s">
        <v>56</v>
      </c>
      <c r="F100" s="29">
        <v>8</v>
      </c>
      <c r="G100" s="51">
        <v>12.5</v>
      </c>
      <c r="K100" s="29" t="s">
        <v>151</v>
      </c>
    </row>
    <row r="101" spans="1:29" ht="87" x14ac:dyDescent="0.35">
      <c r="A101" s="50">
        <v>98</v>
      </c>
      <c r="B101" s="29" t="s">
        <v>85</v>
      </c>
      <c r="C101" s="30" t="s">
        <v>238</v>
      </c>
      <c r="D101" s="29" t="s">
        <v>149</v>
      </c>
      <c r="E101" s="29" t="s">
        <v>56</v>
      </c>
      <c r="F101" s="29">
        <v>11</v>
      </c>
      <c r="G101" s="51">
        <v>15</v>
      </c>
      <c r="K101" s="29" t="s">
        <v>152</v>
      </c>
      <c r="S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72.5" x14ac:dyDescent="0.35">
      <c r="A102" s="50">
        <v>99</v>
      </c>
      <c r="B102" s="29" t="s">
        <v>85</v>
      </c>
      <c r="C102" s="30" t="s">
        <v>239</v>
      </c>
      <c r="D102" s="29" t="s">
        <v>149</v>
      </c>
      <c r="E102" s="29" t="s">
        <v>56</v>
      </c>
      <c r="F102" s="29">
        <v>12.5</v>
      </c>
      <c r="G102" s="51">
        <v>16</v>
      </c>
      <c r="K102" s="29" t="s">
        <v>153</v>
      </c>
    </row>
    <row r="103" spans="1:29" ht="72.5" x14ac:dyDescent="0.35">
      <c r="A103" s="50">
        <v>100</v>
      </c>
      <c r="B103" s="29" t="s">
        <v>85</v>
      </c>
      <c r="C103" s="30" t="s">
        <v>240</v>
      </c>
      <c r="D103" s="29" t="s">
        <v>149</v>
      </c>
      <c r="E103" s="29" t="s">
        <v>56</v>
      </c>
      <c r="F103" s="29">
        <v>13</v>
      </c>
      <c r="G103" s="51">
        <v>16.5</v>
      </c>
      <c r="K103" s="29" t="s">
        <v>154</v>
      </c>
      <c r="S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72.5" x14ac:dyDescent="0.35">
      <c r="A104" s="50">
        <v>101</v>
      </c>
      <c r="B104" s="29" t="s">
        <v>85</v>
      </c>
      <c r="C104" s="30" t="s">
        <v>241</v>
      </c>
      <c r="D104" s="29" t="s">
        <v>149</v>
      </c>
      <c r="E104" s="29" t="s">
        <v>56</v>
      </c>
      <c r="F104" s="29">
        <v>15</v>
      </c>
      <c r="G104" s="51">
        <v>18</v>
      </c>
      <c r="K104" s="29" t="s">
        <v>155</v>
      </c>
    </row>
    <row r="105" spans="1:29" ht="72.5" x14ac:dyDescent="0.35">
      <c r="A105" s="50">
        <v>102</v>
      </c>
      <c r="B105" s="29" t="s">
        <v>85</v>
      </c>
      <c r="C105" s="30" t="s">
        <v>242</v>
      </c>
      <c r="D105" s="29" t="s">
        <v>149</v>
      </c>
      <c r="E105" s="29" t="s">
        <v>57</v>
      </c>
      <c r="F105" s="29">
        <v>15</v>
      </c>
      <c r="G105" s="51">
        <v>18</v>
      </c>
      <c r="K105" s="29" t="s">
        <v>156</v>
      </c>
      <c r="S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72.5" x14ac:dyDescent="0.35">
      <c r="A106" s="50">
        <v>103</v>
      </c>
      <c r="B106" s="29" t="s">
        <v>85</v>
      </c>
      <c r="C106" s="30" t="s">
        <v>243</v>
      </c>
      <c r="D106" s="29" t="s">
        <v>149</v>
      </c>
      <c r="E106" s="29" t="s">
        <v>57</v>
      </c>
      <c r="F106" s="29">
        <v>18</v>
      </c>
      <c r="G106" s="51">
        <v>20</v>
      </c>
      <c r="K106" s="29" t="s">
        <v>157</v>
      </c>
    </row>
    <row r="107" spans="1:29" ht="72.5" x14ac:dyDescent="0.35">
      <c r="A107" s="50">
        <v>104</v>
      </c>
      <c r="B107" s="29" t="s">
        <v>85</v>
      </c>
      <c r="C107" s="30" t="s">
        <v>244</v>
      </c>
      <c r="D107" s="29" t="s">
        <v>149</v>
      </c>
      <c r="E107" s="29" t="s">
        <v>56</v>
      </c>
      <c r="F107" s="29">
        <v>18</v>
      </c>
      <c r="G107" s="51">
        <v>20</v>
      </c>
      <c r="K107" s="29" t="s">
        <v>158</v>
      </c>
      <c r="S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72.5" x14ac:dyDescent="0.35">
      <c r="A108" s="50">
        <v>105</v>
      </c>
      <c r="B108" s="29" t="s">
        <v>85</v>
      </c>
      <c r="C108" s="30" t="s">
        <v>245</v>
      </c>
      <c r="D108" s="29" t="s">
        <v>149</v>
      </c>
      <c r="E108" s="29" t="s">
        <v>57</v>
      </c>
      <c r="F108" s="29">
        <v>20</v>
      </c>
      <c r="G108" s="51">
        <v>23</v>
      </c>
      <c r="K108" s="29" t="s">
        <v>159</v>
      </c>
    </row>
    <row r="109" spans="1:29" ht="72.5" x14ac:dyDescent="0.35">
      <c r="A109" s="50">
        <v>106</v>
      </c>
      <c r="B109" s="29" t="s">
        <v>85</v>
      </c>
      <c r="C109" s="30" t="s">
        <v>246</v>
      </c>
      <c r="D109" s="29" t="s">
        <v>149</v>
      </c>
      <c r="E109" s="29" t="s">
        <v>57</v>
      </c>
      <c r="F109" s="29">
        <v>20</v>
      </c>
      <c r="G109" s="51">
        <v>23</v>
      </c>
      <c r="K109" s="29" t="s">
        <v>160</v>
      </c>
      <c r="S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72.5" x14ac:dyDescent="0.35">
      <c r="A110" s="50">
        <v>107</v>
      </c>
      <c r="B110" s="29" t="s">
        <v>85</v>
      </c>
      <c r="C110" s="30" t="s">
        <v>247</v>
      </c>
      <c r="D110" s="29" t="s">
        <v>149</v>
      </c>
      <c r="E110" s="29" t="s">
        <v>57</v>
      </c>
      <c r="F110" s="29">
        <v>23</v>
      </c>
      <c r="G110" s="51">
        <v>26</v>
      </c>
      <c r="K110" s="29" t="s">
        <v>161</v>
      </c>
    </row>
    <row r="111" spans="1:29" ht="72.5" x14ac:dyDescent="0.35">
      <c r="A111" s="50">
        <v>108</v>
      </c>
      <c r="B111" s="29" t="s">
        <v>85</v>
      </c>
      <c r="C111" s="30" t="s">
        <v>248</v>
      </c>
      <c r="D111" s="29" t="s">
        <v>149</v>
      </c>
      <c r="E111" s="29" t="s">
        <v>58</v>
      </c>
      <c r="F111" s="29">
        <v>23</v>
      </c>
      <c r="G111" s="51">
        <v>26</v>
      </c>
      <c r="K111" s="29" t="s">
        <v>162</v>
      </c>
      <c r="S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72.5" x14ac:dyDescent="0.35">
      <c r="A112" s="50">
        <v>109</v>
      </c>
      <c r="B112" s="29" t="s">
        <v>85</v>
      </c>
      <c r="C112" s="30" t="s">
        <v>249</v>
      </c>
      <c r="D112" s="29" t="s">
        <v>149</v>
      </c>
      <c r="E112" s="29" t="s">
        <v>58</v>
      </c>
      <c r="F112" s="29">
        <v>26</v>
      </c>
      <c r="G112" s="51">
        <v>30</v>
      </c>
      <c r="K112" s="29" t="s">
        <v>163</v>
      </c>
    </row>
    <row r="113" spans="1:29" ht="72.5" x14ac:dyDescent="0.35">
      <c r="A113" s="50">
        <v>110</v>
      </c>
      <c r="B113" s="29" t="s">
        <v>85</v>
      </c>
      <c r="C113" s="30" t="s">
        <v>250</v>
      </c>
      <c r="D113" s="29" t="s">
        <v>149</v>
      </c>
      <c r="E113" s="29" t="s">
        <v>52</v>
      </c>
      <c r="F113" s="29">
        <v>26</v>
      </c>
      <c r="G113" s="51">
        <v>30</v>
      </c>
      <c r="K113" s="29" t="s">
        <v>164</v>
      </c>
      <c r="S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72.5" x14ac:dyDescent="0.35">
      <c r="A114" s="50">
        <v>111</v>
      </c>
      <c r="B114" s="29" t="s">
        <v>85</v>
      </c>
      <c r="C114" s="30" t="s">
        <v>251</v>
      </c>
      <c r="D114" s="29" t="s">
        <v>149</v>
      </c>
      <c r="E114" s="29" t="s">
        <v>52</v>
      </c>
      <c r="F114" s="29">
        <v>30</v>
      </c>
      <c r="G114" s="51">
        <v>33</v>
      </c>
      <c r="K114" s="29" t="s">
        <v>165</v>
      </c>
    </row>
    <row r="115" spans="1:29" ht="72.5" x14ac:dyDescent="0.35">
      <c r="A115" s="50">
        <v>112</v>
      </c>
      <c r="B115" s="29" t="s">
        <v>85</v>
      </c>
      <c r="C115" s="30" t="s">
        <v>252</v>
      </c>
      <c r="D115" s="29" t="s">
        <v>149</v>
      </c>
      <c r="E115" s="29" t="s">
        <v>58</v>
      </c>
      <c r="F115" s="29">
        <v>30</v>
      </c>
      <c r="G115" s="51">
        <v>33</v>
      </c>
      <c r="K115" s="29" t="s">
        <v>166</v>
      </c>
      <c r="S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72.5" x14ac:dyDescent="0.35">
      <c r="A116" s="50">
        <v>113</v>
      </c>
      <c r="B116" s="29" t="s">
        <v>85</v>
      </c>
      <c r="C116" s="30" t="s">
        <v>253</v>
      </c>
      <c r="D116" s="29" t="s">
        <v>149</v>
      </c>
      <c r="E116" s="29" t="s">
        <v>52</v>
      </c>
      <c r="F116" s="29">
        <v>33</v>
      </c>
      <c r="G116" s="51">
        <v>37</v>
      </c>
      <c r="K116" s="29" t="s">
        <v>167</v>
      </c>
    </row>
    <row r="117" spans="1:29" ht="72.5" x14ac:dyDescent="0.35">
      <c r="A117" s="50">
        <v>114</v>
      </c>
      <c r="B117" s="29" t="s">
        <v>85</v>
      </c>
      <c r="C117" s="30" t="s">
        <v>254</v>
      </c>
      <c r="D117" s="29" t="s">
        <v>149</v>
      </c>
      <c r="E117" s="29" t="s">
        <v>59</v>
      </c>
      <c r="F117" s="29">
        <v>37</v>
      </c>
      <c r="G117" s="51">
        <v>41</v>
      </c>
      <c r="K117" s="29" t="s">
        <v>168</v>
      </c>
      <c r="S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72.5" x14ac:dyDescent="0.35">
      <c r="A118" s="50">
        <v>115</v>
      </c>
      <c r="B118" s="29" t="s">
        <v>85</v>
      </c>
      <c r="C118" s="30" t="s">
        <v>255</v>
      </c>
      <c r="D118" s="29" t="s">
        <v>149</v>
      </c>
      <c r="E118" s="29" t="s">
        <v>59</v>
      </c>
      <c r="F118" s="29">
        <v>41</v>
      </c>
      <c r="G118" s="51">
        <v>46</v>
      </c>
      <c r="K118" s="29" t="s">
        <v>169</v>
      </c>
    </row>
    <row r="119" spans="1:29" ht="72.5" x14ac:dyDescent="0.35">
      <c r="A119" s="50">
        <v>116</v>
      </c>
      <c r="B119" s="29" t="s">
        <v>85</v>
      </c>
      <c r="C119" s="30" t="s">
        <v>256</v>
      </c>
      <c r="D119" s="29" t="s">
        <v>149</v>
      </c>
      <c r="E119" s="29" t="s">
        <v>59</v>
      </c>
      <c r="F119" s="29">
        <v>46</v>
      </c>
      <c r="G119" s="51">
        <v>52</v>
      </c>
      <c r="K119" s="29" t="s">
        <v>170</v>
      </c>
      <c r="S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87" x14ac:dyDescent="0.35">
      <c r="A120" s="50">
        <v>117</v>
      </c>
      <c r="B120" s="29" t="s">
        <v>85</v>
      </c>
      <c r="C120" s="30" t="s">
        <v>257</v>
      </c>
      <c r="D120" s="29" t="s">
        <v>149</v>
      </c>
      <c r="E120" s="29" t="s">
        <v>60</v>
      </c>
      <c r="F120" s="29">
        <v>46</v>
      </c>
      <c r="G120" s="51">
        <v>52</v>
      </c>
      <c r="K120" s="29" t="s">
        <v>171</v>
      </c>
    </row>
    <row r="121" spans="1:29" ht="72.5" x14ac:dyDescent="0.35">
      <c r="A121" s="50">
        <v>118</v>
      </c>
      <c r="B121" s="29" t="s">
        <v>85</v>
      </c>
      <c r="C121" s="30" t="s">
        <v>258</v>
      </c>
      <c r="D121" s="29" t="s">
        <v>149</v>
      </c>
      <c r="E121" s="29" t="s">
        <v>60</v>
      </c>
      <c r="F121" s="29">
        <v>52</v>
      </c>
      <c r="G121" s="51">
        <v>60</v>
      </c>
      <c r="K121" s="29" t="s">
        <v>172</v>
      </c>
      <c r="S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72.5" x14ac:dyDescent="0.35">
      <c r="A122" s="50">
        <v>119</v>
      </c>
      <c r="B122" s="29" t="s">
        <v>85</v>
      </c>
      <c r="C122" s="30" t="s">
        <v>259</v>
      </c>
      <c r="D122" s="29" t="s">
        <v>149</v>
      </c>
      <c r="E122" s="29" t="s">
        <v>61</v>
      </c>
      <c r="F122" s="29">
        <v>60</v>
      </c>
      <c r="G122" s="51">
        <v>66</v>
      </c>
      <c r="K122" s="29" t="s">
        <v>173</v>
      </c>
    </row>
    <row r="123" spans="1:29" ht="87" x14ac:dyDescent="0.35">
      <c r="A123" s="50">
        <v>120</v>
      </c>
      <c r="B123" s="29" t="s">
        <v>85</v>
      </c>
      <c r="C123" s="30" t="s">
        <v>260</v>
      </c>
      <c r="D123" s="29" t="s">
        <v>149</v>
      </c>
      <c r="E123" s="29" t="s">
        <v>61</v>
      </c>
      <c r="F123" s="29">
        <v>66</v>
      </c>
      <c r="G123" s="51">
        <v>72</v>
      </c>
      <c r="K123" s="29" t="s">
        <v>174</v>
      </c>
      <c r="S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72.5" x14ac:dyDescent="0.35">
      <c r="A124" s="50">
        <v>121</v>
      </c>
      <c r="B124" s="29" t="s">
        <v>85</v>
      </c>
      <c r="C124" s="30" t="s">
        <v>261</v>
      </c>
      <c r="D124" s="29" t="s">
        <v>149</v>
      </c>
      <c r="E124" s="29" t="s">
        <v>62</v>
      </c>
      <c r="F124" s="29">
        <v>72</v>
      </c>
      <c r="G124" s="51">
        <v>78</v>
      </c>
      <c r="K124" s="29" t="s">
        <v>175</v>
      </c>
    </row>
    <row r="125" spans="1:29" ht="72.5" x14ac:dyDescent="0.35">
      <c r="A125" s="50">
        <v>122</v>
      </c>
      <c r="B125" s="29" t="s">
        <v>85</v>
      </c>
      <c r="C125" s="30" t="s">
        <v>262</v>
      </c>
      <c r="D125" s="29" t="s">
        <v>149</v>
      </c>
      <c r="E125" s="29" t="s">
        <v>63</v>
      </c>
      <c r="F125" s="29">
        <v>78</v>
      </c>
      <c r="G125" s="51">
        <v>83</v>
      </c>
      <c r="K125" s="29" t="s">
        <v>176</v>
      </c>
      <c r="S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72.5" x14ac:dyDescent="0.35">
      <c r="A126" s="50">
        <v>123</v>
      </c>
      <c r="B126" s="29" t="s">
        <v>85</v>
      </c>
      <c r="C126" s="30" t="s">
        <v>263</v>
      </c>
      <c r="D126" s="29" t="s">
        <v>149</v>
      </c>
      <c r="E126" s="29" t="s">
        <v>64</v>
      </c>
      <c r="F126" s="29">
        <v>83</v>
      </c>
      <c r="G126" s="51">
        <v>93</v>
      </c>
      <c r="K126" s="29" t="s">
        <v>177</v>
      </c>
    </row>
    <row r="127" spans="1:29" ht="72.5" x14ac:dyDescent="0.35">
      <c r="A127" s="50">
        <v>124</v>
      </c>
      <c r="B127" s="29" t="s">
        <v>85</v>
      </c>
      <c r="C127" s="30" t="s">
        <v>264</v>
      </c>
      <c r="D127" s="29" t="s">
        <v>149</v>
      </c>
      <c r="E127" s="29" t="s">
        <v>65</v>
      </c>
      <c r="F127" s="29">
        <v>93</v>
      </c>
      <c r="G127" s="29">
        <v>104</v>
      </c>
      <c r="K127" s="29" t="s">
        <v>178</v>
      </c>
      <c r="S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72.5" x14ac:dyDescent="0.35">
      <c r="A128" s="50">
        <v>125</v>
      </c>
      <c r="B128" s="29" t="s">
        <v>133</v>
      </c>
      <c r="C128" s="30" t="str">
        <f>K128&amp;" "&amp;L128&amp;" "&amp;M128&amp;" "&amp;N128</f>
        <v>CBW01SS WITH M16 THREADING</v>
      </c>
      <c r="D128" s="29" t="s">
        <v>149</v>
      </c>
      <c r="E128" s="29" t="s">
        <v>55</v>
      </c>
      <c r="F128" s="29">
        <v>8</v>
      </c>
      <c r="G128" s="29">
        <v>13</v>
      </c>
      <c r="K128" s="30" t="s">
        <v>179</v>
      </c>
      <c r="L128" s="17" t="s">
        <v>265</v>
      </c>
      <c r="M128" s="29" t="s">
        <v>55</v>
      </c>
      <c r="N128" t="s">
        <v>266</v>
      </c>
    </row>
    <row r="129" spans="1:29" ht="72.5" x14ac:dyDescent="0.35">
      <c r="A129" s="50">
        <v>126</v>
      </c>
      <c r="B129" s="29" t="s">
        <v>133</v>
      </c>
      <c r="C129" s="30" t="str">
        <f t="shared" ref="C129:C153" si="0">K129&amp;" "&amp;L129&amp;" "&amp;M129&amp;" "&amp;N129</f>
        <v>CBW01SS WITH M20 THREADING</v>
      </c>
      <c r="D129" s="29" t="s">
        <v>149</v>
      </c>
      <c r="E129" s="29" t="s">
        <v>56</v>
      </c>
      <c r="F129" s="29">
        <v>8</v>
      </c>
      <c r="G129" s="29">
        <v>13</v>
      </c>
      <c r="K129" s="30" t="s">
        <v>179</v>
      </c>
      <c r="L129" s="17" t="s">
        <v>265</v>
      </c>
      <c r="M129" s="29" t="s">
        <v>56</v>
      </c>
      <c r="N129" t="s">
        <v>266</v>
      </c>
      <c r="S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72.5" x14ac:dyDescent="0.35">
      <c r="A130" s="50">
        <v>127</v>
      </c>
      <c r="B130" s="29" t="s">
        <v>133</v>
      </c>
      <c r="C130" s="30" t="str">
        <f t="shared" si="0"/>
        <v>CBW01SS WITH M25 THREADING</v>
      </c>
      <c r="D130" s="29" t="s">
        <v>149</v>
      </c>
      <c r="E130" s="29" t="s">
        <v>57</v>
      </c>
      <c r="F130" s="29">
        <v>8</v>
      </c>
      <c r="G130" s="29">
        <v>13</v>
      </c>
      <c r="K130" s="30" t="s">
        <v>179</v>
      </c>
      <c r="L130" s="17" t="s">
        <v>265</v>
      </c>
      <c r="M130" s="29" t="s">
        <v>57</v>
      </c>
      <c r="N130" t="s">
        <v>266</v>
      </c>
    </row>
    <row r="131" spans="1:29" ht="72.5" x14ac:dyDescent="0.35">
      <c r="A131" s="50">
        <v>128</v>
      </c>
      <c r="B131" s="29" t="s">
        <v>133</v>
      </c>
      <c r="C131" s="30" t="str">
        <f t="shared" si="0"/>
        <v>CBW01S WITH M16 THREADING</v>
      </c>
      <c r="D131" s="29" t="s">
        <v>149</v>
      </c>
      <c r="E131" s="29" t="s">
        <v>55</v>
      </c>
      <c r="F131" s="29">
        <v>13.5</v>
      </c>
      <c r="G131" s="29">
        <v>16</v>
      </c>
      <c r="K131" s="30" t="s">
        <v>180</v>
      </c>
      <c r="L131" s="17" t="s">
        <v>265</v>
      </c>
      <c r="M131" s="29" t="s">
        <v>55</v>
      </c>
      <c r="N131" t="s">
        <v>266</v>
      </c>
      <c r="S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72.5" x14ac:dyDescent="0.35">
      <c r="A132" s="50">
        <v>129</v>
      </c>
      <c r="B132" s="29" t="s">
        <v>133</v>
      </c>
      <c r="C132" s="30" t="str">
        <f t="shared" si="0"/>
        <v>CBW01S WITH M20 THREADING</v>
      </c>
      <c r="D132" s="29" t="s">
        <v>149</v>
      </c>
      <c r="E132" s="29" t="s">
        <v>56</v>
      </c>
      <c r="F132" s="29">
        <v>13.5</v>
      </c>
      <c r="G132" s="29">
        <v>16</v>
      </c>
      <c r="K132" s="30" t="s">
        <v>180</v>
      </c>
      <c r="L132" s="17" t="s">
        <v>265</v>
      </c>
      <c r="M132" s="29" t="s">
        <v>56</v>
      </c>
      <c r="N132" t="s">
        <v>266</v>
      </c>
    </row>
    <row r="133" spans="1:29" ht="72.5" x14ac:dyDescent="0.35">
      <c r="A133" s="50">
        <v>130</v>
      </c>
      <c r="B133" s="29" t="s">
        <v>133</v>
      </c>
      <c r="C133" s="30" t="str">
        <f t="shared" si="0"/>
        <v>CBW01S WITH M25 THREADING</v>
      </c>
      <c r="D133" s="29" t="s">
        <v>149</v>
      </c>
      <c r="E133" s="29" t="s">
        <v>57</v>
      </c>
      <c r="F133" s="29">
        <v>13.5</v>
      </c>
      <c r="G133" s="29">
        <v>16</v>
      </c>
      <c r="K133" s="30" t="s">
        <v>180</v>
      </c>
      <c r="L133" s="17" t="s">
        <v>265</v>
      </c>
      <c r="M133" s="29" t="s">
        <v>57</v>
      </c>
      <c r="N133" t="s">
        <v>266</v>
      </c>
      <c r="S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72.5" x14ac:dyDescent="0.35">
      <c r="A134" s="50">
        <v>131</v>
      </c>
      <c r="B134" s="29" t="s">
        <v>133</v>
      </c>
      <c r="C134" s="30" t="str">
        <f t="shared" si="0"/>
        <v>CBW01 WITH M20 THREADING</v>
      </c>
      <c r="D134" s="29" t="s">
        <v>149</v>
      </c>
      <c r="E134" s="29" t="s">
        <v>56</v>
      </c>
      <c r="F134" s="29">
        <v>16.5</v>
      </c>
      <c r="G134" s="29">
        <v>18</v>
      </c>
      <c r="K134" s="30" t="s">
        <v>181</v>
      </c>
      <c r="L134" s="17" t="s">
        <v>265</v>
      </c>
      <c r="M134" s="29" t="s">
        <v>56</v>
      </c>
      <c r="N134" t="s">
        <v>266</v>
      </c>
    </row>
    <row r="135" spans="1:29" ht="72.5" x14ac:dyDescent="0.35">
      <c r="A135" s="50">
        <v>132</v>
      </c>
      <c r="B135" s="29" t="s">
        <v>133</v>
      </c>
      <c r="C135" s="30" t="str">
        <f t="shared" si="0"/>
        <v>CBW01 WITH M25 THREADING</v>
      </c>
      <c r="D135" s="29" t="s">
        <v>149</v>
      </c>
      <c r="E135" s="29" t="s">
        <v>57</v>
      </c>
      <c r="F135" s="29">
        <v>16.5</v>
      </c>
      <c r="G135" s="29">
        <v>18</v>
      </c>
      <c r="K135" s="30" t="s">
        <v>181</v>
      </c>
      <c r="L135" s="17" t="s">
        <v>265</v>
      </c>
      <c r="M135" s="29" t="s">
        <v>57</v>
      </c>
      <c r="N135" t="s">
        <v>266</v>
      </c>
      <c r="S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72.5" x14ac:dyDescent="0.35">
      <c r="A136" s="50">
        <v>133</v>
      </c>
      <c r="B136" s="29" t="s">
        <v>133</v>
      </c>
      <c r="C136" s="30" t="str">
        <f t="shared" si="0"/>
        <v>CBW02 WITH M20 THREADING</v>
      </c>
      <c r="D136" s="29" t="s">
        <v>149</v>
      </c>
      <c r="E136" s="29" t="s">
        <v>56</v>
      </c>
      <c r="F136" s="29">
        <v>18.5</v>
      </c>
      <c r="G136" s="29">
        <v>20</v>
      </c>
      <c r="K136" s="30" t="s">
        <v>183</v>
      </c>
      <c r="L136" s="17" t="s">
        <v>265</v>
      </c>
      <c r="M136" s="29" t="s">
        <v>56</v>
      </c>
      <c r="N136" t="s">
        <v>266</v>
      </c>
    </row>
    <row r="137" spans="1:29" ht="72.5" x14ac:dyDescent="0.35">
      <c r="A137" s="50">
        <v>134</v>
      </c>
      <c r="B137" s="29" t="s">
        <v>133</v>
      </c>
      <c r="C137" s="30" t="str">
        <f t="shared" si="0"/>
        <v>CBW02 WITH M25 THREADING</v>
      </c>
      <c r="D137" s="29" t="s">
        <v>149</v>
      </c>
      <c r="E137" s="29" t="s">
        <v>57</v>
      </c>
      <c r="F137" s="29">
        <v>18.5</v>
      </c>
      <c r="G137" s="29">
        <v>20</v>
      </c>
      <c r="K137" s="30" t="s">
        <v>183</v>
      </c>
      <c r="L137" s="17" t="s">
        <v>265</v>
      </c>
      <c r="M137" s="29" t="s">
        <v>57</v>
      </c>
      <c r="N137" t="s">
        <v>266</v>
      </c>
      <c r="S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72.5" x14ac:dyDescent="0.35">
      <c r="A138" s="50">
        <v>135</v>
      </c>
      <c r="B138" s="29" t="s">
        <v>133</v>
      </c>
      <c r="C138" s="30" t="str">
        <f t="shared" si="0"/>
        <v>CBW03 WITH M25 THREADING</v>
      </c>
      <c r="D138" s="29" t="s">
        <v>149</v>
      </c>
      <c r="E138" s="29" t="s">
        <v>57</v>
      </c>
      <c r="F138" s="29">
        <v>20.5</v>
      </c>
      <c r="G138" s="29">
        <v>23</v>
      </c>
      <c r="K138" s="30" t="s">
        <v>185</v>
      </c>
      <c r="L138" s="17" t="s">
        <v>265</v>
      </c>
      <c r="M138" s="29" t="s">
        <v>57</v>
      </c>
      <c r="N138" t="s">
        <v>266</v>
      </c>
    </row>
    <row r="139" spans="1:29" ht="72.5" x14ac:dyDescent="0.35">
      <c r="A139" s="50">
        <v>136</v>
      </c>
      <c r="B139" s="29" t="s">
        <v>133</v>
      </c>
      <c r="C139" s="30" t="str">
        <f t="shared" si="0"/>
        <v>CBW04 WITH M25 THREADING</v>
      </c>
      <c r="D139" s="29" t="s">
        <v>149</v>
      </c>
      <c r="E139" s="29" t="s">
        <v>57</v>
      </c>
      <c r="F139" s="29">
        <v>23.5</v>
      </c>
      <c r="G139" s="29">
        <v>26</v>
      </c>
      <c r="K139" s="30" t="s">
        <v>186</v>
      </c>
      <c r="L139" s="17" t="s">
        <v>265</v>
      </c>
      <c r="M139" s="29" t="s">
        <v>57</v>
      </c>
      <c r="N139" t="s">
        <v>266</v>
      </c>
      <c r="S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72.5" x14ac:dyDescent="0.35">
      <c r="A140" s="50">
        <v>137</v>
      </c>
      <c r="B140" s="29" t="s">
        <v>133</v>
      </c>
      <c r="C140" s="30" t="str">
        <f t="shared" si="0"/>
        <v>CBW04 WITH M32 THREADING</v>
      </c>
      <c r="D140" s="29" t="s">
        <v>149</v>
      </c>
      <c r="E140" s="29" t="s">
        <v>58</v>
      </c>
      <c r="F140" s="29">
        <v>23.5</v>
      </c>
      <c r="G140" s="29">
        <v>26</v>
      </c>
      <c r="K140" s="30" t="s">
        <v>186</v>
      </c>
      <c r="L140" s="17" t="s">
        <v>265</v>
      </c>
      <c r="M140" s="29" t="s">
        <v>58</v>
      </c>
      <c r="N140" t="s">
        <v>266</v>
      </c>
    </row>
    <row r="141" spans="1:29" ht="72.5" x14ac:dyDescent="0.35">
      <c r="A141" s="50">
        <v>138</v>
      </c>
      <c r="B141" s="29" t="s">
        <v>133</v>
      </c>
      <c r="C141" s="30" t="str">
        <f t="shared" si="0"/>
        <v>CBW05 WITH M32 THREADING</v>
      </c>
      <c r="D141" s="29" t="s">
        <v>149</v>
      </c>
      <c r="E141" s="29" t="s">
        <v>58</v>
      </c>
      <c r="F141" s="29">
        <v>26.5</v>
      </c>
      <c r="G141" s="29">
        <v>30</v>
      </c>
      <c r="K141" s="30" t="s">
        <v>188</v>
      </c>
      <c r="L141" s="17" t="s">
        <v>265</v>
      </c>
      <c r="M141" s="29" t="s">
        <v>58</v>
      </c>
      <c r="N141" t="s">
        <v>266</v>
      </c>
      <c r="S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72.5" x14ac:dyDescent="0.35">
      <c r="A142" s="50">
        <v>139</v>
      </c>
      <c r="B142" s="29" t="s">
        <v>133</v>
      </c>
      <c r="C142" s="30" t="str">
        <f t="shared" si="0"/>
        <v>CBW05 WITH M40 THREADING</v>
      </c>
      <c r="D142" s="29" t="s">
        <v>149</v>
      </c>
      <c r="E142" s="29" t="s">
        <v>52</v>
      </c>
      <c r="F142" s="29">
        <v>26.5</v>
      </c>
      <c r="G142" s="29">
        <v>30</v>
      </c>
      <c r="K142" s="30" t="s">
        <v>188</v>
      </c>
      <c r="L142" s="17" t="s">
        <v>265</v>
      </c>
      <c r="M142" s="29" t="s">
        <v>52</v>
      </c>
      <c r="N142" t="s">
        <v>266</v>
      </c>
    </row>
    <row r="143" spans="1:29" ht="72.5" x14ac:dyDescent="0.35">
      <c r="A143" s="50">
        <v>140</v>
      </c>
      <c r="B143" s="29" t="s">
        <v>133</v>
      </c>
      <c r="C143" s="30" t="str">
        <f t="shared" si="0"/>
        <v>CBW06 WITH M32 THREADING</v>
      </c>
      <c r="D143" s="29" t="s">
        <v>149</v>
      </c>
      <c r="E143" s="29" t="s">
        <v>58</v>
      </c>
      <c r="F143" s="29">
        <v>30.5</v>
      </c>
      <c r="G143" s="29">
        <v>33</v>
      </c>
      <c r="K143" s="30" t="s">
        <v>190</v>
      </c>
      <c r="L143" s="17" t="s">
        <v>265</v>
      </c>
      <c r="M143" s="29" t="s">
        <v>58</v>
      </c>
      <c r="N143" t="s">
        <v>266</v>
      </c>
      <c r="S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72.5" x14ac:dyDescent="0.35">
      <c r="A144" s="50">
        <v>141</v>
      </c>
      <c r="B144" s="29" t="s">
        <v>133</v>
      </c>
      <c r="C144" s="30" t="str">
        <f t="shared" si="0"/>
        <v>CBW06 WITH M40 THREADING</v>
      </c>
      <c r="D144" s="29" t="s">
        <v>149</v>
      </c>
      <c r="E144" s="29" t="s">
        <v>52</v>
      </c>
      <c r="F144" s="29">
        <v>30.5</v>
      </c>
      <c r="G144" s="29">
        <v>33</v>
      </c>
      <c r="K144" s="30" t="s">
        <v>190</v>
      </c>
      <c r="L144" s="17" t="s">
        <v>265</v>
      </c>
      <c r="M144" s="29" t="s">
        <v>52</v>
      </c>
      <c r="N144" t="s">
        <v>266</v>
      </c>
    </row>
    <row r="145" spans="1:29" ht="72.5" x14ac:dyDescent="0.35">
      <c r="A145" s="50">
        <v>142</v>
      </c>
      <c r="B145" s="29" t="s">
        <v>133</v>
      </c>
      <c r="C145" s="30" t="str">
        <f t="shared" si="0"/>
        <v>CBW07 WITH M40 THREADING</v>
      </c>
      <c r="D145" s="29" t="s">
        <v>149</v>
      </c>
      <c r="E145" s="29" t="s">
        <v>52</v>
      </c>
      <c r="F145" s="29">
        <v>33.5</v>
      </c>
      <c r="G145" s="29">
        <v>37</v>
      </c>
      <c r="K145" s="30" t="s">
        <v>192</v>
      </c>
      <c r="L145" s="17" t="s">
        <v>265</v>
      </c>
      <c r="M145" s="29" t="s">
        <v>52</v>
      </c>
      <c r="N145" t="s">
        <v>266</v>
      </c>
      <c r="S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72.5" x14ac:dyDescent="0.35">
      <c r="A146" s="50">
        <v>143</v>
      </c>
      <c r="B146" s="29" t="s">
        <v>133</v>
      </c>
      <c r="C146" s="30" t="str">
        <f t="shared" si="0"/>
        <v>CBW08 WITH M50 THREADING</v>
      </c>
      <c r="D146" s="29" t="s">
        <v>149</v>
      </c>
      <c r="E146" s="29" t="s">
        <v>59</v>
      </c>
      <c r="F146" s="29">
        <v>37.5</v>
      </c>
      <c r="G146" s="29">
        <v>41</v>
      </c>
      <c r="K146" s="30" t="s">
        <v>193</v>
      </c>
      <c r="L146" s="17" t="s">
        <v>265</v>
      </c>
      <c r="M146" s="29" t="s">
        <v>59</v>
      </c>
      <c r="N146" t="s">
        <v>266</v>
      </c>
    </row>
    <row r="147" spans="1:29" ht="72.5" x14ac:dyDescent="0.35">
      <c r="A147" s="50">
        <v>144</v>
      </c>
      <c r="B147" s="29" t="s">
        <v>133</v>
      </c>
      <c r="C147" s="30" t="str">
        <f t="shared" si="0"/>
        <v>CBW09 WITH M50 THREADING</v>
      </c>
      <c r="D147" s="29" t="s">
        <v>149</v>
      </c>
      <c r="E147" s="29" t="s">
        <v>59</v>
      </c>
      <c r="F147" s="29">
        <v>41.5</v>
      </c>
      <c r="G147" s="29">
        <v>46</v>
      </c>
      <c r="K147" s="30" t="s">
        <v>194</v>
      </c>
      <c r="L147" s="17" t="s">
        <v>265</v>
      </c>
      <c r="M147" s="29" t="s">
        <v>59</v>
      </c>
      <c r="N147" t="s">
        <v>266</v>
      </c>
      <c r="S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72.5" x14ac:dyDescent="0.35">
      <c r="A148" s="50">
        <v>145</v>
      </c>
      <c r="B148" s="29" t="s">
        <v>133</v>
      </c>
      <c r="C148" s="30" t="str">
        <f t="shared" si="0"/>
        <v>CBW010 WITH M50 THREADING</v>
      </c>
      <c r="D148" s="29" t="s">
        <v>149</v>
      </c>
      <c r="E148" s="29" t="s">
        <v>59</v>
      </c>
      <c r="F148" s="29">
        <v>46.5</v>
      </c>
      <c r="G148" s="29">
        <v>52</v>
      </c>
      <c r="K148" s="30" t="s">
        <v>195</v>
      </c>
      <c r="L148" s="17" t="s">
        <v>265</v>
      </c>
      <c r="M148" s="29" t="s">
        <v>59</v>
      </c>
      <c r="N148" t="s">
        <v>266</v>
      </c>
    </row>
    <row r="149" spans="1:29" ht="72.5" x14ac:dyDescent="0.35">
      <c r="A149" s="50">
        <v>146</v>
      </c>
      <c r="B149" s="29" t="s">
        <v>133</v>
      </c>
      <c r="C149" s="30" t="str">
        <f t="shared" si="0"/>
        <v>CBW010 WITH M63 THREADING</v>
      </c>
      <c r="D149" s="29" t="s">
        <v>149</v>
      </c>
      <c r="E149" s="29" t="s">
        <v>60</v>
      </c>
      <c r="F149" s="29">
        <v>46.5</v>
      </c>
      <c r="G149" s="29">
        <v>52</v>
      </c>
      <c r="K149" s="30" t="s">
        <v>195</v>
      </c>
      <c r="L149" s="17" t="s">
        <v>265</v>
      </c>
      <c r="M149" s="29" t="s">
        <v>60</v>
      </c>
      <c r="N149" t="s">
        <v>266</v>
      </c>
      <c r="S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72.5" x14ac:dyDescent="0.35">
      <c r="A150" s="50">
        <v>147</v>
      </c>
      <c r="B150" s="29" t="s">
        <v>133</v>
      </c>
      <c r="C150" s="30" t="str">
        <f t="shared" si="0"/>
        <v>CBW011 WITH M63 THREADING</v>
      </c>
      <c r="D150" s="29" t="s">
        <v>149</v>
      </c>
      <c r="E150" s="29" t="s">
        <v>60</v>
      </c>
      <c r="F150" s="29">
        <v>52.5</v>
      </c>
      <c r="G150" s="29">
        <v>60</v>
      </c>
      <c r="K150" s="30" t="s">
        <v>198</v>
      </c>
      <c r="L150" s="17" t="s">
        <v>265</v>
      </c>
      <c r="M150" s="29" t="s">
        <v>60</v>
      </c>
      <c r="N150" t="s">
        <v>266</v>
      </c>
    </row>
    <row r="151" spans="1:29" ht="72.5" x14ac:dyDescent="0.35">
      <c r="A151" s="50">
        <v>148</v>
      </c>
      <c r="B151" s="29" t="s">
        <v>133</v>
      </c>
      <c r="C151" s="30" t="str">
        <f t="shared" si="0"/>
        <v>CBW012 WITH M75 THREADING</v>
      </c>
      <c r="D151" s="29" t="s">
        <v>149</v>
      </c>
      <c r="E151" s="29" t="s">
        <v>61</v>
      </c>
      <c r="F151" s="29">
        <v>60.5</v>
      </c>
      <c r="G151" s="29">
        <v>66</v>
      </c>
      <c r="K151" s="30" t="s">
        <v>199</v>
      </c>
      <c r="L151" s="17" t="s">
        <v>265</v>
      </c>
      <c r="M151" s="29" t="s">
        <v>61</v>
      </c>
      <c r="N151" t="s">
        <v>266</v>
      </c>
      <c r="S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72.5" x14ac:dyDescent="0.35">
      <c r="A152" s="50">
        <v>149</v>
      </c>
      <c r="B152" s="29" t="s">
        <v>133</v>
      </c>
      <c r="C152" s="30" t="str">
        <f t="shared" si="0"/>
        <v>CBW013 WITH M82 THREADING</v>
      </c>
      <c r="D152" s="29" t="s">
        <v>149</v>
      </c>
      <c r="E152" s="29" t="s">
        <v>62</v>
      </c>
      <c r="F152" s="29">
        <v>72.5</v>
      </c>
      <c r="G152" s="29">
        <v>78</v>
      </c>
      <c r="K152" s="30" t="s">
        <v>201</v>
      </c>
      <c r="L152" s="17" t="s">
        <v>265</v>
      </c>
      <c r="M152" s="29" t="s">
        <v>62</v>
      </c>
      <c r="N152" t="s">
        <v>266</v>
      </c>
    </row>
    <row r="153" spans="1:29" ht="72.5" x14ac:dyDescent="0.35">
      <c r="A153" s="50">
        <v>150</v>
      </c>
      <c r="B153" s="29" t="s">
        <v>133</v>
      </c>
      <c r="C153" s="30" t="str">
        <f t="shared" si="0"/>
        <v>CBW014 WITH M90 THREADING</v>
      </c>
      <c r="D153" s="29" t="s">
        <v>149</v>
      </c>
      <c r="E153" s="29" t="s">
        <v>63</v>
      </c>
      <c r="F153" s="29">
        <v>78.5</v>
      </c>
      <c r="G153" s="29">
        <v>84</v>
      </c>
      <c r="K153" s="30" t="s">
        <v>202</v>
      </c>
      <c r="L153" s="17" t="s">
        <v>265</v>
      </c>
      <c r="M153" s="29" t="s">
        <v>63</v>
      </c>
      <c r="N153" t="s">
        <v>266</v>
      </c>
      <c r="S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43.5" x14ac:dyDescent="0.35">
      <c r="A154" s="50"/>
      <c r="B154" s="29" t="s">
        <v>85</v>
      </c>
      <c r="C154" s="30" t="s">
        <v>267</v>
      </c>
      <c r="D154" s="29" t="s">
        <v>149</v>
      </c>
      <c r="E154" s="29" t="s">
        <v>66</v>
      </c>
      <c r="F154" s="29">
        <v>0</v>
      </c>
      <c r="G154" s="29">
        <v>12.5</v>
      </c>
      <c r="K154" s="41"/>
      <c r="L154" s="17"/>
      <c r="M154" s="22"/>
      <c r="S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29" x14ac:dyDescent="0.35">
      <c r="A155" s="50">
        <v>151</v>
      </c>
      <c r="B155" s="29" t="s">
        <v>85</v>
      </c>
      <c r="C155" s="30" t="s">
        <v>268</v>
      </c>
      <c r="D155" s="29" t="s">
        <v>149</v>
      </c>
      <c r="E155" s="29" t="s">
        <v>66</v>
      </c>
      <c r="F155" s="29">
        <v>12.5</v>
      </c>
      <c r="G155" s="29">
        <v>16.5</v>
      </c>
    </row>
    <row r="156" spans="1:29" ht="29" x14ac:dyDescent="0.35">
      <c r="A156" s="50">
        <v>152</v>
      </c>
      <c r="B156" s="29" t="s">
        <v>85</v>
      </c>
      <c r="C156" s="30" t="s">
        <v>269</v>
      </c>
      <c r="D156" s="29" t="s">
        <v>149</v>
      </c>
      <c r="E156" s="29" t="s">
        <v>66</v>
      </c>
      <c r="F156" s="29">
        <v>12.5</v>
      </c>
      <c r="G156" s="29">
        <v>17</v>
      </c>
      <c r="S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29" x14ac:dyDescent="0.35">
      <c r="A157" s="50">
        <v>153</v>
      </c>
      <c r="B157" s="29" t="s">
        <v>85</v>
      </c>
      <c r="C157" s="30" t="s">
        <v>270</v>
      </c>
      <c r="D157" s="29" t="s">
        <v>149</v>
      </c>
      <c r="E157" s="29" t="s">
        <v>66</v>
      </c>
      <c r="F157" s="29">
        <v>15</v>
      </c>
      <c r="G157" s="29">
        <v>18</v>
      </c>
    </row>
    <row r="158" spans="1:29" ht="29" x14ac:dyDescent="0.35">
      <c r="A158" s="50">
        <v>154</v>
      </c>
      <c r="B158" s="29" t="s">
        <v>85</v>
      </c>
      <c r="C158" s="30" t="s">
        <v>271</v>
      </c>
      <c r="D158" s="29" t="s">
        <v>149</v>
      </c>
      <c r="E158" s="29" t="s">
        <v>66</v>
      </c>
      <c r="F158" s="29">
        <v>18</v>
      </c>
      <c r="G158" s="29">
        <v>20</v>
      </c>
      <c r="S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29" x14ac:dyDescent="0.35">
      <c r="A159" s="50">
        <v>155</v>
      </c>
      <c r="B159" s="29" t="s">
        <v>85</v>
      </c>
      <c r="C159" s="30" t="s">
        <v>272</v>
      </c>
      <c r="D159" s="29" t="s">
        <v>149</v>
      </c>
      <c r="E159" s="29" t="s">
        <v>66</v>
      </c>
      <c r="F159" s="29">
        <v>20</v>
      </c>
      <c r="G159" s="29">
        <v>23</v>
      </c>
    </row>
    <row r="160" spans="1:29" ht="29" x14ac:dyDescent="0.35">
      <c r="A160" s="50">
        <v>156</v>
      </c>
      <c r="B160" s="29" t="s">
        <v>85</v>
      </c>
      <c r="C160" s="30" t="s">
        <v>273</v>
      </c>
      <c r="D160" s="29" t="s">
        <v>149</v>
      </c>
      <c r="E160" s="29" t="s">
        <v>67</v>
      </c>
      <c r="F160" s="29">
        <v>15</v>
      </c>
      <c r="G160" s="29">
        <v>18</v>
      </c>
      <c r="S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29" x14ac:dyDescent="0.35">
      <c r="A161" s="50">
        <v>157</v>
      </c>
      <c r="B161" s="29" t="s">
        <v>85</v>
      </c>
      <c r="C161" s="30" t="s">
        <v>274</v>
      </c>
      <c r="D161" s="29" t="s">
        <v>149</v>
      </c>
      <c r="E161" s="29" t="s">
        <v>67</v>
      </c>
      <c r="F161" s="29">
        <v>18</v>
      </c>
      <c r="G161" s="29">
        <v>20</v>
      </c>
    </row>
    <row r="162" spans="1:29" ht="29" x14ac:dyDescent="0.35">
      <c r="A162" s="50">
        <v>158</v>
      </c>
      <c r="B162" s="29" t="s">
        <v>85</v>
      </c>
      <c r="C162" s="30" t="s">
        <v>275</v>
      </c>
      <c r="D162" s="29" t="s">
        <v>149</v>
      </c>
      <c r="E162" s="29" t="s">
        <v>67</v>
      </c>
      <c r="F162" s="29">
        <v>20</v>
      </c>
      <c r="G162" s="29">
        <v>23</v>
      </c>
      <c r="S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29" x14ac:dyDescent="0.35">
      <c r="A163" s="50">
        <v>159</v>
      </c>
      <c r="B163" s="29" t="s">
        <v>85</v>
      </c>
      <c r="C163" s="30" t="s">
        <v>276</v>
      </c>
      <c r="D163" s="29" t="s">
        <v>149</v>
      </c>
      <c r="E163" s="29" t="s">
        <v>67</v>
      </c>
      <c r="F163" s="29">
        <v>23</v>
      </c>
      <c r="G163" s="29">
        <v>26</v>
      </c>
    </row>
    <row r="164" spans="1:29" ht="29" x14ac:dyDescent="0.35">
      <c r="A164" s="50">
        <v>160</v>
      </c>
      <c r="B164" s="29" t="s">
        <v>85</v>
      </c>
      <c r="C164" s="30" t="s">
        <v>277</v>
      </c>
      <c r="D164" s="29" t="s">
        <v>149</v>
      </c>
      <c r="E164" s="29" t="s">
        <v>68</v>
      </c>
      <c r="F164" s="29">
        <v>23</v>
      </c>
      <c r="G164" s="29">
        <v>26</v>
      </c>
      <c r="S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29" x14ac:dyDescent="0.35">
      <c r="A165" s="50">
        <v>161</v>
      </c>
      <c r="B165" s="29" t="s">
        <v>85</v>
      </c>
      <c r="C165" s="30" t="s">
        <v>278</v>
      </c>
      <c r="D165" s="29" t="s">
        <v>149</v>
      </c>
      <c r="E165" s="29" t="s">
        <v>68</v>
      </c>
      <c r="F165" s="29">
        <v>26</v>
      </c>
      <c r="G165" s="29">
        <v>30</v>
      </c>
    </row>
    <row r="166" spans="1:29" ht="29" x14ac:dyDescent="0.35">
      <c r="A166" s="50">
        <v>162</v>
      </c>
      <c r="B166" s="29" t="s">
        <v>85</v>
      </c>
      <c r="C166" s="30" t="s">
        <v>279</v>
      </c>
      <c r="D166" s="29" t="s">
        <v>149</v>
      </c>
      <c r="E166" s="29" t="s">
        <v>68</v>
      </c>
      <c r="F166" s="29">
        <v>30</v>
      </c>
      <c r="G166" s="29">
        <v>33</v>
      </c>
      <c r="S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58" x14ac:dyDescent="0.35">
      <c r="A167" s="50">
        <v>163</v>
      </c>
      <c r="B167" s="29" t="s">
        <v>133</v>
      </c>
      <c r="C167" s="30" t="s">
        <v>280</v>
      </c>
      <c r="D167" s="29" t="s">
        <v>149</v>
      </c>
      <c r="E167" s="29" t="s">
        <v>66</v>
      </c>
      <c r="F167" s="29">
        <v>8</v>
      </c>
      <c r="G167" s="29">
        <v>13</v>
      </c>
      <c r="J167" s="30" t="s">
        <v>179</v>
      </c>
    </row>
    <row r="168" spans="1:29" ht="58" x14ac:dyDescent="0.35">
      <c r="A168" s="50">
        <v>164</v>
      </c>
      <c r="B168" s="29" t="s">
        <v>133</v>
      </c>
      <c r="C168" s="30" t="s">
        <v>281</v>
      </c>
      <c r="D168" s="29" t="s">
        <v>149</v>
      </c>
      <c r="E168" s="29" t="s">
        <v>67</v>
      </c>
      <c r="F168" s="29">
        <v>8</v>
      </c>
      <c r="G168" s="29">
        <v>13</v>
      </c>
      <c r="J168" s="30" t="s">
        <v>179</v>
      </c>
      <c r="S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58" x14ac:dyDescent="0.35">
      <c r="A169" s="50">
        <v>165</v>
      </c>
      <c r="B169" s="29" t="s">
        <v>133</v>
      </c>
      <c r="C169" s="30" t="s">
        <v>282</v>
      </c>
      <c r="D169" s="29" t="s">
        <v>149</v>
      </c>
      <c r="E169" s="29" t="s">
        <v>66</v>
      </c>
      <c r="F169" s="29">
        <v>13.5</v>
      </c>
      <c r="G169" s="29">
        <v>16</v>
      </c>
      <c r="J169" s="30" t="s">
        <v>180</v>
      </c>
    </row>
    <row r="170" spans="1:29" ht="58" x14ac:dyDescent="0.35">
      <c r="A170" s="50">
        <v>166</v>
      </c>
      <c r="B170" s="29" t="s">
        <v>133</v>
      </c>
      <c r="C170" s="30" t="s">
        <v>283</v>
      </c>
      <c r="D170" s="29" t="s">
        <v>149</v>
      </c>
      <c r="E170" s="29" t="s">
        <v>67</v>
      </c>
      <c r="F170" s="29">
        <v>13.5</v>
      </c>
      <c r="G170" s="29">
        <v>16</v>
      </c>
      <c r="J170" s="30" t="s">
        <v>180</v>
      </c>
      <c r="S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58" x14ac:dyDescent="0.35">
      <c r="A171" s="50">
        <v>167</v>
      </c>
      <c r="B171" s="29" t="s">
        <v>133</v>
      </c>
      <c r="C171" s="30" t="s">
        <v>284</v>
      </c>
      <c r="D171" s="29" t="s">
        <v>149</v>
      </c>
      <c r="E171" s="29" t="s">
        <v>66</v>
      </c>
      <c r="F171" s="29">
        <v>16.5</v>
      </c>
      <c r="G171" s="29">
        <v>18</v>
      </c>
      <c r="J171" s="30" t="s">
        <v>181</v>
      </c>
    </row>
    <row r="172" spans="1:29" ht="58" x14ac:dyDescent="0.35">
      <c r="A172" s="50">
        <v>168</v>
      </c>
      <c r="B172" s="29" t="s">
        <v>133</v>
      </c>
      <c r="C172" s="30" t="s">
        <v>285</v>
      </c>
      <c r="D172" s="29" t="s">
        <v>149</v>
      </c>
      <c r="E172" s="29" t="s">
        <v>67</v>
      </c>
      <c r="F172" s="29">
        <v>16.5</v>
      </c>
      <c r="G172" s="29">
        <v>18</v>
      </c>
      <c r="J172" s="30" t="s">
        <v>181</v>
      </c>
    </row>
    <row r="173" spans="1:29" ht="58" x14ac:dyDescent="0.35">
      <c r="A173" s="50">
        <v>169</v>
      </c>
      <c r="B173" s="29" t="s">
        <v>133</v>
      </c>
      <c r="C173" s="30" t="s">
        <v>286</v>
      </c>
      <c r="D173" s="29" t="s">
        <v>149</v>
      </c>
      <c r="E173" s="29" t="s">
        <v>67</v>
      </c>
      <c r="F173" s="29">
        <v>18.5</v>
      </c>
      <c r="G173" s="29">
        <v>20</v>
      </c>
      <c r="J173" s="30" t="s">
        <v>183</v>
      </c>
    </row>
    <row r="174" spans="1:29" ht="43.5" x14ac:dyDescent="0.35">
      <c r="A174" s="50">
        <v>170</v>
      </c>
      <c r="B174" s="29" t="s">
        <v>133</v>
      </c>
      <c r="C174" s="30" t="s">
        <v>287</v>
      </c>
      <c r="D174" s="29" t="s">
        <v>149</v>
      </c>
      <c r="E174" s="29" t="s">
        <v>68</v>
      </c>
      <c r="F174" s="29">
        <v>18.5</v>
      </c>
      <c r="G174" s="29">
        <v>20</v>
      </c>
      <c r="J174" s="30" t="s">
        <v>183</v>
      </c>
    </row>
    <row r="175" spans="1:29" ht="58" x14ac:dyDescent="0.35">
      <c r="A175" s="50">
        <v>171</v>
      </c>
      <c r="B175" s="29" t="s">
        <v>133</v>
      </c>
      <c r="C175" s="30" t="s">
        <v>288</v>
      </c>
      <c r="D175" s="29" t="s">
        <v>149</v>
      </c>
      <c r="E175" s="29" t="s">
        <v>67</v>
      </c>
      <c r="F175" s="29">
        <v>20.5</v>
      </c>
      <c r="G175" s="29">
        <v>23</v>
      </c>
      <c r="J175" s="30" t="s">
        <v>185</v>
      </c>
    </row>
    <row r="176" spans="1:29" ht="43.5" x14ac:dyDescent="0.35">
      <c r="A176" s="50">
        <v>172</v>
      </c>
      <c r="B176" s="29" t="s">
        <v>133</v>
      </c>
      <c r="C176" s="30" t="s">
        <v>289</v>
      </c>
      <c r="D176" s="29" t="s">
        <v>149</v>
      </c>
      <c r="E176" s="29" t="s">
        <v>68</v>
      </c>
      <c r="F176" s="29">
        <v>20.5</v>
      </c>
      <c r="G176" s="29">
        <v>23</v>
      </c>
      <c r="J176" s="30" t="s">
        <v>185</v>
      </c>
    </row>
    <row r="177" spans="1:10" ht="43.5" x14ac:dyDescent="0.35">
      <c r="A177" s="50">
        <v>173</v>
      </c>
      <c r="B177" s="29" t="s">
        <v>133</v>
      </c>
      <c r="C177" s="30" t="s">
        <v>290</v>
      </c>
      <c r="D177" s="29" t="s">
        <v>149</v>
      </c>
      <c r="E177" s="29" t="s">
        <v>68</v>
      </c>
      <c r="F177" s="29">
        <v>23.5</v>
      </c>
      <c r="G177" s="29">
        <v>26</v>
      </c>
      <c r="J177" s="30" t="s">
        <v>186</v>
      </c>
    </row>
    <row r="178" spans="1:10" ht="58" x14ac:dyDescent="0.35">
      <c r="A178" s="50">
        <v>174</v>
      </c>
      <c r="B178" s="29" t="s">
        <v>133</v>
      </c>
      <c r="C178" s="30" t="s">
        <v>291</v>
      </c>
      <c r="D178" s="29" t="s">
        <v>149</v>
      </c>
      <c r="E178" s="29" t="s">
        <v>69</v>
      </c>
      <c r="F178" s="29">
        <v>23.5</v>
      </c>
      <c r="G178" s="29">
        <v>26</v>
      </c>
      <c r="J178" s="30" t="s">
        <v>186</v>
      </c>
    </row>
    <row r="179" spans="1:10" ht="43.5" x14ac:dyDescent="0.35">
      <c r="A179" s="50">
        <v>175</v>
      </c>
      <c r="B179" s="29" t="s">
        <v>133</v>
      </c>
      <c r="C179" s="30" t="s">
        <v>292</v>
      </c>
      <c r="D179" s="29" t="s">
        <v>149</v>
      </c>
      <c r="E179" s="29" t="s">
        <v>68</v>
      </c>
      <c r="F179" s="29">
        <v>26.5</v>
      </c>
      <c r="G179" s="29">
        <v>30</v>
      </c>
      <c r="J179" s="30" t="s">
        <v>188</v>
      </c>
    </row>
    <row r="180" spans="1:10" ht="58" x14ac:dyDescent="0.35">
      <c r="A180" s="50">
        <v>176</v>
      </c>
      <c r="B180" s="29" t="s">
        <v>133</v>
      </c>
      <c r="C180" s="30" t="s">
        <v>293</v>
      </c>
      <c r="D180" s="29" t="s">
        <v>149</v>
      </c>
      <c r="E180" s="29" t="s">
        <v>69</v>
      </c>
      <c r="F180" s="29">
        <v>26.5</v>
      </c>
      <c r="G180" s="29">
        <v>30</v>
      </c>
      <c r="J180" s="30" t="s">
        <v>188</v>
      </c>
    </row>
    <row r="181" spans="1:10" ht="58" x14ac:dyDescent="0.35">
      <c r="A181" s="50">
        <v>177</v>
      </c>
      <c r="B181" s="29" t="s">
        <v>133</v>
      </c>
      <c r="C181" s="30" t="s">
        <v>294</v>
      </c>
      <c r="D181" s="29" t="s">
        <v>149</v>
      </c>
      <c r="E181" s="29" t="s">
        <v>69</v>
      </c>
      <c r="F181" s="29">
        <v>30.5</v>
      </c>
      <c r="G181" s="29">
        <v>33</v>
      </c>
      <c r="J181" s="30" t="s">
        <v>190</v>
      </c>
    </row>
    <row r="182" spans="1:10" ht="58" x14ac:dyDescent="0.35">
      <c r="A182" s="50">
        <v>178</v>
      </c>
      <c r="B182" s="29" t="s">
        <v>133</v>
      </c>
      <c r="C182" s="30" t="s">
        <v>295</v>
      </c>
      <c r="D182" s="29" t="s">
        <v>149</v>
      </c>
      <c r="E182" s="29" t="s">
        <v>70</v>
      </c>
      <c r="F182" s="29">
        <v>30.5</v>
      </c>
      <c r="G182" s="29">
        <v>33</v>
      </c>
      <c r="J182" s="30" t="s">
        <v>190</v>
      </c>
    </row>
    <row r="183" spans="1:10" ht="58" x14ac:dyDescent="0.35">
      <c r="A183" s="50">
        <v>179</v>
      </c>
      <c r="B183" s="29" t="s">
        <v>133</v>
      </c>
      <c r="C183" s="30" t="s">
        <v>296</v>
      </c>
      <c r="D183" s="29" t="s">
        <v>149</v>
      </c>
      <c r="E183" s="29" t="s">
        <v>69</v>
      </c>
      <c r="F183" s="29">
        <v>33.5</v>
      </c>
      <c r="G183" s="29">
        <v>37</v>
      </c>
      <c r="J183" s="30" t="s">
        <v>192</v>
      </c>
    </row>
    <row r="184" spans="1:10" ht="58" x14ac:dyDescent="0.35">
      <c r="A184" s="50">
        <v>180</v>
      </c>
      <c r="B184" s="29" t="s">
        <v>133</v>
      </c>
      <c r="C184" s="30" t="s">
        <v>297</v>
      </c>
      <c r="D184" s="29" t="s">
        <v>149</v>
      </c>
      <c r="E184" s="29" t="s">
        <v>70</v>
      </c>
      <c r="F184" s="29">
        <v>33.5</v>
      </c>
      <c r="G184" s="29">
        <v>37</v>
      </c>
      <c r="J184" s="30" t="s">
        <v>192</v>
      </c>
    </row>
    <row r="185" spans="1:10" ht="58" x14ac:dyDescent="0.35">
      <c r="A185" s="50">
        <v>181</v>
      </c>
      <c r="B185" s="29" t="s">
        <v>133</v>
      </c>
      <c r="C185" s="30" t="s">
        <v>298</v>
      </c>
      <c r="D185" s="29" t="s">
        <v>149</v>
      </c>
      <c r="E185" s="29" t="s">
        <v>70</v>
      </c>
      <c r="F185" s="29">
        <v>37.5</v>
      </c>
      <c r="G185" s="29">
        <v>41</v>
      </c>
      <c r="J185" s="30" t="s">
        <v>193</v>
      </c>
    </row>
    <row r="186" spans="1:10" ht="43.5" x14ac:dyDescent="0.35">
      <c r="A186" s="50">
        <v>182</v>
      </c>
      <c r="B186" s="29" t="s">
        <v>133</v>
      </c>
      <c r="C186" s="30" t="s">
        <v>299</v>
      </c>
      <c r="D186" s="29" t="s">
        <v>149</v>
      </c>
      <c r="E186" s="29" t="s">
        <v>71</v>
      </c>
      <c r="F186" s="29">
        <v>37.5</v>
      </c>
      <c r="G186" s="29">
        <v>41</v>
      </c>
      <c r="J186" s="30" t="s">
        <v>193</v>
      </c>
    </row>
    <row r="187" spans="1:10" ht="58" x14ac:dyDescent="0.35">
      <c r="A187" s="50">
        <v>183</v>
      </c>
      <c r="B187" s="29" t="s">
        <v>133</v>
      </c>
      <c r="C187" s="30" t="s">
        <v>300</v>
      </c>
      <c r="D187" s="29" t="s">
        <v>149</v>
      </c>
      <c r="E187" s="29" t="s">
        <v>70</v>
      </c>
      <c r="F187" s="29">
        <v>41.5</v>
      </c>
      <c r="G187" s="29">
        <v>46</v>
      </c>
      <c r="J187" s="30" t="s">
        <v>194</v>
      </c>
    </row>
    <row r="188" spans="1:10" ht="43.5" x14ac:dyDescent="0.35">
      <c r="A188" s="50">
        <v>184</v>
      </c>
      <c r="B188" s="29" t="s">
        <v>133</v>
      </c>
      <c r="C188" s="30" t="s">
        <v>301</v>
      </c>
      <c r="D188" s="29" t="s">
        <v>149</v>
      </c>
      <c r="E188" s="29" t="s">
        <v>71</v>
      </c>
      <c r="F188" s="29">
        <v>41.5</v>
      </c>
      <c r="G188" s="29">
        <v>46</v>
      </c>
      <c r="J188" s="30" t="s">
        <v>194</v>
      </c>
    </row>
    <row r="189" spans="1:10" ht="43.5" x14ac:dyDescent="0.35">
      <c r="A189" s="50">
        <v>185</v>
      </c>
      <c r="B189" s="29" t="s">
        <v>133</v>
      </c>
      <c r="C189" s="30" t="s">
        <v>302</v>
      </c>
      <c r="D189" s="29" t="s">
        <v>149</v>
      </c>
      <c r="E189" s="29" t="s">
        <v>71</v>
      </c>
      <c r="F189" s="29">
        <v>46.5</v>
      </c>
      <c r="G189" s="29">
        <v>52</v>
      </c>
      <c r="J189" s="30" t="s">
        <v>195</v>
      </c>
    </row>
    <row r="190" spans="1:10" ht="58" x14ac:dyDescent="0.35">
      <c r="A190" s="50">
        <v>186</v>
      </c>
      <c r="B190" s="29" t="s">
        <v>133</v>
      </c>
      <c r="C190" s="30" t="s">
        <v>303</v>
      </c>
      <c r="D190" s="29" t="s">
        <v>149</v>
      </c>
      <c r="E190" s="29" t="s">
        <v>72</v>
      </c>
      <c r="F190" s="29">
        <v>46.5</v>
      </c>
      <c r="G190" s="29">
        <v>52</v>
      </c>
      <c r="J190" s="30" t="s">
        <v>195</v>
      </c>
    </row>
    <row r="191" spans="1:10" ht="43.5" x14ac:dyDescent="0.35">
      <c r="A191" s="50">
        <v>187</v>
      </c>
      <c r="B191" s="29" t="s">
        <v>133</v>
      </c>
      <c r="C191" s="30" t="s">
        <v>304</v>
      </c>
      <c r="D191" s="29" t="s">
        <v>149</v>
      </c>
      <c r="E191" s="29" t="s">
        <v>71</v>
      </c>
      <c r="F191" s="29">
        <v>52.5</v>
      </c>
      <c r="G191" s="29">
        <v>60</v>
      </c>
      <c r="J191" s="30" t="s">
        <v>198</v>
      </c>
    </row>
    <row r="192" spans="1:10" ht="58" x14ac:dyDescent="0.35">
      <c r="A192" s="50">
        <v>188</v>
      </c>
      <c r="B192" s="29" t="s">
        <v>133</v>
      </c>
      <c r="C192" s="30" t="s">
        <v>305</v>
      </c>
      <c r="D192" s="29" t="s">
        <v>149</v>
      </c>
      <c r="E192" s="29" t="s">
        <v>72</v>
      </c>
      <c r="F192" s="29">
        <v>52.5</v>
      </c>
      <c r="G192" s="29">
        <v>60</v>
      </c>
      <c r="J192" s="30" t="s">
        <v>198</v>
      </c>
    </row>
    <row r="193" spans="1:20" ht="58" x14ac:dyDescent="0.35">
      <c r="A193" s="50">
        <v>189</v>
      </c>
      <c r="B193" s="29" t="s">
        <v>133</v>
      </c>
      <c r="C193" s="30" t="s">
        <v>306</v>
      </c>
      <c r="D193" s="29" t="s">
        <v>149</v>
      </c>
      <c r="E193" s="29" t="s">
        <v>72</v>
      </c>
      <c r="F193" s="29">
        <v>60.5</v>
      </c>
      <c r="G193" s="29">
        <v>66</v>
      </c>
      <c r="J193" s="30" t="s">
        <v>199</v>
      </c>
    </row>
    <row r="194" spans="1:20" ht="43.5" x14ac:dyDescent="0.35">
      <c r="A194" s="50">
        <v>190</v>
      </c>
      <c r="B194" s="29" t="s">
        <v>133</v>
      </c>
      <c r="C194" s="30" t="s">
        <v>307</v>
      </c>
      <c r="D194" s="29" t="s">
        <v>149</v>
      </c>
      <c r="E194" s="29" t="s">
        <v>73</v>
      </c>
      <c r="F194" s="29">
        <v>60.5</v>
      </c>
      <c r="G194" s="29">
        <v>66</v>
      </c>
      <c r="J194" s="30" t="s">
        <v>199</v>
      </c>
    </row>
    <row r="195" spans="1:20" ht="43.5" x14ac:dyDescent="0.35">
      <c r="A195" s="50">
        <v>191</v>
      </c>
      <c r="B195" s="29" t="s">
        <v>133</v>
      </c>
      <c r="C195" s="30" t="s">
        <v>308</v>
      </c>
      <c r="D195" s="29" t="s">
        <v>149</v>
      </c>
      <c r="E195" s="29" t="s">
        <v>73</v>
      </c>
      <c r="F195" s="29">
        <v>72.5</v>
      </c>
      <c r="G195" s="29">
        <v>78</v>
      </c>
      <c r="J195" s="30" t="s">
        <v>201</v>
      </c>
    </row>
    <row r="196" spans="1:20" ht="58" x14ac:dyDescent="0.35">
      <c r="A196" s="50">
        <v>192</v>
      </c>
      <c r="B196" s="29" t="s">
        <v>133</v>
      </c>
      <c r="C196" s="30" t="s">
        <v>309</v>
      </c>
      <c r="D196" s="29" t="s">
        <v>149</v>
      </c>
      <c r="E196" s="29" t="s">
        <v>74</v>
      </c>
      <c r="F196" s="29">
        <v>72.5</v>
      </c>
      <c r="G196" s="29">
        <v>78</v>
      </c>
      <c r="J196" s="30" t="s">
        <v>201</v>
      </c>
    </row>
    <row r="197" spans="1:20" x14ac:dyDescent="0.35">
      <c r="A197" s="22"/>
      <c r="B197" s="22"/>
      <c r="C197" s="22"/>
      <c r="D197" s="22"/>
      <c r="E197" s="22"/>
      <c r="F197" s="22"/>
      <c r="G197" s="22"/>
      <c r="T197" s="22"/>
    </row>
    <row r="198" spans="1:20" x14ac:dyDescent="0.35">
      <c r="A198" s="22"/>
      <c r="B198" s="22"/>
      <c r="C198" s="22"/>
      <c r="D198" s="22"/>
      <c r="E198" s="22"/>
      <c r="F198" s="22"/>
      <c r="G198" s="22"/>
      <c r="T198" s="22"/>
    </row>
    <row r="199" spans="1:20" x14ac:dyDescent="0.35">
      <c r="A199" s="22"/>
      <c r="B199" s="22"/>
      <c r="C199" s="22"/>
      <c r="D199" s="22"/>
      <c r="E199" s="22"/>
      <c r="F199" s="22"/>
      <c r="G199" s="22"/>
      <c r="T199" s="22"/>
    </row>
    <row r="200" spans="1:20" x14ac:dyDescent="0.35">
      <c r="A200" s="22"/>
      <c r="B200" s="22"/>
      <c r="C200" s="22"/>
      <c r="D200" s="22"/>
      <c r="E200" s="22"/>
      <c r="F200" s="22"/>
      <c r="G200" s="22"/>
      <c r="T200" s="22"/>
    </row>
    <row r="201" spans="1:20" x14ac:dyDescent="0.35">
      <c r="A201" s="22"/>
      <c r="B201" s="22"/>
      <c r="C201" s="22"/>
      <c r="D201" s="22"/>
      <c r="E201" s="22"/>
      <c r="F201" s="22"/>
      <c r="G201" s="22"/>
      <c r="T201" s="22"/>
    </row>
    <row r="202" spans="1:20" x14ac:dyDescent="0.35">
      <c r="A202" s="22"/>
      <c r="B202" s="22"/>
      <c r="C202" s="22"/>
      <c r="D202" s="22"/>
      <c r="E202" s="22"/>
      <c r="F202" s="22"/>
      <c r="G202" s="22"/>
      <c r="T202" s="22"/>
    </row>
    <row r="203" spans="1:20" x14ac:dyDescent="0.35">
      <c r="A203" s="22"/>
      <c r="B203" s="22"/>
      <c r="C203" s="22"/>
      <c r="D203" s="22"/>
      <c r="E203" s="22"/>
      <c r="F203" s="22"/>
      <c r="G203" s="22"/>
      <c r="T203" s="22"/>
    </row>
  </sheetData>
  <mergeCells count="5">
    <mergeCell ref="A2:A3"/>
    <mergeCell ref="B2:B3"/>
    <mergeCell ref="C2:C3"/>
    <mergeCell ref="E2:E3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50E3-F4A5-412F-A5F5-DCD360C92131}">
  <dimension ref="A1:A40"/>
  <sheetViews>
    <sheetView workbookViewId="0">
      <selection activeCell="C10" sqref="C10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D96D-13EA-478D-A44B-25B1008F6539}">
  <dimension ref="C1:N64"/>
  <sheetViews>
    <sheetView topLeftCell="A60" zoomScaleNormal="100" workbookViewId="0">
      <selection activeCell="J43" sqref="J43"/>
    </sheetView>
  </sheetViews>
  <sheetFormatPr defaultRowHeight="14.5" x14ac:dyDescent="0.35"/>
  <cols>
    <col min="3" max="6" width="8.6328125" customWidth="1"/>
    <col min="7" max="7" width="36.90625" bestFit="1" customWidth="1"/>
    <col min="8" max="8" width="13.81640625" bestFit="1" customWidth="1"/>
  </cols>
  <sheetData>
    <row r="1" spans="3:14" x14ac:dyDescent="0.35">
      <c r="C1" s="11"/>
      <c r="D1" s="12"/>
      <c r="E1" s="12"/>
      <c r="F1" s="13"/>
      <c r="G1" s="12"/>
      <c r="H1" s="12"/>
      <c r="I1" s="12"/>
      <c r="J1" s="12"/>
      <c r="K1" s="12"/>
      <c r="L1" s="12"/>
      <c r="M1" s="12"/>
      <c r="N1" s="14"/>
    </row>
    <row r="2" spans="3:14" x14ac:dyDescent="0.35">
      <c r="C2" s="15"/>
      <c r="E2" s="72" t="s">
        <v>75</v>
      </c>
      <c r="F2" s="73"/>
      <c r="G2" s="73"/>
      <c r="H2" s="73"/>
      <c r="I2" s="73"/>
      <c r="J2" s="73"/>
      <c r="K2" s="73"/>
      <c r="L2" s="74"/>
      <c r="N2" s="16"/>
    </row>
    <row r="3" spans="3:14" x14ac:dyDescent="0.35">
      <c r="C3" s="15"/>
      <c r="E3" s="75"/>
      <c r="F3" s="76"/>
      <c r="G3" s="76"/>
      <c r="H3" s="76"/>
      <c r="I3" s="76"/>
      <c r="J3" s="76"/>
      <c r="K3" s="76"/>
      <c r="L3" s="77"/>
      <c r="N3" s="16"/>
    </row>
    <row r="4" spans="3:14" x14ac:dyDescent="0.35">
      <c r="C4" s="15"/>
      <c r="F4" s="17"/>
      <c r="N4" s="16"/>
    </row>
    <row r="5" spans="3:14" x14ac:dyDescent="0.35">
      <c r="C5" s="15"/>
      <c r="D5" s="18" t="s">
        <v>76</v>
      </c>
      <c r="F5" s="17"/>
      <c r="N5" s="16"/>
    </row>
    <row r="6" spans="3:14" x14ac:dyDescent="0.35">
      <c r="C6" s="15"/>
      <c r="D6" s="19">
        <v>1</v>
      </c>
      <c r="E6" s="20" t="s">
        <v>77</v>
      </c>
      <c r="F6" s="21"/>
      <c r="G6" s="20"/>
      <c r="H6" s="20"/>
      <c r="I6" s="20"/>
      <c r="J6" s="20"/>
      <c r="K6" s="20"/>
      <c r="L6" s="20"/>
      <c r="N6" s="16"/>
    </row>
    <row r="7" spans="3:14" x14ac:dyDescent="0.35">
      <c r="C7" s="15"/>
      <c r="D7" s="19">
        <v>2</v>
      </c>
      <c r="E7" s="20" t="s">
        <v>78</v>
      </c>
      <c r="F7" s="21"/>
      <c r="G7" s="20"/>
      <c r="H7" s="20"/>
      <c r="I7" s="20"/>
      <c r="J7" s="20"/>
      <c r="K7" s="20"/>
      <c r="L7" s="20"/>
      <c r="N7" s="16"/>
    </row>
    <row r="8" spans="3:14" x14ac:dyDescent="0.35">
      <c r="C8" s="15"/>
      <c r="D8" s="19">
        <v>3</v>
      </c>
      <c r="E8" s="20" t="s">
        <v>79</v>
      </c>
      <c r="F8" s="21"/>
      <c r="G8" s="20"/>
      <c r="H8" s="20"/>
      <c r="I8" s="20"/>
      <c r="J8" s="20"/>
      <c r="K8" s="20"/>
      <c r="L8" s="20"/>
      <c r="N8" s="16"/>
    </row>
    <row r="9" spans="3:14" x14ac:dyDescent="0.35">
      <c r="C9" s="15"/>
      <c r="D9" s="19">
        <v>4</v>
      </c>
      <c r="E9" s="20" t="s">
        <v>80</v>
      </c>
      <c r="F9" s="21"/>
      <c r="G9" s="20"/>
      <c r="H9" s="20"/>
      <c r="I9" s="20"/>
      <c r="J9" s="20"/>
      <c r="K9" s="20"/>
      <c r="L9" s="20"/>
      <c r="N9" s="16"/>
    </row>
    <row r="10" spans="3:14" x14ac:dyDescent="0.35">
      <c r="C10" s="15"/>
      <c r="D10" s="19"/>
      <c r="E10" s="20" t="s">
        <v>81</v>
      </c>
      <c r="F10" s="21"/>
      <c r="G10" s="20"/>
      <c r="H10" s="20"/>
      <c r="I10" s="20"/>
      <c r="J10" s="20"/>
      <c r="K10" s="20"/>
      <c r="L10" s="20"/>
      <c r="N10" s="16"/>
    </row>
    <row r="11" spans="3:14" x14ac:dyDescent="0.35">
      <c r="C11" s="15"/>
      <c r="D11" s="22"/>
      <c r="F11" s="17"/>
      <c r="N11" s="16"/>
    </row>
    <row r="12" spans="3:14" x14ac:dyDescent="0.35">
      <c r="C12" s="15"/>
      <c r="D12" s="18" t="s">
        <v>82</v>
      </c>
      <c r="F12" s="17"/>
      <c r="N12" s="16"/>
    </row>
    <row r="13" spans="3:14" x14ac:dyDescent="0.35">
      <c r="C13" s="15"/>
      <c r="F13" s="17"/>
      <c r="N13" s="16"/>
    </row>
    <row r="14" spans="3:14" x14ac:dyDescent="0.35">
      <c r="C14" s="15"/>
      <c r="D14" s="21">
        <v>1</v>
      </c>
      <c r="E14" s="20" t="s">
        <v>83</v>
      </c>
      <c r="F14" s="21"/>
      <c r="G14" s="20"/>
      <c r="H14" s="20"/>
      <c r="I14" s="20"/>
      <c r="J14" s="20"/>
      <c r="K14" s="20"/>
      <c r="L14" s="20"/>
      <c r="N14" s="16"/>
    </row>
    <row r="15" spans="3:14" x14ac:dyDescent="0.35">
      <c r="C15" s="15"/>
      <c r="F15" s="17"/>
      <c r="N15" s="16"/>
    </row>
    <row r="16" spans="3:14" x14ac:dyDescent="0.35">
      <c r="C16" s="15"/>
      <c r="F16" s="23">
        <v>1</v>
      </c>
      <c r="G16" s="24" t="s">
        <v>84</v>
      </c>
      <c r="H16" s="25" t="s">
        <v>85</v>
      </c>
      <c r="N16" s="16"/>
    </row>
    <row r="17" spans="3:14" x14ac:dyDescent="0.35">
      <c r="C17" s="15"/>
      <c r="F17" s="23">
        <v>2</v>
      </c>
      <c r="G17" s="24" t="s">
        <v>86</v>
      </c>
      <c r="H17" s="26" t="s">
        <v>87</v>
      </c>
      <c r="N17" s="16"/>
    </row>
    <row r="18" spans="3:14" x14ac:dyDescent="0.35">
      <c r="C18" s="15"/>
      <c r="F18" s="17"/>
      <c r="N18" s="16"/>
    </row>
    <row r="19" spans="3:14" x14ac:dyDescent="0.35">
      <c r="C19" s="15"/>
      <c r="D19" s="21">
        <v>2</v>
      </c>
      <c r="E19" s="20" t="s">
        <v>88</v>
      </c>
      <c r="F19" s="21"/>
      <c r="G19" s="20"/>
      <c r="H19" s="20"/>
      <c r="I19" s="20"/>
      <c r="J19" s="20"/>
      <c r="K19" s="20"/>
      <c r="L19" s="20"/>
      <c r="M19" s="20"/>
      <c r="N19" s="16"/>
    </row>
    <row r="20" spans="3:14" x14ac:dyDescent="0.35">
      <c r="C20" s="15"/>
      <c r="D20" s="20"/>
      <c r="E20" s="20"/>
      <c r="F20" s="21"/>
      <c r="G20" s="20"/>
      <c r="H20" s="20"/>
      <c r="I20" s="20"/>
      <c r="J20" s="20"/>
      <c r="K20" s="20"/>
      <c r="L20" s="20"/>
      <c r="M20" s="20"/>
      <c r="N20" s="16"/>
    </row>
    <row r="21" spans="3:14" x14ac:dyDescent="0.35">
      <c r="C21" s="15"/>
      <c r="D21" s="21">
        <v>3</v>
      </c>
      <c r="E21" s="20" t="s">
        <v>89</v>
      </c>
      <c r="F21" s="21"/>
      <c r="G21" s="20"/>
      <c r="H21" s="20"/>
      <c r="I21" s="20"/>
      <c r="J21" s="20"/>
      <c r="K21" s="20"/>
      <c r="L21" s="20"/>
      <c r="M21" s="20"/>
      <c r="N21" s="16"/>
    </row>
    <row r="22" spans="3:14" x14ac:dyDescent="0.35">
      <c r="C22" s="15"/>
      <c r="D22" s="20"/>
      <c r="E22" s="20" t="s">
        <v>90</v>
      </c>
      <c r="F22" s="21"/>
      <c r="G22" s="20"/>
      <c r="H22" s="20"/>
      <c r="I22" s="20"/>
      <c r="J22" s="20"/>
      <c r="K22" s="20"/>
      <c r="L22" s="20"/>
      <c r="M22" s="20"/>
      <c r="N22" s="16"/>
    </row>
    <row r="23" spans="3:14" x14ac:dyDescent="0.35">
      <c r="C23" s="15"/>
      <c r="D23" s="20"/>
      <c r="E23" s="20"/>
      <c r="F23" s="21"/>
      <c r="G23" s="20"/>
      <c r="H23" s="20"/>
      <c r="I23" s="20"/>
      <c r="J23" s="20"/>
      <c r="K23" s="20"/>
      <c r="L23" s="20"/>
      <c r="M23" s="20"/>
      <c r="N23" s="16"/>
    </row>
    <row r="24" spans="3:14" x14ac:dyDescent="0.35">
      <c r="C24" s="15"/>
      <c r="D24" s="20"/>
      <c r="E24" s="27" t="s">
        <v>91</v>
      </c>
      <c r="F24" s="28" t="s">
        <v>92</v>
      </c>
      <c r="G24" s="20"/>
      <c r="H24" s="20"/>
      <c r="I24" s="20"/>
      <c r="J24" s="20"/>
      <c r="K24" s="20"/>
      <c r="L24" s="20"/>
      <c r="M24" s="20"/>
      <c r="N24" s="16"/>
    </row>
    <row r="25" spans="3:14" x14ac:dyDescent="0.35">
      <c r="C25" s="15"/>
      <c r="D25" s="20"/>
      <c r="E25" s="20"/>
      <c r="F25" s="28" t="s">
        <v>93</v>
      </c>
      <c r="G25" s="20"/>
      <c r="H25" s="20"/>
      <c r="I25" s="20"/>
      <c r="J25" s="20"/>
      <c r="K25" s="20"/>
      <c r="L25" s="20"/>
      <c r="M25" s="20"/>
      <c r="N25" s="16"/>
    </row>
    <row r="26" spans="3:14" x14ac:dyDescent="0.35">
      <c r="C26" s="15"/>
      <c r="D26" s="20"/>
      <c r="E26" s="20"/>
      <c r="F26" s="28" t="s">
        <v>94</v>
      </c>
      <c r="G26" s="20"/>
      <c r="H26" s="20"/>
      <c r="I26" s="20"/>
      <c r="J26" s="20"/>
      <c r="K26" s="20"/>
      <c r="L26" s="20"/>
      <c r="M26" s="20"/>
      <c r="N26" s="16"/>
    </row>
    <row r="27" spans="3:14" x14ac:dyDescent="0.35">
      <c r="C27" s="15"/>
      <c r="D27" s="20"/>
      <c r="E27" s="20"/>
      <c r="F27" s="21"/>
      <c r="G27" s="20"/>
      <c r="H27" s="20"/>
      <c r="I27" s="20"/>
      <c r="J27" s="20"/>
      <c r="K27" s="20"/>
      <c r="L27" s="20"/>
      <c r="M27" s="20"/>
      <c r="N27" s="16"/>
    </row>
    <row r="28" spans="3:14" x14ac:dyDescent="0.35">
      <c r="C28" s="15"/>
      <c r="D28" s="21">
        <v>4</v>
      </c>
      <c r="E28" s="20" t="s">
        <v>95</v>
      </c>
      <c r="F28" s="21"/>
      <c r="G28" s="20"/>
      <c r="H28" s="20"/>
      <c r="I28" s="20"/>
      <c r="J28" s="20"/>
      <c r="K28" s="20"/>
      <c r="L28" s="20"/>
      <c r="M28" s="20"/>
      <c r="N28" s="16"/>
    </row>
    <row r="29" spans="3:14" x14ac:dyDescent="0.35">
      <c r="C29" s="15"/>
      <c r="D29" s="21"/>
      <c r="E29" s="20" t="s">
        <v>96</v>
      </c>
      <c r="F29" s="21"/>
      <c r="G29" s="20"/>
      <c r="H29" s="20"/>
      <c r="I29" s="20"/>
      <c r="J29" s="20"/>
      <c r="K29" s="20"/>
      <c r="L29" s="20"/>
      <c r="M29" s="20"/>
      <c r="N29" s="16"/>
    </row>
    <row r="30" spans="3:14" x14ac:dyDescent="0.35">
      <c r="C30" s="15"/>
      <c r="F30" s="17"/>
      <c r="N30" s="16"/>
    </row>
    <row r="31" spans="3:14" ht="116" x14ac:dyDescent="0.35">
      <c r="C31" s="15"/>
      <c r="F31" s="29" t="s">
        <v>97</v>
      </c>
      <c r="G31" s="30" t="s">
        <v>98</v>
      </c>
      <c r="H31" s="29" t="s">
        <v>99</v>
      </c>
      <c r="N31" s="16"/>
    </row>
    <row r="32" spans="3:14" x14ac:dyDescent="0.35">
      <c r="C32" s="15"/>
      <c r="F32" s="23">
        <v>1</v>
      </c>
      <c r="G32" s="25" t="s">
        <v>100</v>
      </c>
      <c r="H32" s="25">
        <f>14+3</f>
        <v>17</v>
      </c>
      <c r="N32" s="16"/>
    </row>
    <row r="33" spans="3:14" x14ac:dyDescent="0.35">
      <c r="C33" s="15"/>
      <c r="F33" s="23">
        <v>2</v>
      </c>
      <c r="G33" s="25" t="s">
        <v>101</v>
      </c>
      <c r="H33" s="25">
        <f>17+3</f>
        <v>20</v>
      </c>
      <c r="N33" s="16"/>
    </row>
    <row r="34" spans="3:14" x14ac:dyDescent="0.35">
      <c r="C34" s="15"/>
      <c r="F34" s="23">
        <v>3</v>
      </c>
      <c r="G34" s="25" t="s">
        <v>102</v>
      </c>
      <c r="H34" s="25">
        <f>18+3</f>
        <v>21</v>
      </c>
      <c r="N34" s="16"/>
    </row>
    <row r="35" spans="3:14" x14ac:dyDescent="0.35">
      <c r="C35" s="15"/>
      <c r="F35" s="23">
        <v>4</v>
      </c>
      <c r="G35" s="25" t="s">
        <v>103</v>
      </c>
      <c r="H35" s="25">
        <f>18+3</f>
        <v>21</v>
      </c>
      <c r="N35" s="16"/>
    </row>
    <row r="36" spans="3:14" x14ac:dyDescent="0.35">
      <c r="C36" s="15"/>
      <c r="F36" s="23">
        <v>5</v>
      </c>
      <c r="G36" s="25" t="s">
        <v>104</v>
      </c>
      <c r="H36" s="25">
        <f>21.5+3</f>
        <v>24.5</v>
      </c>
      <c r="N36" s="16"/>
    </row>
    <row r="37" spans="3:14" x14ac:dyDescent="0.35">
      <c r="C37" s="15"/>
      <c r="F37" s="23">
        <v>6</v>
      </c>
      <c r="G37" s="25" t="s">
        <v>105</v>
      </c>
      <c r="H37" s="25">
        <f>27.5+3</f>
        <v>30.5</v>
      </c>
      <c r="N37" s="16"/>
    </row>
    <row r="38" spans="3:14" x14ac:dyDescent="0.35">
      <c r="C38" s="15"/>
      <c r="F38" s="23">
        <v>7</v>
      </c>
      <c r="G38" s="25" t="s">
        <v>106</v>
      </c>
      <c r="H38" s="25">
        <f>31+3</f>
        <v>34</v>
      </c>
      <c r="N38" s="16"/>
    </row>
    <row r="39" spans="3:14" x14ac:dyDescent="0.35">
      <c r="C39" s="15"/>
      <c r="F39" s="23">
        <v>8</v>
      </c>
      <c r="G39" s="25" t="s">
        <v>107</v>
      </c>
      <c r="H39" s="25">
        <f>39+3</f>
        <v>42</v>
      </c>
      <c r="N39" s="16"/>
    </row>
    <row r="40" spans="3:14" x14ac:dyDescent="0.35">
      <c r="C40" s="15"/>
      <c r="F40" s="23">
        <v>9</v>
      </c>
      <c r="G40" s="25" t="s">
        <v>108</v>
      </c>
      <c r="H40" s="25">
        <f>25+3</f>
        <v>28</v>
      </c>
      <c r="N40" s="16"/>
    </row>
    <row r="41" spans="3:14" x14ac:dyDescent="0.35">
      <c r="C41" s="15"/>
      <c r="F41" s="23">
        <v>10</v>
      </c>
      <c r="G41" s="25" t="s">
        <v>109</v>
      </c>
      <c r="H41" s="25">
        <f>32+3</f>
        <v>35</v>
      </c>
      <c r="N41" s="16"/>
    </row>
    <row r="42" spans="3:14" x14ac:dyDescent="0.35">
      <c r="C42" s="15"/>
      <c r="F42" s="23">
        <v>11</v>
      </c>
      <c r="G42" s="25" t="s">
        <v>110</v>
      </c>
      <c r="H42" s="25">
        <f>36+3</f>
        <v>39</v>
      </c>
      <c r="N42" s="16"/>
    </row>
    <row r="43" spans="3:14" x14ac:dyDescent="0.35">
      <c r="C43" s="15"/>
      <c r="F43" s="23">
        <v>12</v>
      </c>
      <c r="G43" s="25" t="s">
        <v>111</v>
      </c>
      <c r="H43" s="25">
        <f>19+3</f>
        <v>22</v>
      </c>
      <c r="N43" s="16"/>
    </row>
    <row r="44" spans="3:14" x14ac:dyDescent="0.35">
      <c r="C44" s="15"/>
      <c r="F44" s="23">
        <v>13</v>
      </c>
      <c r="G44" s="25" t="s">
        <v>112</v>
      </c>
      <c r="H44" s="25">
        <v>20</v>
      </c>
      <c r="N44" s="16"/>
    </row>
    <row r="45" spans="3:14" x14ac:dyDescent="0.35">
      <c r="C45" s="15"/>
      <c r="F45" s="23">
        <v>14</v>
      </c>
      <c r="G45" s="25" t="s">
        <v>113</v>
      </c>
      <c r="H45" s="25">
        <v>18</v>
      </c>
      <c r="N45" s="16"/>
    </row>
    <row r="46" spans="3:14" x14ac:dyDescent="0.35">
      <c r="C46" s="15"/>
      <c r="F46" s="17"/>
      <c r="G46" s="17"/>
      <c r="H46" s="17"/>
      <c r="N46" s="16"/>
    </row>
    <row r="47" spans="3:14" x14ac:dyDescent="0.35">
      <c r="C47" s="15"/>
      <c r="F47" s="17"/>
      <c r="G47" s="17"/>
      <c r="H47" s="17"/>
      <c r="N47" s="16"/>
    </row>
    <row r="48" spans="3:14" x14ac:dyDescent="0.35">
      <c r="C48" s="15"/>
      <c r="D48" s="21">
        <v>5</v>
      </c>
      <c r="E48" s="20" t="s">
        <v>114</v>
      </c>
      <c r="F48" s="21"/>
      <c r="G48" s="20"/>
      <c r="H48" s="20"/>
      <c r="I48" s="20"/>
      <c r="J48" s="20"/>
      <c r="K48" s="20"/>
      <c r="L48" s="20"/>
      <c r="M48" s="20"/>
      <c r="N48" s="31"/>
    </row>
    <row r="49" spans="3:14" x14ac:dyDescent="0.35">
      <c r="C49" s="15"/>
      <c r="D49" s="20"/>
      <c r="E49" s="20"/>
      <c r="F49" s="21"/>
      <c r="G49" s="20"/>
      <c r="H49" s="20"/>
      <c r="I49" s="20"/>
      <c r="J49" s="20"/>
      <c r="K49" s="20"/>
      <c r="L49" s="20"/>
      <c r="M49" s="20"/>
      <c r="N49" s="31"/>
    </row>
    <row r="50" spans="3:14" x14ac:dyDescent="0.35">
      <c r="C50" s="15"/>
      <c r="D50" s="21">
        <v>6</v>
      </c>
      <c r="E50" s="20" t="s">
        <v>115</v>
      </c>
      <c r="F50" s="21"/>
      <c r="G50" s="20"/>
      <c r="H50" s="20"/>
      <c r="I50" s="20"/>
      <c r="J50" s="20"/>
      <c r="K50" s="20"/>
      <c r="L50" s="20"/>
      <c r="M50" s="20"/>
      <c r="N50" s="31"/>
    </row>
    <row r="51" spans="3:14" x14ac:dyDescent="0.35">
      <c r="C51" s="15"/>
      <c r="D51" s="20"/>
      <c r="E51" s="20" t="s">
        <v>116</v>
      </c>
      <c r="F51" s="21"/>
      <c r="G51" s="20"/>
      <c r="H51" s="20"/>
      <c r="I51" s="20"/>
      <c r="J51" s="20"/>
      <c r="K51" s="20"/>
      <c r="L51" s="20"/>
      <c r="M51" s="20"/>
      <c r="N51" s="31"/>
    </row>
    <row r="52" spans="3:14" x14ac:dyDescent="0.35">
      <c r="C52" s="15"/>
      <c r="D52" s="20"/>
      <c r="E52" s="20"/>
      <c r="F52" s="21"/>
      <c r="G52" s="20"/>
      <c r="H52" s="20"/>
      <c r="I52" s="20"/>
      <c r="J52" s="20"/>
      <c r="K52" s="20"/>
      <c r="L52" s="20"/>
      <c r="M52" s="20"/>
      <c r="N52" s="31"/>
    </row>
    <row r="53" spans="3:14" x14ac:dyDescent="0.35">
      <c r="C53" s="15"/>
      <c r="D53" s="21">
        <v>7</v>
      </c>
      <c r="E53" s="20" t="s">
        <v>117</v>
      </c>
      <c r="F53" s="21"/>
      <c r="G53" s="20"/>
      <c r="H53" s="20"/>
      <c r="I53" s="20"/>
      <c r="J53" s="20"/>
      <c r="K53" s="20"/>
      <c r="L53" s="20"/>
      <c r="M53" s="20"/>
      <c r="N53" s="31"/>
    </row>
    <row r="54" spans="3:14" x14ac:dyDescent="0.35">
      <c r="C54" s="15"/>
      <c r="D54" s="21"/>
      <c r="E54" s="20" t="s">
        <v>118</v>
      </c>
      <c r="F54" s="21"/>
      <c r="G54" s="20"/>
      <c r="H54" s="20"/>
      <c r="I54" s="20"/>
      <c r="J54" s="20"/>
      <c r="K54" s="20"/>
      <c r="L54" s="20"/>
      <c r="M54" s="20"/>
      <c r="N54" s="31"/>
    </row>
    <row r="55" spans="3:14" x14ac:dyDescent="0.35">
      <c r="C55" s="15"/>
      <c r="D55" s="21"/>
      <c r="E55" s="20"/>
      <c r="F55" s="21"/>
      <c r="G55" s="20"/>
      <c r="H55" s="20"/>
      <c r="I55" s="20"/>
      <c r="J55" s="20"/>
      <c r="K55" s="20"/>
      <c r="L55" s="20"/>
      <c r="M55" s="20"/>
      <c r="N55" s="31"/>
    </row>
    <row r="56" spans="3:14" x14ac:dyDescent="0.35">
      <c r="C56" s="15"/>
      <c r="D56" s="21">
        <v>8</v>
      </c>
      <c r="E56" s="20" t="s">
        <v>119</v>
      </c>
      <c r="F56" s="21"/>
      <c r="G56" s="20"/>
      <c r="H56" s="20"/>
      <c r="I56" s="20"/>
      <c r="J56" s="20"/>
      <c r="K56" s="20"/>
      <c r="L56" s="20"/>
      <c r="M56" s="20"/>
      <c r="N56" s="31"/>
    </row>
    <row r="57" spans="3:14" x14ac:dyDescent="0.35">
      <c r="C57" s="15"/>
      <c r="D57" s="21"/>
      <c r="E57" s="20" t="s">
        <v>120</v>
      </c>
      <c r="F57" s="21"/>
      <c r="G57" s="20"/>
      <c r="H57" s="20"/>
      <c r="I57" s="20"/>
      <c r="J57" s="20"/>
      <c r="K57" s="20"/>
      <c r="L57" s="20"/>
      <c r="M57" s="20"/>
      <c r="N57" s="31"/>
    </row>
    <row r="58" spans="3:14" x14ac:dyDescent="0.35">
      <c r="C58" s="15"/>
      <c r="D58" s="21"/>
      <c r="E58" s="20"/>
      <c r="F58" s="21"/>
      <c r="G58" s="20"/>
      <c r="H58" s="20"/>
      <c r="I58" s="20"/>
      <c r="J58" s="20"/>
      <c r="K58" s="20"/>
      <c r="L58" s="20"/>
      <c r="M58" s="20"/>
      <c r="N58" s="31"/>
    </row>
    <row r="59" spans="3:14" x14ac:dyDescent="0.35">
      <c r="C59" s="15"/>
      <c r="D59" s="21">
        <v>9</v>
      </c>
      <c r="E59" s="20" t="s">
        <v>121</v>
      </c>
      <c r="F59" s="21"/>
      <c r="G59" s="20"/>
      <c r="H59" s="20"/>
      <c r="I59" s="20"/>
      <c r="J59" s="20"/>
      <c r="K59" s="20"/>
      <c r="L59" s="20"/>
      <c r="M59" s="20"/>
      <c r="N59" s="31"/>
    </row>
    <row r="60" spans="3:14" x14ac:dyDescent="0.35">
      <c r="C60" s="15"/>
      <c r="D60" s="21"/>
      <c r="E60" s="20"/>
      <c r="F60" s="21"/>
      <c r="G60" s="20"/>
      <c r="H60" s="20"/>
      <c r="I60" s="20"/>
      <c r="J60" s="20"/>
      <c r="K60" s="20"/>
      <c r="L60" s="20"/>
      <c r="M60" s="20"/>
      <c r="N60" s="31"/>
    </row>
    <row r="61" spans="3:14" x14ac:dyDescent="0.35">
      <c r="C61" s="15"/>
      <c r="D61" s="21">
        <v>10</v>
      </c>
      <c r="E61" s="20" t="s">
        <v>122</v>
      </c>
      <c r="F61" s="21"/>
      <c r="G61" s="20"/>
      <c r="H61" s="20"/>
      <c r="I61" s="20"/>
      <c r="J61" s="20"/>
      <c r="K61" s="20"/>
      <c r="L61" s="20"/>
      <c r="M61" s="20"/>
      <c r="N61" s="31"/>
    </row>
    <row r="62" spans="3:14" x14ac:dyDescent="0.35">
      <c r="C62" s="15"/>
      <c r="D62" s="21"/>
      <c r="E62" s="20"/>
      <c r="F62" s="21"/>
      <c r="G62" s="20"/>
      <c r="H62" s="20"/>
      <c r="I62" s="20"/>
      <c r="J62" s="20"/>
      <c r="K62" s="20"/>
      <c r="L62" s="20"/>
      <c r="M62" s="20"/>
      <c r="N62" s="31"/>
    </row>
    <row r="63" spans="3:14" x14ac:dyDescent="0.35">
      <c r="C63" s="15"/>
      <c r="D63" s="21"/>
      <c r="E63" s="20"/>
      <c r="F63" s="21"/>
      <c r="G63" s="20"/>
      <c r="H63" s="20"/>
      <c r="I63" s="20"/>
      <c r="J63" s="20"/>
      <c r="K63" s="20"/>
      <c r="L63" s="20"/>
      <c r="M63" s="20"/>
      <c r="N63" s="31"/>
    </row>
    <row r="64" spans="3:14" x14ac:dyDescent="0.35">
      <c r="C64" s="32"/>
      <c r="D64" s="33"/>
      <c r="E64" s="33"/>
      <c r="F64" s="34"/>
      <c r="G64" s="33"/>
      <c r="H64" s="33"/>
      <c r="I64" s="33"/>
      <c r="J64" s="33"/>
      <c r="K64" s="33"/>
      <c r="L64" s="33"/>
      <c r="M64" s="33"/>
      <c r="N64" s="35"/>
    </row>
  </sheetData>
  <mergeCells count="1">
    <mergeCell ref="E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MCC CABLE SCHDULE</vt:lpstr>
      <vt:lpstr>SS</vt:lpstr>
      <vt:lpstr>BRASS</vt:lpstr>
      <vt:lpstr>Dropdowns</vt:lpstr>
      <vt:lpstr>GLAND SELEC. INPUT &amp; NOTES SHT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Bankar (Inv/Pune)</cp:lastModifiedBy>
  <dcterms:created xsi:type="dcterms:W3CDTF">2015-06-05T18:17:20Z</dcterms:created>
  <dcterms:modified xsi:type="dcterms:W3CDTF">2024-12-19T16:22:57Z</dcterms:modified>
</cp:coreProperties>
</file>