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029" sheetId="1" r:id="rId4"/>
    <sheet state="visible" name="LAW039" sheetId="2" r:id="rId5"/>
    <sheet state="visible" name="LAW069" sheetId="3" r:id="rId6"/>
    <sheet state="visible" name="LAW104" sheetId="4" r:id="rId7"/>
    <sheet state="visible" name="LAW119" sheetId="5" r:id="rId8"/>
    <sheet state="visible" name="PLC202" sheetId="6" r:id="rId9"/>
    <sheet state="visible" name="PLC219" sheetId="7" r:id="rId10"/>
    <sheet state="visible" name="PLC227" sheetId="8" r:id="rId11"/>
    <sheet state="visible" name="PLC230" sheetId="9" r:id="rId12"/>
  </sheets>
  <definedNames/>
  <calcPr/>
</workbook>
</file>

<file path=xl/sharedStrings.xml><?xml version="1.0" encoding="utf-8"?>
<sst xmlns="http://schemas.openxmlformats.org/spreadsheetml/2006/main" count="640" uniqueCount="107">
  <si>
    <t xml:space="preserve">Reference Parcel </t>
  </si>
  <si>
    <t>LAW029</t>
  </si>
  <si>
    <t>Read E, S, W, N</t>
  </si>
  <si>
    <t>Date</t>
  </si>
  <si>
    <t>Transect</t>
  </si>
  <si>
    <t>1d</t>
  </si>
  <si>
    <t>2d</t>
  </si>
  <si>
    <t>3e</t>
  </si>
  <si>
    <t>4a</t>
  </si>
  <si>
    <t>5e</t>
  </si>
  <si>
    <t>6a</t>
  </si>
  <si>
    <t>7a</t>
  </si>
  <si>
    <t>8d</t>
  </si>
  <si>
    <t>9a</t>
  </si>
  <si>
    <t>10a</t>
  </si>
  <si>
    <t>11e</t>
  </si>
  <si>
    <t>12b</t>
  </si>
  <si>
    <t>13a</t>
  </si>
  <si>
    <t>14a</t>
  </si>
  <si>
    <t>15c</t>
  </si>
  <si>
    <t>SUM</t>
  </si>
  <si>
    <t>% Cover</t>
  </si>
  <si>
    <t>% Comp</t>
  </si>
  <si>
    <t>Species</t>
  </si>
  <si>
    <t>Green</t>
  </si>
  <si>
    <t>Live</t>
  </si>
  <si>
    <t>All</t>
  </si>
  <si>
    <t>ATTO</t>
  </si>
  <si>
    <t>ERNA10</t>
  </si>
  <si>
    <t>SAVE4</t>
  </si>
  <si>
    <t>DISP</t>
  </si>
  <si>
    <t>ATCO</t>
  </si>
  <si>
    <t>ALOC2</t>
  </si>
  <si>
    <t>SUNI</t>
  </si>
  <si>
    <t>SPAI</t>
  </si>
  <si>
    <t>Total sub</t>
  </si>
  <si>
    <t>Total</t>
  </si>
  <si>
    <t>Cross transects, four 12.5m transects read from a center point in the 4 cardinal directions (E, S, W, N), for a total of 100 possible hits each</t>
  </si>
  <si>
    <t>LAW039</t>
  </si>
  <si>
    <t>1a</t>
  </si>
  <si>
    <t>2a</t>
  </si>
  <si>
    <t>3a</t>
  </si>
  <si>
    <t>4d</t>
  </si>
  <si>
    <t>5d</t>
  </si>
  <si>
    <t>6d</t>
  </si>
  <si>
    <t>8a</t>
  </si>
  <si>
    <t>LYAN</t>
  </si>
  <si>
    <t>SATR12</t>
  </si>
  <si>
    <t>PSARM</t>
  </si>
  <si>
    <t>ATCA2</t>
  </si>
  <si>
    <t>LAW069</t>
  </si>
  <si>
    <t>1e</t>
  </si>
  <si>
    <t>4e</t>
  </si>
  <si>
    <t>5a</t>
  </si>
  <si>
    <t>JUBA</t>
  </si>
  <si>
    <t>PSPO</t>
  </si>
  <si>
    <t>JUME4</t>
  </si>
  <si>
    <t>AMAC2</t>
  </si>
  <si>
    <t>HECU3</t>
  </si>
  <si>
    <t>ELTR3</t>
  </si>
  <si>
    <t>SAEX</t>
  </si>
  <si>
    <t>TARA</t>
  </si>
  <si>
    <t>LAW104</t>
  </si>
  <si>
    <t>3b</t>
  </si>
  <si>
    <t>ATTR</t>
  </si>
  <si>
    <t>BAHY</t>
  </si>
  <si>
    <t>IVAX</t>
  </si>
  <si>
    <t>LAW119</t>
  </si>
  <si>
    <t>3A</t>
  </si>
  <si>
    <t>7d</t>
  </si>
  <si>
    <t>10c</t>
  </si>
  <si>
    <t>11a</t>
  </si>
  <si>
    <t>12a</t>
  </si>
  <si>
    <t>15A</t>
  </si>
  <si>
    <t>POFR2</t>
  </si>
  <si>
    <t>LELA2</t>
  </si>
  <si>
    <t>ASFA</t>
  </si>
  <si>
    <t>CYDA</t>
  </si>
  <si>
    <t>MUAS</t>
  </si>
  <si>
    <t>MEAL2</t>
  </si>
  <si>
    <t>PLC202</t>
  </si>
  <si>
    <t>ARTRT</t>
  </si>
  <si>
    <t>EPNE</t>
  </si>
  <si>
    <t>ERDE6</t>
  </si>
  <si>
    <t>PLC219</t>
  </si>
  <si>
    <t>4c</t>
  </si>
  <si>
    <t>7e</t>
  </si>
  <si>
    <t>9e</t>
  </si>
  <si>
    <t>10b</t>
  </si>
  <si>
    <t>11d</t>
  </si>
  <si>
    <t>12c</t>
  </si>
  <si>
    <t>13c</t>
  </si>
  <si>
    <t>ATPO</t>
  </si>
  <si>
    <t>STPA4</t>
  </si>
  <si>
    <t>ATPA3</t>
  </si>
  <si>
    <t>GLLE3</t>
  </si>
  <si>
    <t>TEAX</t>
  </si>
  <si>
    <t>PLC227</t>
  </si>
  <si>
    <t>ERBR7</t>
  </si>
  <si>
    <t>ERMA2</t>
  </si>
  <si>
    <t>STHY5</t>
  </si>
  <si>
    <t>PLC230</t>
  </si>
  <si>
    <t>15d</t>
  </si>
  <si>
    <t>ERCA20</t>
  </si>
  <si>
    <t>MALE3</t>
  </si>
  <si>
    <t>LACO13</t>
  </si>
  <si>
    <t>DESO2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</si>
</sst>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0.000"/>
  </numFmts>
  <fonts count="5">
    <font>
      <sz val="11.0"/>
      <color theme="1"/>
      <name val="Aptos Narrow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2" xfId="0" applyFont="1" applyNumberFormat="1"/>
    <xf borderId="0" fillId="0" fontId="4" numFmtId="2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7.0"/>
    <col customWidth="1" min="2" max="34" width="9.13"/>
    <col customWidth="1" min="35" max="35" width="9.63"/>
    <col customWidth="1" min="36" max="37" width="9.13"/>
    <col customWidth="1" min="38" max="40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2" t="s">
        <v>3</v>
      </c>
      <c r="B4" s="3">
        <v>45845.0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2" t="s">
        <v>4</v>
      </c>
      <c r="B5" s="2" t="s">
        <v>5</v>
      </c>
      <c r="C5" s="2"/>
      <c r="D5" s="2" t="s">
        <v>6</v>
      </c>
      <c r="E5" s="2"/>
      <c r="F5" s="2" t="s">
        <v>7</v>
      </c>
      <c r="G5" s="2"/>
      <c r="H5" s="2" t="s">
        <v>8</v>
      </c>
      <c r="I5" s="2"/>
      <c r="J5" s="2" t="s">
        <v>9</v>
      </c>
      <c r="K5" s="2"/>
      <c r="L5" s="2" t="s">
        <v>10</v>
      </c>
      <c r="M5" s="2"/>
      <c r="N5" s="2" t="s">
        <v>11</v>
      </c>
      <c r="O5" s="2"/>
      <c r="P5" s="2" t="s">
        <v>12</v>
      </c>
      <c r="Q5" s="2"/>
      <c r="R5" s="2" t="s">
        <v>13</v>
      </c>
      <c r="S5" s="2"/>
      <c r="T5" s="2" t="s">
        <v>14</v>
      </c>
      <c r="U5" s="2"/>
      <c r="V5" s="2" t="s">
        <v>15</v>
      </c>
      <c r="W5" s="2"/>
      <c r="X5" s="2" t="s">
        <v>16</v>
      </c>
      <c r="Y5" s="2"/>
      <c r="Z5" s="2" t="s">
        <v>17</v>
      </c>
      <c r="AA5" s="2"/>
      <c r="AB5" s="2" t="s">
        <v>18</v>
      </c>
      <c r="AC5" s="2"/>
      <c r="AD5" s="2" t="s">
        <v>19</v>
      </c>
      <c r="AE5" s="2"/>
      <c r="AF5" s="2" t="s">
        <v>20</v>
      </c>
      <c r="AG5" s="2" t="s">
        <v>20</v>
      </c>
      <c r="AH5" s="2" t="s">
        <v>20</v>
      </c>
      <c r="AI5" s="2" t="s">
        <v>21</v>
      </c>
      <c r="AJ5" s="2" t="s">
        <v>21</v>
      </c>
      <c r="AK5" s="2" t="s">
        <v>21</v>
      </c>
      <c r="AL5" s="2" t="s">
        <v>22</v>
      </c>
      <c r="AM5" s="2" t="s">
        <v>22</v>
      </c>
      <c r="AN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24</v>
      </c>
      <c r="U6" s="2" t="s">
        <v>25</v>
      </c>
      <c r="V6" s="2" t="s">
        <v>24</v>
      </c>
      <c r="W6" s="2" t="s">
        <v>25</v>
      </c>
      <c r="X6" s="2" t="s">
        <v>24</v>
      </c>
      <c r="Y6" s="2" t="s">
        <v>25</v>
      </c>
      <c r="Z6" s="2" t="s">
        <v>24</v>
      </c>
      <c r="AA6" s="2" t="s">
        <v>25</v>
      </c>
      <c r="AB6" s="2" t="s">
        <v>24</v>
      </c>
      <c r="AC6" s="2" t="s">
        <v>25</v>
      </c>
      <c r="AD6" s="2" t="s">
        <v>24</v>
      </c>
      <c r="AE6" s="2" t="s">
        <v>25</v>
      </c>
      <c r="AF6" s="2" t="s">
        <v>26</v>
      </c>
      <c r="AG6" s="2" t="s">
        <v>24</v>
      </c>
      <c r="AH6" s="2" t="s">
        <v>25</v>
      </c>
      <c r="AI6" s="2" t="s">
        <v>26</v>
      </c>
      <c r="AJ6" s="2" t="s">
        <v>24</v>
      </c>
      <c r="AK6" s="2" t="s">
        <v>25</v>
      </c>
      <c r="AL6" s="2" t="s">
        <v>26</v>
      </c>
      <c r="AM6" s="2" t="s">
        <v>24</v>
      </c>
      <c r="AN6" s="2" t="s">
        <v>25</v>
      </c>
    </row>
    <row r="7">
      <c r="A7" s="2" t="s">
        <v>27</v>
      </c>
      <c r="B7" s="2">
        <v>0.0</v>
      </c>
      <c r="C7" s="2">
        <v>0.0</v>
      </c>
      <c r="D7" s="2">
        <v>7.0</v>
      </c>
      <c r="E7" s="2">
        <v>4.0</v>
      </c>
      <c r="F7" s="2">
        <v>11.0</v>
      </c>
      <c r="G7" s="2">
        <v>3.0</v>
      </c>
      <c r="H7" s="2">
        <v>0.0</v>
      </c>
      <c r="I7" s="2">
        <v>0.0</v>
      </c>
      <c r="J7" s="2">
        <v>24.0</v>
      </c>
      <c r="K7" s="2">
        <v>13.0</v>
      </c>
      <c r="L7" s="2">
        <v>4.0</v>
      </c>
      <c r="M7" s="2">
        <v>1.0</v>
      </c>
      <c r="N7" s="2">
        <v>3.0</v>
      </c>
      <c r="O7" s="2">
        <v>3.0</v>
      </c>
      <c r="P7" s="2">
        <v>0.0</v>
      </c>
      <c r="Q7" s="2">
        <v>0.0</v>
      </c>
      <c r="R7" s="2">
        <v>4.0</v>
      </c>
      <c r="S7" s="2">
        <v>1.0</v>
      </c>
      <c r="T7" s="2">
        <v>5.0</v>
      </c>
      <c r="U7" s="2">
        <v>2.0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1.0</v>
      </c>
      <c r="AC7" s="2">
        <v>2.0</v>
      </c>
      <c r="AD7" s="2">
        <v>4.0</v>
      </c>
      <c r="AE7" s="2">
        <v>4.0</v>
      </c>
      <c r="AF7" s="2">
        <f t="shared" ref="AF7:AF14" si="4">SUM(B7:AE7)</f>
        <v>96</v>
      </c>
      <c r="AG7" s="2">
        <f t="shared" ref="AG7:AH7" si="1">SUM(B7,D7,F7,H7,J7,L7,N7,P7,R7,T7,V7,X7,Z7,AB7,AD7)</f>
        <v>63</v>
      </c>
      <c r="AH7" s="2">
        <f t="shared" si="1"/>
        <v>33</v>
      </c>
      <c r="AI7" s="4">
        <f t="shared" ref="AI7:AK7" si="2">(AF7/15)</f>
        <v>6.4</v>
      </c>
      <c r="AJ7" s="4">
        <f t="shared" si="2"/>
        <v>4.2</v>
      </c>
      <c r="AK7" s="4">
        <f t="shared" si="2"/>
        <v>2.2</v>
      </c>
      <c r="AL7" s="5">
        <f t="shared" ref="AL7:AN7" si="3">(AF7/304)*100</f>
        <v>31.57894737</v>
      </c>
      <c r="AM7" s="5">
        <f t="shared" si="3"/>
        <v>20.72368421</v>
      </c>
      <c r="AN7" s="5">
        <f t="shared" si="3"/>
        <v>10.85526316</v>
      </c>
    </row>
    <row r="8">
      <c r="A8" s="2" t="s">
        <v>28</v>
      </c>
      <c r="B8" s="2">
        <v>0.0</v>
      </c>
      <c r="C8" s="2">
        <v>0.0</v>
      </c>
      <c r="D8" s="2">
        <v>11.0</v>
      </c>
      <c r="E8" s="2">
        <v>2.0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4.0</v>
      </c>
      <c r="M8" s="2">
        <v>1.0</v>
      </c>
      <c r="N8" s="2">
        <v>13.0</v>
      </c>
      <c r="O8" s="2">
        <v>0.0</v>
      </c>
      <c r="P8" s="2">
        <v>9.0</v>
      </c>
      <c r="Q8" s="2">
        <v>6.0</v>
      </c>
      <c r="R8" s="2">
        <v>0.0</v>
      </c>
      <c r="S8" s="2">
        <v>0.0</v>
      </c>
      <c r="T8" s="2">
        <v>4.0</v>
      </c>
      <c r="U8" s="2">
        <v>4.0</v>
      </c>
      <c r="V8" s="2">
        <v>1.0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2.0</v>
      </c>
      <c r="AC8" s="2">
        <v>1.0</v>
      </c>
      <c r="AD8" s="2">
        <v>11.0</v>
      </c>
      <c r="AE8" s="2">
        <v>1.0</v>
      </c>
      <c r="AF8" s="2">
        <f t="shared" si="4"/>
        <v>70</v>
      </c>
      <c r="AG8" s="2">
        <f t="shared" ref="AG8:AH8" si="5">SUM(B8,D8,F8,H8,J8,L8,N8,P8,R8,T8,V8,X8,Z8,AB8,AD8)</f>
        <v>55</v>
      </c>
      <c r="AH8" s="2">
        <f t="shared" si="5"/>
        <v>15</v>
      </c>
      <c r="AI8" s="4">
        <f t="shared" ref="AI8:AK8" si="6">(AF8/15)</f>
        <v>4.666666667</v>
      </c>
      <c r="AJ8" s="4">
        <f t="shared" si="6"/>
        <v>3.666666667</v>
      </c>
      <c r="AK8" s="4">
        <f t="shared" si="6"/>
        <v>1</v>
      </c>
      <c r="AL8" s="5">
        <f t="shared" ref="AL8:AN8" si="7">(AF8/304)*100</f>
        <v>23.02631579</v>
      </c>
      <c r="AM8" s="5">
        <f t="shared" si="7"/>
        <v>18.09210526</v>
      </c>
      <c r="AN8" s="5">
        <f t="shared" si="7"/>
        <v>4.934210526</v>
      </c>
    </row>
    <row r="9">
      <c r="A9" s="2" t="s">
        <v>29</v>
      </c>
      <c r="B9" s="2">
        <v>6.0</v>
      </c>
      <c r="C9" s="2">
        <v>3.0</v>
      </c>
      <c r="D9" s="2">
        <v>0.0</v>
      </c>
      <c r="E9" s="2">
        <v>0.0</v>
      </c>
      <c r="F9" s="2">
        <v>4.0</v>
      </c>
      <c r="G9" s="2">
        <v>1.0</v>
      </c>
      <c r="H9" s="2">
        <v>14.0</v>
      </c>
      <c r="I9" s="2">
        <v>3.0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8.0</v>
      </c>
      <c r="W9" s="2">
        <v>1.0</v>
      </c>
      <c r="X9" s="2">
        <v>13.0</v>
      </c>
      <c r="Y9" s="2">
        <v>1.0</v>
      </c>
      <c r="Z9" s="2">
        <v>4.0</v>
      </c>
      <c r="AA9" s="2">
        <v>0.0</v>
      </c>
      <c r="AB9" s="2">
        <v>2.0</v>
      </c>
      <c r="AC9" s="2">
        <v>2.0</v>
      </c>
      <c r="AD9" s="2">
        <v>0.0</v>
      </c>
      <c r="AE9" s="2">
        <v>0.0</v>
      </c>
      <c r="AF9" s="2">
        <f t="shared" si="4"/>
        <v>62</v>
      </c>
      <c r="AG9" s="2">
        <f t="shared" ref="AG9:AH9" si="8">SUM(B9,D9,F9,H9,J9,L9,N9,P9,R9,T9,V9,X9,Z9,AB9,AD9)</f>
        <v>51</v>
      </c>
      <c r="AH9" s="2">
        <f t="shared" si="8"/>
        <v>11</v>
      </c>
      <c r="AI9" s="4">
        <f t="shared" ref="AI9:AK9" si="9">(AF9/15)</f>
        <v>4.133333333</v>
      </c>
      <c r="AJ9" s="4">
        <f t="shared" si="9"/>
        <v>3.4</v>
      </c>
      <c r="AK9" s="4">
        <f t="shared" si="9"/>
        <v>0.7333333333</v>
      </c>
      <c r="AL9" s="5">
        <f t="shared" ref="AL9:AN9" si="10">(AF9/304)*100</f>
        <v>20.39473684</v>
      </c>
      <c r="AM9" s="5">
        <f t="shared" si="10"/>
        <v>16.77631579</v>
      </c>
      <c r="AN9" s="5">
        <f t="shared" si="10"/>
        <v>3.618421053</v>
      </c>
    </row>
    <row r="10">
      <c r="A10" s="2" t="s">
        <v>30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10.0</v>
      </c>
      <c r="M10" s="2">
        <v>0.0</v>
      </c>
      <c r="N10" s="2">
        <v>0.0</v>
      </c>
      <c r="O10" s="2">
        <v>0.0</v>
      </c>
      <c r="P10" s="2">
        <v>4.0</v>
      </c>
      <c r="Q10" s="2">
        <v>0.0</v>
      </c>
      <c r="R10" s="2">
        <v>15.0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3.0</v>
      </c>
      <c r="AE10" s="2">
        <v>0.0</v>
      </c>
      <c r="AF10" s="2">
        <f t="shared" si="4"/>
        <v>32</v>
      </c>
      <c r="AG10" s="2">
        <f t="shared" ref="AG10:AH10" si="11">SUM(B10,D10,F10,H10,J10,L10,N10,P10,R10,T10,V10,X10,Z10,AB10,AD10)</f>
        <v>32</v>
      </c>
      <c r="AH10" s="2">
        <f t="shared" si="11"/>
        <v>0</v>
      </c>
      <c r="AI10" s="4">
        <f t="shared" ref="AI10:AK10" si="12">(AF10/15)</f>
        <v>2.133333333</v>
      </c>
      <c r="AJ10" s="4">
        <f t="shared" si="12"/>
        <v>2.133333333</v>
      </c>
      <c r="AK10" s="4">
        <f t="shared" si="12"/>
        <v>0</v>
      </c>
      <c r="AL10" s="5">
        <f t="shared" ref="AL10:AN10" si="13">(AF10/304)*100</f>
        <v>10.52631579</v>
      </c>
      <c r="AM10" s="5">
        <f t="shared" si="13"/>
        <v>10.52631579</v>
      </c>
      <c r="AN10" s="5">
        <f t="shared" si="13"/>
        <v>0</v>
      </c>
    </row>
    <row r="11">
      <c r="A11" s="2" t="s">
        <v>31</v>
      </c>
      <c r="B11" s="2">
        <v>4.0</v>
      </c>
      <c r="C11" s="2">
        <v>1.0</v>
      </c>
      <c r="D11" s="2">
        <v>4.0</v>
      </c>
      <c r="E11" s="2">
        <v>0.0</v>
      </c>
      <c r="F11" s="2">
        <v>0.0</v>
      </c>
      <c r="G11" s="2">
        <v>0.0</v>
      </c>
      <c r="H11" s="2">
        <v>2.0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3.0</v>
      </c>
      <c r="W11" s="2">
        <v>0.0</v>
      </c>
      <c r="X11" s="2">
        <v>1.0</v>
      </c>
      <c r="Y11" s="2">
        <v>0.0</v>
      </c>
      <c r="Z11" s="2">
        <v>4.0</v>
      </c>
      <c r="AA11" s="2">
        <v>2.0</v>
      </c>
      <c r="AB11" s="2">
        <v>1.0</v>
      </c>
      <c r="AC11" s="2">
        <v>0.0</v>
      </c>
      <c r="AD11" s="2">
        <v>0.0</v>
      </c>
      <c r="AE11" s="2">
        <v>0.0</v>
      </c>
      <c r="AF11" s="2">
        <f t="shared" si="4"/>
        <v>23</v>
      </c>
      <c r="AG11" s="2">
        <f t="shared" ref="AG11:AH11" si="14">SUM(B11,D11,F11,H11,J11,L11,N11,P11,R11,T11,V11,X11,Z11,AB11,AD11)</f>
        <v>20</v>
      </c>
      <c r="AH11" s="2">
        <f t="shared" si="14"/>
        <v>3</v>
      </c>
      <c r="AI11" s="4">
        <f t="shared" ref="AI11:AK11" si="15">(AF11/15)</f>
        <v>1.533333333</v>
      </c>
      <c r="AJ11" s="4">
        <f t="shared" si="15"/>
        <v>1.333333333</v>
      </c>
      <c r="AK11" s="4">
        <f t="shared" si="15"/>
        <v>0.2</v>
      </c>
      <c r="AL11" s="5">
        <f t="shared" ref="AL11:AN11" si="16">(AF11/304)*100</f>
        <v>7.565789474</v>
      </c>
      <c r="AM11" s="5">
        <f t="shared" si="16"/>
        <v>6.578947368</v>
      </c>
      <c r="AN11" s="5">
        <f t="shared" si="16"/>
        <v>0.9868421053</v>
      </c>
    </row>
    <row r="12">
      <c r="A12" s="2" t="s">
        <v>32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12.0</v>
      </c>
      <c r="Q12" s="2">
        <v>0.0</v>
      </c>
      <c r="R12" s="2">
        <v>2.0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f t="shared" si="4"/>
        <v>14</v>
      </c>
      <c r="AG12" s="2">
        <f t="shared" ref="AG12:AH12" si="17">SUM(B12,D12,F12,H12,J12,L12,N12,P12,R12,T12,V12,X12,Z12,AB12,AD12)</f>
        <v>14</v>
      </c>
      <c r="AH12" s="2">
        <f t="shared" si="17"/>
        <v>0</v>
      </c>
      <c r="AI12" s="4">
        <f t="shared" ref="AI12:AK12" si="18">(AF12/15)</f>
        <v>0.9333333333</v>
      </c>
      <c r="AJ12" s="4">
        <f t="shared" si="18"/>
        <v>0.9333333333</v>
      </c>
      <c r="AK12" s="4">
        <f t="shared" si="18"/>
        <v>0</v>
      </c>
      <c r="AL12" s="5">
        <f t="shared" ref="AL12:AN12" si="19">(AF12/304)*100</f>
        <v>4.605263158</v>
      </c>
      <c r="AM12" s="5">
        <f t="shared" si="19"/>
        <v>4.605263158</v>
      </c>
      <c r="AN12" s="5">
        <f t="shared" si="19"/>
        <v>0</v>
      </c>
    </row>
    <row r="13">
      <c r="A13" s="2" t="s">
        <v>33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3.0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1.0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f t="shared" si="4"/>
        <v>5</v>
      </c>
      <c r="AG13" s="2">
        <f t="shared" ref="AG13:AH13" si="20">SUM(B13,D13,F13,H13,J13,L13,N13,P13,R13,T13,V13,X13,Z13,AB13,AD13)</f>
        <v>4</v>
      </c>
      <c r="AH13" s="2">
        <f t="shared" si="20"/>
        <v>1</v>
      </c>
      <c r="AI13" s="4">
        <f t="shared" ref="AI13:AK13" si="21">(AF13/15)</f>
        <v>0.3333333333</v>
      </c>
      <c r="AJ13" s="4">
        <f t="shared" si="21"/>
        <v>0.2666666667</v>
      </c>
      <c r="AK13" s="4">
        <f t="shared" si="21"/>
        <v>0.06666666667</v>
      </c>
      <c r="AL13" s="5">
        <f t="shared" ref="AL13:AN13" si="22">(AF13/304)*100</f>
        <v>1.644736842</v>
      </c>
      <c r="AM13" s="5">
        <f t="shared" si="22"/>
        <v>1.315789474</v>
      </c>
      <c r="AN13" s="5">
        <f t="shared" si="22"/>
        <v>0.3289473684</v>
      </c>
    </row>
    <row r="14">
      <c r="A14" s="2" t="s">
        <v>34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2.0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f t="shared" si="4"/>
        <v>2</v>
      </c>
      <c r="AG14" s="2">
        <f t="shared" ref="AG14:AH14" si="23">SUM(B14,D14,F14,H14,J14,L14,N14,P14,R14,T14,V14,X14,Z14,AB14,AD14)</f>
        <v>2</v>
      </c>
      <c r="AH14" s="2">
        <f t="shared" si="23"/>
        <v>0</v>
      </c>
      <c r="AI14" s="4">
        <f t="shared" ref="AI14:AK14" si="24">(AF14/15)</f>
        <v>0.1333333333</v>
      </c>
      <c r="AJ14" s="4">
        <f t="shared" si="24"/>
        <v>0.1333333333</v>
      </c>
      <c r="AK14" s="4">
        <f t="shared" si="24"/>
        <v>0</v>
      </c>
      <c r="AL14" s="5">
        <f t="shared" ref="AL14:AN14" si="25">(AF14/304)*100</f>
        <v>0.6578947368</v>
      </c>
      <c r="AM14" s="5">
        <f t="shared" si="25"/>
        <v>0.6578947368</v>
      </c>
      <c r="AN14" s="5">
        <f t="shared" si="25"/>
        <v>0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>
      <c r="A16" s="1" t="s">
        <v>35</v>
      </c>
      <c r="B16" s="2">
        <f t="shared" ref="B16:AH16" si="26">SUM(B7:B15)</f>
        <v>10</v>
      </c>
      <c r="C16" s="2">
        <f t="shared" si="26"/>
        <v>4</v>
      </c>
      <c r="D16" s="2">
        <f t="shared" si="26"/>
        <v>22</v>
      </c>
      <c r="E16" s="2">
        <f t="shared" si="26"/>
        <v>6</v>
      </c>
      <c r="F16" s="2">
        <f t="shared" si="26"/>
        <v>15</v>
      </c>
      <c r="G16" s="2">
        <f t="shared" si="26"/>
        <v>4</v>
      </c>
      <c r="H16" s="2">
        <f t="shared" si="26"/>
        <v>19</v>
      </c>
      <c r="I16" s="2">
        <f t="shared" si="26"/>
        <v>3</v>
      </c>
      <c r="J16" s="2">
        <f t="shared" si="26"/>
        <v>24</v>
      </c>
      <c r="K16" s="2">
        <f t="shared" si="26"/>
        <v>13</v>
      </c>
      <c r="L16" s="2">
        <f t="shared" si="26"/>
        <v>18</v>
      </c>
      <c r="M16" s="2">
        <f t="shared" si="26"/>
        <v>2</v>
      </c>
      <c r="N16" s="2">
        <f t="shared" si="26"/>
        <v>16</v>
      </c>
      <c r="O16" s="2">
        <f t="shared" si="26"/>
        <v>3</v>
      </c>
      <c r="P16" s="2">
        <f t="shared" si="26"/>
        <v>25</v>
      </c>
      <c r="Q16" s="2">
        <f t="shared" si="26"/>
        <v>6</v>
      </c>
      <c r="R16" s="2">
        <f t="shared" si="26"/>
        <v>23</v>
      </c>
      <c r="S16" s="2">
        <f t="shared" si="26"/>
        <v>1</v>
      </c>
      <c r="T16" s="2">
        <f t="shared" si="26"/>
        <v>10</v>
      </c>
      <c r="U16" s="2">
        <f t="shared" si="26"/>
        <v>6</v>
      </c>
      <c r="V16" s="2">
        <f t="shared" si="26"/>
        <v>13</v>
      </c>
      <c r="W16" s="2">
        <f t="shared" si="26"/>
        <v>2</v>
      </c>
      <c r="X16" s="2">
        <f t="shared" si="26"/>
        <v>14</v>
      </c>
      <c r="Y16" s="2">
        <f t="shared" si="26"/>
        <v>1</v>
      </c>
      <c r="Z16" s="2">
        <f t="shared" si="26"/>
        <v>8</v>
      </c>
      <c r="AA16" s="2">
        <f t="shared" si="26"/>
        <v>2</v>
      </c>
      <c r="AB16" s="2">
        <f t="shared" si="26"/>
        <v>6</v>
      </c>
      <c r="AC16" s="2">
        <f t="shared" si="26"/>
        <v>5</v>
      </c>
      <c r="AD16" s="2">
        <f t="shared" si="26"/>
        <v>18</v>
      </c>
      <c r="AE16" s="2">
        <f t="shared" si="26"/>
        <v>5</v>
      </c>
      <c r="AF16" s="2">
        <f t="shared" si="26"/>
        <v>304</v>
      </c>
      <c r="AG16" s="2">
        <f t="shared" si="26"/>
        <v>241</v>
      </c>
      <c r="AH16" s="2">
        <f t="shared" si="26"/>
        <v>63</v>
      </c>
      <c r="AI16" s="2"/>
      <c r="AJ16" s="2"/>
      <c r="AK16" s="2"/>
    </row>
    <row r="17">
      <c r="A17" s="1" t="s">
        <v>36</v>
      </c>
      <c r="B17" s="2"/>
      <c r="C17" s="2">
        <f>SUM(B16:C16)</f>
        <v>14</v>
      </c>
      <c r="D17" s="2"/>
      <c r="E17" s="2">
        <f>SUM(D16:E16)</f>
        <v>28</v>
      </c>
      <c r="F17" s="2"/>
      <c r="G17" s="2">
        <f>SUM(F16:G16)</f>
        <v>19</v>
      </c>
      <c r="H17" s="2"/>
      <c r="I17" s="2">
        <f>SUM(H16:I16)</f>
        <v>22</v>
      </c>
      <c r="J17" s="2"/>
      <c r="K17" s="2">
        <f>SUM(J16:K16)</f>
        <v>37</v>
      </c>
      <c r="L17" s="2"/>
      <c r="M17" s="2">
        <f>SUM(L16:M16)</f>
        <v>20</v>
      </c>
      <c r="N17" s="2"/>
      <c r="O17" s="2">
        <f>SUM(N16:O16)</f>
        <v>19</v>
      </c>
      <c r="P17" s="2"/>
      <c r="Q17" s="2">
        <f>SUM(P16:Q16)</f>
        <v>31</v>
      </c>
      <c r="R17" s="2"/>
      <c r="S17" s="2">
        <f>SUM(R16:S16)</f>
        <v>24</v>
      </c>
      <c r="T17" s="2"/>
      <c r="U17" s="2">
        <f>SUM(T16:U16)</f>
        <v>16</v>
      </c>
      <c r="V17" s="2"/>
      <c r="W17" s="2">
        <f>SUM(V16:W16)</f>
        <v>15</v>
      </c>
      <c r="X17" s="2"/>
      <c r="Y17" s="2">
        <f>SUM(X16:Y16)</f>
        <v>15</v>
      </c>
      <c r="Z17" s="2"/>
      <c r="AA17" s="2">
        <f>SUM(Z16:AA16)</f>
        <v>10</v>
      </c>
      <c r="AB17" s="2"/>
      <c r="AC17" s="2">
        <f>SUM(AB16:AC16)</f>
        <v>11</v>
      </c>
      <c r="AD17" s="2"/>
      <c r="AE17" s="2">
        <f>SUM(AD16:AE16)</f>
        <v>23</v>
      </c>
      <c r="AF17" s="2"/>
      <c r="AG17" s="2"/>
      <c r="AH17" s="2">
        <f>SUM(AG16:AH16)</f>
        <v>304</v>
      </c>
      <c r="AI17" s="4">
        <f t="shared" ref="AI17:AN17" si="27">SUM(AI7:AI16)</f>
        <v>20.26666667</v>
      </c>
      <c r="AJ17" s="4">
        <f t="shared" si="27"/>
        <v>16.06666667</v>
      </c>
      <c r="AK17" s="4">
        <f t="shared" si="27"/>
        <v>4.2</v>
      </c>
      <c r="AL17" s="6">
        <f t="shared" si="27"/>
        <v>100</v>
      </c>
      <c r="AM17" s="5">
        <f t="shared" si="27"/>
        <v>79.27631579</v>
      </c>
      <c r="AN17" s="5">
        <f t="shared" si="27"/>
        <v>20.72368421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20" width="9.13"/>
    <col customWidth="1" min="21" max="21" width="9.63"/>
    <col customWidth="1" min="22" max="23" width="9.13"/>
    <col customWidth="1" min="24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 t="s">
        <v>3</v>
      </c>
      <c r="B4" s="3">
        <v>45846.0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4</v>
      </c>
      <c r="B5" s="2" t="s">
        <v>39</v>
      </c>
      <c r="C5" s="2"/>
      <c r="D5" s="2" t="s">
        <v>40</v>
      </c>
      <c r="E5" s="2"/>
      <c r="F5" s="2" t="s">
        <v>41</v>
      </c>
      <c r="G5" s="2"/>
      <c r="H5" s="2" t="s">
        <v>42</v>
      </c>
      <c r="I5" s="2"/>
      <c r="J5" s="2" t="s">
        <v>43</v>
      </c>
      <c r="K5" s="2"/>
      <c r="L5" s="2" t="s">
        <v>44</v>
      </c>
      <c r="M5" s="2"/>
      <c r="N5" s="2" t="s">
        <v>11</v>
      </c>
      <c r="O5" s="2"/>
      <c r="P5" s="2" t="s">
        <v>45</v>
      </c>
      <c r="Q5" s="2"/>
      <c r="R5" s="2" t="s">
        <v>20</v>
      </c>
      <c r="S5" s="2" t="s">
        <v>20</v>
      </c>
      <c r="T5" s="2" t="s">
        <v>20</v>
      </c>
      <c r="U5" s="2" t="s">
        <v>21</v>
      </c>
      <c r="V5" s="2" t="s">
        <v>21</v>
      </c>
      <c r="W5" s="2" t="s">
        <v>21</v>
      </c>
      <c r="X5" s="2" t="s">
        <v>22</v>
      </c>
      <c r="Y5" s="2" t="s">
        <v>22</v>
      </c>
      <c r="Z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26</v>
      </c>
      <c r="S6" s="2" t="s">
        <v>24</v>
      </c>
      <c r="T6" s="2" t="s">
        <v>25</v>
      </c>
      <c r="U6" s="2" t="s">
        <v>26</v>
      </c>
      <c r="V6" s="2" t="s">
        <v>24</v>
      </c>
      <c r="W6" s="2" t="s">
        <v>25</v>
      </c>
      <c r="X6" s="2" t="s">
        <v>26</v>
      </c>
      <c r="Y6" s="2" t="s">
        <v>24</v>
      </c>
      <c r="Z6" s="2" t="s">
        <v>25</v>
      </c>
    </row>
    <row r="7">
      <c r="A7" s="2" t="s">
        <v>46</v>
      </c>
      <c r="B7" s="2">
        <v>2.0</v>
      </c>
      <c r="C7" s="2">
        <v>0.0</v>
      </c>
      <c r="D7" s="2">
        <v>5.0</v>
      </c>
      <c r="E7" s="2">
        <v>1.0</v>
      </c>
      <c r="F7" s="2">
        <v>0.0</v>
      </c>
      <c r="G7" s="2">
        <v>0.0</v>
      </c>
      <c r="H7" s="2">
        <v>0.0</v>
      </c>
      <c r="I7" s="2">
        <v>0.0</v>
      </c>
      <c r="J7" s="2">
        <v>12.0</v>
      </c>
      <c r="K7" s="2">
        <v>6.0</v>
      </c>
      <c r="L7" s="2">
        <v>7.0</v>
      </c>
      <c r="M7" s="2">
        <v>1.0</v>
      </c>
      <c r="N7" s="2">
        <v>0.0</v>
      </c>
      <c r="O7" s="2">
        <v>0.0</v>
      </c>
      <c r="P7" s="2">
        <v>0.0</v>
      </c>
      <c r="Q7" s="2">
        <v>0.0</v>
      </c>
      <c r="R7" s="2">
        <f t="shared" ref="R7:R14" si="4">SUM(B7:Q7)</f>
        <v>34</v>
      </c>
      <c r="S7" s="2">
        <f t="shared" ref="S7:T7" si="1">SUM(B7,D7,F7,H7,J7,L7,N7,P7)</f>
        <v>26</v>
      </c>
      <c r="T7" s="2">
        <f t="shared" si="1"/>
        <v>8</v>
      </c>
      <c r="U7" s="4">
        <f t="shared" ref="U7:W7" si="2">(R7/8)</f>
        <v>4.25</v>
      </c>
      <c r="V7" s="4">
        <f t="shared" si="2"/>
        <v>3.25</v>
      </c>
      <c r="W7" s="4">
        <f t="shared" si="2"/>
        <v>1</v>
      </c>
      <c r="X7" s="5">
        <f t="shared" ref="X7:Z7" si="3">(R7/145)*100</f>
        <v>23.44827586</v>
      </c>
      <c r="Y7" s="5">
        <f t="shared" si="3"/>
        <v>17.93103448</v>
      </c>
      <c r="Z7" s="5">
        <f t="shared" si="3"/>
        <v>5.517241379</v>
      </c>
    </row>
    <row r="8">
      <c r="A8" s="2" t="s">
        <v>31</v>
      </c>
      <c r="B8" s="2">
        <v>2.0</v>
      </c>
      <c r="C8" s="2">
        <v>0.0</v>
      </c>
      <c r="D8" s="2">
        <v>4.0</v>
      </c>
      <c r="E8" s="2">
        <v>0.0</v>
      </c>
      <c r="F8" s="2">
        <v>4.0</v>
      </c>
      <c r="G8" s="2">
        <v>1.0</v>
      </c>
      <c r="H8" s="2">
        <v>8.0</v>
      </c>
      <c r="I8" s="2">
        <v>2.0</v>
      </c>
      <c r="J8" s="2">
        <v>1.0</v>
      </c>
      <c r="K8" s="2">
        <v>0.0</v>
      </c>
      <c r="L8" s="2">
        <v>1.0</v>
      </c>
      <c r="M8" s="2">
        <v>1.0</v>
      </c>
      <c r="N8" s="2">
        <v>4.0</v>
      </c>
      <c r="O8" s="2">
        <v>1.0</v>
      </c>
      <c r="P8" s="2">
        <v>1.0</v>
      </c>
      <c r="Q8" s="2">
        <v>0.0</v>
      </c>
      <c r="R8" s="2">
        <f t="shared" si="4"/>
        <v>30</v>
      </c>
      <c r="S8" s="2">
        <f t="shared" ref="S8:T8" si="5">SUM(B8,D8,F8,H8,J8,L8,N8,P8)</f>
        <v>25</v>
      </c>
      <c r="T8" s="2">
        <f t="shared" si="5"/>
        <v>5</v>
      </c>
      <c r="U8" s="4">
        <f t="shared" ref="U8:W8" si="6">(R8/8)</f>
        <v>3.75</v>
      </c>
      <c r="V8" s="4">
        <f t="shared" si="6"/>
        <v>3.125</v>
      </c>
      <c r="W8" s="4">
        <f t="shared" si="6"/>
        <v>0.625</v>
      </c>
      <c r="X8" s="5">
        <f t="shared" ref="X8:Z8" si="7">(R8/145)*100</f>
        <v>20.68965517</v>
      </c>
      <c r="Y8" s="5">
        <f t="shared" si="7"/>
        <v>17.24137931</v>
      </c>
      <c r="Z8" s="5">
        <f t="shared" si="7"/>
        <v>3.448275862</v>
      </c>
    </row>
    <row r="9">
      <c r="A9" s="2" t="s">
        <v>27</v>
      </c>
      <c r="B9" s="2">
        <v>0.0</v>
      </c>
      <c r="C9" s="2">
        <v>0.0</v>
      </c>
      <c r="D9" s="2">
        <v>1.0</v>
      </c>
      <c r="E9" s="2">
        <v>0.0</v>
      </c>
      <c r="F9" s="2">
        <v>17.0</v>
      </c>
      <c r="G9" s="2">
        <v>4.0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2.0</v>
      </c>
      <c r="Q9" s="2">
        <v>0.0</v>
      </c>
      <c r="R9" s="2">
        <f t="shared" si="4"/>
        <v>24</v>
      </c>
      <c r="S9" s="2">
        <f t="shared" ref="S9:T9" si="8">SUM(B9,D9,F9,H9,J9,L9,N9,P9)</f>
        <v>20</v>
      </c>
      <c r="T9" s="2">
        <f t="shared" si="8"/>
        <v>4</v>
      </c>
      <c r="U9" s="4">
        <f t="shared" ref="U9:W9" si="9">(R9/8)</f>
        <v>3</v>
      </c>
      <c r="V9" s="4">
        <f t="shared" si="9"/>
        <v>2.5</v>
      </c>
      <c r="W9" s="4">
        <f t="shared" si="9"/>
        <v>0.5</v>
      </c>
      <c r="X9" s="5">
        <f t="shared" ref="X9:Z9" si="10">(R9/145)*100</f>
        <v>16.55172414</v>
      </c>
      <c r="Y9" s="5">
        <f t="shared" si="10"/>
        <v>13.79310345</v>
      </c>
      <c r="Z9" s="5">
        <f t="shared" si="10"/>
        <v>2.75862069</v>
      </c>
    </row>
    <row r="10">
      <c r="A10" s="2" t="s">
        <v>47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2.0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4.0</v>
      </c>
      <c r="O10" s="2">
        <v>0.0</v>
      </c>
      <c r="P10" s="2">
        <v>13.0</v>
      </c>
      <c r="Q10" s="2">
        <v>2.0</v>
      </c>
      <c r="R10" s="2">
        <f t="shared" si="4"/>
        <v>21</v>
      </c>
      <c r="S10" s="2">
        <f t="shared" ref="S10:T10" si="11">SUM(B10,D10,F10,H10,J10,L10,N10,P10)</f>
        <v>19</v>
      </c>
      <c r="T10" s="2">
        <f t="shared" si="11"/>
        <v>2</v>
      </c>
      <c r="U10" s="4">
        <f t="shared" ref="U10:W10" si="12">(R10/8)</f>
        <v>2.625</v>
      </c>
      <c r="V10" s="4">
        <f t="shared" si="12"/>
        <v>2.375</v>
      </c>
      <c r="W10" s="4">
        <f t="shared" si="12"/>
        <v>0.25</v>
      </c>
      <c r="X10" s="5">
        <f t="shared" ref="X10:Z10" si="13">(R10/145)*100</f>
        <v>14.48275862</v>
      </c>
      <c r="Y10" s="5">
        <f t="shared" si="13"/>
        <v>13.10344828</v>
      </c>
      <c r="Z10" s="5">
        <f t="shared" si="13"/>
        <v>1.379310345</v>
      </c>
    </row>
    <row r="11">
      <c r="A11" s="2" t="s">
        <v>48</v>
      </c>
      <c r="B11" s="2">
        <v>0.0</v>
      </c>
      <c r="C11" s="2">
        <v>3.0</v>
      </c>
      <c r="D11" s="2">
        <v>0.0</v>
      </c>
      <c r="E11" s="2">
        <v>4.0</v>
      </c>
      <c r="F11" s="2">
        <v>0.0</v>
      </c>
      <c r="G11" s="2">
        <v>0.0</v>
      </c>
      <c r="H11" s="2">
        <v>0.0</v>
      </c>
      <c r="I11" s="2">
        <v>2.0</v>
      </c>
      <c r="J11" s="2">
        <v>0.0</v>
      </c>
      <c r="K11" s="2">
        <v>0.0</v>
      </c>
      <c r="L11" s="2">
        <v>0.0</v>
      </c>
      <c r="M11" s="2">
        <v>4.0</v>
      </c>
      <c r="N11" s="2">
        <v>2.0</v>
      </c>
      <c r="O11" s="2">
        <v>1.0</v>
      </c>
      <c r="P11" s="2">
        <v>0.0</v>
      </c>
      <c r="Q11" s="2">
        <v>0.0</v>
      </c>
      <c r="R11" s="2">
        <f t="shared" si="4"/>
        <v>16</v>
      </c>
      <c r="S11" s="2">
        <f t="shared" ref="S11:T11" si="14">SUM(B11,D11,F11,H11,J11,L11,N11,P11)</f>
        <v>2</v>
      </c>
      <c r="T11" s="2">
        <f t="shared" si="14"/>
        <v>14</v>
      </c>
      <c r="U11" s="4">
        <f t="shared" ref="U11:W11" si="15">(R11/8)</f>
        <v>2</v>
      </c>
      <c r="V11" s="4">
        <f t="shared" si="15"/>
        <v>0.25</v>
      </c>
      <c r="W11" s="4">
        <f t="shared" si="15"/>
        <v>1.75</v>
      </c>
      <c r="X11" s="5">
        <f t="shared" ref="X11:Z11" si="16">(R11/145)*100</f>
        <v>11.03448276</v>
      </c>
      <c r="Y11" s="5">
        <f t="shared" si="16"/>
        <v>1.379310345</v>
      </c>
      <c r="Z11" s="5">
        <f t="shared" si="16"/>
        <v>9.655172414</v>
      </c>
    </row>
    <row r="12">
      <c r="A12" s="2" t="s">
        <v>49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7.0</v>
      </c>
      <c r="Q12" s="2">
        <v>1.0</v>
      </c>
      <c r="R12" s="2">
        <f t="shared" si="4"/>
        <v>8</v>
      </c>
      <c r="S12" s="2">
        <f t="shared" ref="S12:T12" si="17">SUM(B12,D12,F12,H12,J12,L12,N12,P12)</f>
        <v>7</v>
      </c>
      <c r="T12" s="2">
        <f t="shared" si="17"/>
        <v>1</v>
      </c>
      <c r="U12" s="4">
        <f t="shared" ref="U12:W12" si="18">(R12/8)</f>
        <v>1</v>
      </c>
      <c r="V12" s="4">
        <f t="shared" si="18"/>
        <v>0.875</v>
      </c>
      <c r="W12" s="4">
        <f t="shared" si="18"/>
        <v>0.125</v>
      </c>
      <c r="X12" s="5">
        <f t="shared" ref="X12:Z12" si="19">(R12/145)*100</f>
        <v>5.517241379</v>
      </c>
      <c r="Y12" s="5">
        <f t="shared" si="19"/>
        <v>4.827586207</v>
      </c>
      <c r="Z12" s="5">
        <f t="shared" si="19"/>
        <v>0.6896551724</v>
      </c>
    </row>
    <row r="13">
      <c r="A13" s="2" t="s">
        <v>29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5.0</v>
      </c>
      <c r="K13" s="2">
        <v>2.0</v>
      </c>
      <c r="L13" s="2">
        <v>1.0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f t="shared" si="4"/>
        <v>8</v>
      </c>
      <c r="S13" s="2">
        <f t="shared" ref="S13:T13" si="20">SUM(B13,D13,F13,H13,J13,L13,N13,P13)</f>
        <v>6</v>
      </c>
      <c r="T13" s="2">
        <f t="shared" si="20"/>
        <v>2</v>
      </c>
      <c r="U13" s="4">
        <f t="shared" ref="U13:W13" si="21">(R13/8)</f>
        <v>1</v>
      </c>
      <c r="V13" s="4">
        <f t="shared" si="21"/>
        <v>0.75</v>
      </c>
      <c r="W13" s="4">
        <f t="shared" si="21"/>
        <v>0.25</v>
      </c>
      <c r="X13" s="5">
        <f t="shared" ref="X13:Z13" si="22">(R13/145)*100</f>
        <v>5.517241379</v>
      </c>
      <c r="Y13" s="5">
        <f t="shared" si="22"/>
        <v>4.137931034</v>
      </c>
      <c r="Z13" s="5">
        <f t="shared" si="22"/>
        <v>1.379310345</v>
      </c>
    </row>
    <row r="14">
      <c r="A14" s="2" t="s">
        <v>28</v>
      </c>
      <c r="B14" s="2">
        <v>2.0</v>
      </c>
      <c r="C14" s="2">
        <v>2.0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f t="shared" si="4"/>
        <v>4</v>
      </c>
      <c r="S14" s="2">
        <f t="shared" ref="S14:T14" si="23">SUM(B14,D14,F14,H14,J14,L14,N14,P14)</f>
        <v>2</v>
      </c>
      <c r="T14" s="2">
        <f t="shared" si="23"/>
        <v>2</v>
      </c>
      <c r="U14" s="4">
        <f t="shared" ref="U14:W14" si="24">(R14/8)</f>
        <v>0.5</v>
      </c>
      <c r="V14" s="4">
        <f t="shared" si="24"/>
        <v>0.25</v>
      </c>
      <c r="W14" s="4">
        <f t="shared" si="24"/>
        <v>0.25</v>
      </c>
      <c r="X14" s="5">
        <f t="shared" ref="X14:Z14" si="25">(R14/145)*100</f>
        <v>2.75862069</v>
      </c>
      <c r="Y14" s="5">
        <f t="shared" si="25"/>
        <v>1.379310345</v>
      </c>
      <c r="Z14" s="5">
        <f t="shared" si="25"/>
        <v>1.379310345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35</v>
      </c>
      <c r="B16" s="2">
        <f t="shared" ref="B16:T16" si="26">SUM(B7:B15)</f>
        <v>6</v>
      </c>
      <c r="C16" s="2">
        <f t="shared" si="26"/>
        <v>5</v>
      </c>
      <c r="D16" s="2">
        <f t="shared" si="26"/>
        <v>10</v>
      </c>
      <c r="E16" s="2">
        <f t="shared" si="26"/>
        <v>5</v>
      </c>
      <c r="F16" s="2">
        <f t="shared" si="26"/>
        <v>21</v>
      </c>
      <c r="G16" s="2">
        <f t="shared" si="26"/>
        <v>5</v>
      </c>
      <c r="H16" s="2">
        <f t="shared" si="26"/>
        <v>10</v>
      </c>
      <c r="I16" s="2">
        <f t="shared" si="26"/>
        <v>4</v>
      </c>
      <c r="J16" s="2">
        <f t="shared" si="26"/>
        <v>18</v>
      </c>
      <c r="K16" s="2">
        <f t="shared" si="26"/>
        <v>8</v>
      </c>
      <c r="L16" s="2">
        <f t="shared" si="26"/>
        <v>9</v>
      </c>
      <c r="M16" s="2">
        <f t="shared" si="26"/>
        <v>6</v>
      </c>
      <c r="N16" s="2">
        <f t="shared" si="26"/>
        <v>10</v>
      </c>
      <c r="O16" s="2">
        <f t="shared" si="26"/>
        <v>2</v>
      </c>
      <c r="P16" s="2">
        <f t="shared" si="26"/>
        <v>23</v>
      </c>
      <c r="Q16" s="2">
        <f t="shared" si="26"/>
        <v>3</v>
      </c>
      <c r="R16" s="2">
        <f t="shared" si="26"/>
        <v>145</v>
      </c>
      <c r="S16" s="2">
        <f t="shared" si="26"/>
        <v>107</v>
      </c>
      <c r="T16" s="2">
        <f t="shared" si="26"/>
        <v>38</v>
      </c>
      <c r="U16" s="2"/>
      <c r="V16" s="2"/>
      <c r="W16" s="2"/>
    </row>
    <row r="17">
      <c r="A17" s="1" t="s">
        <v>36</v>
      </c>
      <c r="B17" s="2"/>
      <c r="C17" s="2">
        <f>SUM(B16:C16)</f>
        <v>11</v>
      </c>
      <c r="D17" s="2"/>
      <c r="E17" s="2">
        <f>SUM(D16:E16)</f>
        <v>15</v>
      </c>
      <c r="F17" s="2"/>
      <c r="G17" s="2">
        <f>SUM(F16:G16)</f>
        <v>26</v>
      </c>
      <c r="H17" s="2"/>
      <c r="I17" s="2">
        <f>SUM(H16:I16)</f>
        <v>14</v>
      </c>
      <c r="J17" s="2"/>
      <c r="K17" s="2">
        <f>SUM(J16:K16)</f>
        <v>26</v>
      </c>
      <c r="L17" s="2"/>
      <c r="M17" s="2">
        <f>SUM(L16:M16)</f>
        <v>15</v>
      </c>
      <c r="N17" s="2"/>
      <c r="O17" s="2">
        <f>SUM(N16:O16)</f>
        <v>12</v>
      </c>
      <c r="P17" s="2"/>
      <c r="Q17" s="2">
        <f>SUM(P16:Q16)</f>
        <v>26</v>
      </c>
      <c r="R17" s="2"/>
      <c r="S17" s="2"/>
      <c r="T17" s="2">
        <f>SUM(S16:T16)</f>
        <v>145</v>
      </c>
      <c r="U17" s="4">
        <f t="shared" ref="U17:Z17" si="27">SUM(U7:U16)</f>
        <v>18.125</v>
      </c>
      <c r="V17" s="4">
        <f t="shared" si="27"/>
        <v>13.375</v>
      </c>
      <c r="W17" s="4">
        <f t="shared" si="27"/>
        <v>4.75</v>
      </c>
      <c r="X17" s="6">
        <f t="shared" si="27"/>
        <v>100</v>
      </c>
      <c r="Y17" s="5">
        <f t="shared" si="27"/>
        <v>73.79310345</v>
      </c>
      <c r="Z17" s="5">
        <f t="shared" si="27"/>
        <v>26.20689655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20" width="9.13"/>
    <col customWidth="1" min="21" max="21" width="9.63"/>
    <col customWidth="1" min="22" max="23" width="9.13"/>
    <col customWidth="1" min="24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 t="s">
        <v>3</v>
      </c>
      <c r="B4" s="3">
        <v>45846.0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 t="s">
        <v>4</v>
      </c>
      <c r="B5" s="2" t="s">
        <v>51</v>
      </c>
      <c r="C5" s="2"/>
      <c r="D5" s="2" t="s">
        <v>40</v>
      </c>
      <c r="E5" s="2"/>
      <c r="F5" s="2" t="s">
        <v>41</v>
      </c>
      <c r="G5" s="2"/>
      <c r="H5" s="2" t="s">
        <v>52</v>
      </c>
      <c r="I5" s="2"/>
      <c r="J5" s="2" t="s">
        <v>53</v>
      </c>
      <c r="K5" s="2"/>
      <c r="L5" s="2" t="s">
        <v>10</v>
      </c>
      <c r="M5" s="2"/>
      <c r="N5" s="2" t="s">
        <v>11</v>
      </c>
      <c r="O5" s="2"/>
      <c r="P5" s="2" t="s">
        <v>45</v>
      </c>
      <c r="Q5" s="2"/>
      <c r="R5" s="2" t="s">
        <v>20</v>
      </c>
      <c r="S5" s="2" t="s">
        <v>20</v>
      </c>
      <c r="T5" s="2" t="s">
        <v>20</v>
      </c>
      <c r="U5" s="2" t="s">
        <v>21</v>
      </c>
      <c r="V5" s="2" t="s">
        <v>21</v>
      </c>
      <c r="W5" s="2" t="s">
        <v>21</v>
      </c>
      <c r="X5" s="2" t="s">
        <v>22</v>
      </c>
      <c r="Y5" s="2" t="s">
        <v>22</v>
      </c>
      <c r="Z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26</v>
      </c>
      <c r="S6" s="2" t="s">
        <v>24</v>
      </c>
      <c r="T6" s="2" t="s">
        <v>25</v>
      </c>
      <c r="U6" s="2" t="s">
        <v>26</v>
      </c>
      <c r="V6" s="2" t="s">
        <v>24</v>
      </c>
      <c r="W6" s="2" t="s">
        <v>25</v>
      </c>
      <c r="X6" s="2" t="s">
        <v>26</v>
      </c>
      <c r="Y6" s="2" t="s">
        <v>24</v>
      </c>
      <c r="Z6" s="2" t="s">
        <v>25</v>
      </c>
    </row>
    <row r="7">
      <c r="A7" s="2" t="s">
        <v>28</v>
      </c>
      <c r="B7" s="2">
        <v>22.0</v>
      </c>
      <c r="C7" s="2">
        <v>0.0</v>
      </c>
      <c r="D7" s="2">
        <v>10.0</v>
      </c>
      <c r="E7" s="2">
        <v>6.0</v>
      </c>
      <c r="F7" s="2">
        <v>14.0</v>
      </c>
      <c r="G7" s="2">
        <v>10.0</v>
      </c>
      <c r="H7" s="2">
        <v>6.0</v>
      </c>
      <c r="I7" s="2">
        <v>1.0</v>
      </c>
      <c r="J7" s="2">
        <v>0.0</v>
      </c>
      <c r="K7" s="2">
        <v>0.0</v>
      </c>
      <c r="L7" s="2">
        <v>2.0</v>
      </c>
      <c r="M7" s="2">
        <v>0.0</v>
      </c>
      <c r="N7" s="2">
        <v>4.0</v>
      </c>
      <c r="O7" s="2">
        <v>0.0</v>
      </c>
      <c r="P7" s="2">
        <v>3.0</v>
      </c>
      <c r="Q7" s="2">
        <v>0.0</v>
      </c>
      <c r="R7" s="2">
        <f t="shared" ref="R7:R17" si="4">SUM(B7:Q7)</f>
        <v>78</v>
      </c>
      <c r="S7" s="2">
        <f t="shared" ref="S7:T7" si="1">SUM(B7,D7,F7,H7,J7,L7,N7,P7)</f>
        <v>61</v>
      </c>
      <c r="T7" s="2">
        <f t="shared" si="1"/>
        <v>17</v>
      </c>
      <c r="U7" s="4">
        <f t="shared" ref="U7:W7" si="2">(R7/8)</f>
        <v>9.75</v>
      </c>
      <c r="V7" s="4">
        <f t="shared" si="2"/>
        <v>7.625</v>
      </c>
      <c r="W7" s="4">
        <f t="shared" si="2"/>
        <v>2.125</v>
      </c>
      <c r="X7" s="5">
        <f t="shared" ref="X7:Z7" si="3">(R7/196)*100</f>
        <v>39.79591837</v>
      </c>
      <c r="Y7" s="5">
        <f t="shared" si="3"/>
        <v>31.12244898</v>
      </c>
      <c r="Z7" s="5">
        <f t="shared" si="3"/>
        <v>8.673469388</v>
      </c>
    </row>
    <row r="8">
      <c r="A8" s="2" t="s">
        <v>30</v>
      </c>
      <c r="B8" s="2">
        <v>0.0</v>
      </c>
      <c r="C8" s="2">
        <v>0.0</v>
      </c>
      <c r="D8" s="2">
        <v>0.0</v>
      </c>
      <c r="E8" s="2">
        <v>0.0</v>
      </c>
      <c r="F8" s="2">
        <v>14.0</v>
      </c>
      <c r="G8" s="2">
        <v>0.0</v>
      </c>
      <c r="H8" s="2">
        <v>0.0</v>
      </c>
      <c r="I8" s="2">
        <v>0.0</v>
      </c>
      <c r="J8" s="2">
        <v>22.0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5.0</v>
      </c>
      <c r="Q8" s="2">
        <v>0.0</v>
      </c>
      <c r="R8" s="2">
        <f t="shared" si="4"/>
        <v>41</v>
      </c>
      <c r="S8" s="2">
        <f t="shared" ref="S8:T8" si="5">SUM(B8,D8,F8,H8,J8,L8,N8,P8)</f>
        <v>41</v>
      </c>
      <c r="T8" s="2">
        <f t="shared" si="5"/>
        <v>0</v>
      </c>
      <c r="U8" s="4">
        <f t="shared" ref="U8:W8" si="6">(R8/8)</f>
        <v>5.125</v>
      </c>
      <c r="V8" s="4">
        <f t="shared" si="6"/>
        <v>5.125</v>
      </c>
      <c r="W8" s="4">
        <f t="shared" si="6"/>
        <v>0</v>
      </c>
      <c r="X8" s="5">
        <f t="shared" ref="X8:Z8" si="7">(R8/196)*100</f>
        <v>20.91836735</v>
      </c>
      <c r="Y8" s="5">
        <f t="shared" si="7"/>
        <v>20.91836735</v>
      </c>
      <c r="Z8" s="5">
        <f t="shared" si="7"/>
        <v>0</v>
      </c>
    </row>
    <row r="9">
      <c r="A9" s="2" t="s">
        <v>54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26.0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f t="shared" si="4"/>
        <v>26</v>
      </c>
      <c r="S9" s="2">
        <f t="shared" ref="S9:T9" si="8">SUM(B9,D9,F9,H9,J9,L9,N9,P9)</f>
        <v>26</v>
      </c>
      <c r="T9" s="2">
        <f t="shared" si="8"/>
        <v>0</v>
      </c>
      <c r="U9" s="4">
        <f t="shared" ref="U9:W9" si="9">(R9/8)</f>
        <v>3.25</v>
      </c>
      <c r="V9" s="4">
        <f t="shared" si="9"/>
        <v>3.25</v>
      </c>
      <c r="W9" s="4">
        <f t="shared" si="9"/>
        <v>0</v>
      </c>
      <c r="X9" s="5">
        <f t="shared" ref="X9:Z9" si="10">(R9/196)*100</f>
        <v>13.26530612</v>
      </c>
      <c r="Y9" s="5">
        <f t="shared" si="10"/>
        <v>13.26530612</v>
      </c>
      <c r="Z9" s="5">
        <f t="shared" si="10"/>
        <v>0</v>
      </c>
    </row>
    <row r="10">
      <c r="A10" s="2" t="s">
        <v>49</v>
      </c>
      <c r="B10" s="2">
        <v>0.0</v>
      </c>
      <c r="C10" s="2">
        <v>0.0</v>
      </c>
      <c r="D10" s="2">
        <v>0.0</v>
      </c>
      <c r="E10" s="2">
        <v>0.0</v>
      </c>
      <c r="F10" s="2">
        <v>3.0</v>
      </c>
      <c r="G10" s="2">
        <v>0.0</v>
      </c>
      <c r="H10" s="2">
        <v>9.0</v>
      </c>
      <c r="I10" s="2">
        <v>5.0</v>
      </c>
      <c r="J10" s="2">
        <v>0.0</v>
      </c>
      <c r="K10" s="2">
        <v>0.0</v>
      </c>
      <c r="L10" s="2">
        <v>2.0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f t="shared" si="4"/>
        <v>20</v>
      </c>
      <c r="S10" s="2">
        <f t="shared" ref="S10:T10" si="11">SUM(B10,D10,F10,H10,J10,L10,N10,P10)</f>
        <v>15</v>
      </c>
      <c r="T10" s="2">
        <f t="shared" si="11"/>
        <v>5</v>
      </c>
      <c r="U10" s="4">
        <f t="shared" ref="U10:W10" si="12">(R10/8)</f>
        <v>2.5</v>
      </c>
      <c r="V10" s="4">
        <f t="shared" si="12"/>
        <v>1.875</v>
      </c>
      <c r="W10" s="4">
        <f t="shared" si="12"/>
        <v>0.625</v>
      </c>
      <c r="X10" s="5">
        <f t="shared" ref="X10:Z10" si="13">(R10/196)*100</f>
        <v>10.20408163</v>
      </c>
      <c r="Y10" s="5">
        <f t="shared" si="13"/>
        <v>7.653061224</v>
      </c>
      <c r="Z10" s="5">
        <f t="shared" si="13"/>
        <v>2.551020408</v>
      </c>
    </row>
    <row r="11">
      <c r="A11" s="2" t="s">
        <v>55</v>
      </c>
      <c r="B11" s="2">
        <v>0.0</v>
      </c>
      <c r="C11" s="2">
        <v>0.0</v>
      </c>
      <c r="D11" s="2">
        <v>0.0</v>
      </c>
      <c r="E11" s="2">
        <v>2.0</v>
      </c>
      <c r="F11" s="2">
        <v>0.0</v>
      </c>
      <c r="G11" s="2">
        <v>0.0</v>
      </c>
      <c r="H11" s="2">
        <v>2.0</v>
      </c>
      <c r="I11" s="2">
        <v>2.0</v>
      </c>
      <c r="J11" s="2">
        <v>0.0</v>
      </c>
      <c r="K11" s="2">
        <v>0.0</v>
      </c>
      <c r="L11" s="2">
        <v>2.0</v>
      </c>
      <c r="M11" s="2">
        <v>3.0</v>
      </c>
      <c r="N11" s="2">
        <v>2.0</v>
      </c>
      <c r="O11" s="2">
        <v>5.0</v>
      </c>
      <c r="P11" s="2">
        <v>0.0</v>
      </c>
      <c r="Q11" s="2">
        <v>0.0</v>
      </c>
      <c r="R11" s="2">
        <f t="shared" si="4"/>
        <v>18</v>
      </c>
      <c r="S11" s="2">
        <f t="shared" ref="S11:T11" si="14">SUM(B11,D11,F11,H11,J11,L11,N11,P11)</f>
        <v>6</v>
      </c>
      <c r="T11" s="2">
        <f t="shared" si="14"/>
        <v>12</v>
      </c>
      <c r="U11" s="4">
        <f t="shared" ref="U11:W11" si="15">(R11/8)</f>
        <v>2.25</v>
      </c>
      <c r="V11" s="4">
        <f t="shared" si="15"/>
        <v>0.75</v>
      </c>
      <c r="W11" s="4">
        <f t="shared" si="15"/>
        <v>1.5</v>
      </c>
      <c r="X11" s="5">
        <f t="shared" ref="X11:Z11" si="16">(R11/196)*100</f>
        <v>9.183673469</v>
      </c>
      <c r="Y11" s="5">
        <f t="shared" si="16"/>
        <v>3.06122449</v>
      </c>
      <c r="Z11" s="5">
        <f t="shared" si="16"/>
        <v>6.12244898</v>
      </c>
    </row>
    <row r="12">
      <c r="A12" s="2" t="s">
        <v>56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6.0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f t="shared" si="4"/>
        <v>6</v>
      </c>
      <c r="S12" s="2">
        <f t="shared" ref="S12:T12" si="17">SUM(B12,D12,F12,H12,J12,L12,N12,P12)</f>
        <v>6</v>
      </c>
      <c r="T12" s="2">
        <f t="shared" si="17"/>
        <v>0</v>
      </c>
      <c r="U12" s="4">
        <f t="shared" ref="U12:W12" si="18">(R12/8)</f>
        <v>0.75</v>
      </c>
      <c r="V12" s="4">
        <f t="shared" si="18"/>
        <v>0.75</v>
      </c>
      <c r="W12" s="4">
        <f t="shared" si="18"/>
        <v>0</v>
      </c>
      <c r="X12" s="5">
        <f t="shared" ref="X12:Z12" si="19">(R12/196)*100</f>
        <v>3.06122449</v>
      </c>
      <c r="Y12" s="5">
        <f t="shared" si="19"/>
        <v>3.06122449</v>
      </c>
      <c r="Z12" s="5">
        <f t="shared" si="19"/>
        <v>0</v>
      </c>
    </row>
    <row r="13">
      <c r="A13" s="2" t="s">
        <v>57</v>
      </c>
      <c r="B13" s="2">
        <v>0.0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1.0</v>
      </c>
      <c r="O13" s="2">
        <v>0.0</v>
      </c>
      <c r="P13" s="2">
        <v>0.0</v>
      </c>
      <c r="Q13" s="2">
        <v>0.0</v>
      </c>
      <c r="R13" s="2">
        <f t="shared" si="4"/>
        <v>2</v>
      </c>
      <c r="S13" s="2">
        <f t="shared" ref="S13:T13" si="20">SUM(B13,D13,F13,H13,J13,L13,N13,P13)</f>
        <v>2</v>
      </c>
      <c r="T13" s="2">
        <f t="shared" si="20"/>
        <v>0</v>
      </c>
      <c r="U13" s="4">
        <f t="shared" ref="U13:W13" si="21">(R13/8)</f>
        <v>0.25</v>
      </c>
      <c r="V13" s="4">
        <f t="shared" si="21"/>
        <v>0.25</v>
      </c>
      <c r="W13" s="4">
        <f t="shared" si="21"/>
        <v>0</v>
      </c>
      <c r="X13" s="5">
        <f t="shared" ref="X13:Z13" si="22">(R13/196)*100</f>
        <v>1.020408163</v>
      </c>
      <c r="Y13" s="5">
        <f t="shared" si="22"/>
        <v>1.020408163</v>
      </c>
      <c r="Z13" s="5">
        <f t="shared" si="22"/>
        <v>0</v>
      </c>
    </row>
    <row r="14">
      <c r="A14" s="2" t="s">
        <v>58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2.0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f t="shared" si="4"/>
        <v>2</v>
      </c>
      <c r="S14" s="2">
        <f t="shared" ref="S14:T14" si="23">SUM(B14,D14,F14,H14,J14,L14,N14,P14)</f>
        <v>2</v>
      </c>
      <c r="T14" s="2">
        <f t="shared" si="23"/>
        <v>0</v>
      </c>
      <c r="U14" s="4">
        <f t="shared" ref="U14:W14" si="24">(R14/8)</f>
        <v>0.25</v>
      </c>
      <c r="V14" s="4">
        <f t="shared" si="24"/>
        <v>0.25</v>
      </c>
      <c r="W14" s="4">
        <f t="shared" si="24"/>
        <v>0</v>
      </c>
      <c r="X14" s="5">
        <f t="shared" ref="X14:Z14" si="25">(R14/196)*100</f>
        <v>1.020408163</v>
      </c>
      <c r="Y14" s="5">
        <f t="shared" si="25"/>
        <v>1.020408163</v>
      </c>
      <c r="Z14" s="5">
        <f t="shared" si="25"/>
        <v>0</v>
      </c>
    </row>
    <row r="15">
      <c r="A15" s="2" t="s">
        <v>59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f t="shared" si="4"/>
        <v>1</v>
      </c>
      <c r="S15" s="2">
        <f t="shared" ref="S15:T15" si="26">SUM(B15,D15,F15,H15,J15,L15,N15,P15)</f>
        <v>1</v>
      </c>
      <c r="T15" s="2">
        <f t="shared" si="26"/>
        <v>0</v>
      </c>
      <c r="U15" s="4">
        <f t="shared" ref="U15:W15" si="27">(R15/8)</f>
        <v>0.125</v>
      </c>
      <c r="V15" s="4">
        <f t="shared" si="27"/>
        <v>0.125</v>
      </c>
      <c r="W15" s="4">
        <f t="shared" si="27"/>
        <v>0</v>
      </c>
      <c r="X15" s="5">
        <f t="shared" ref="X15:Z15" si="28">(R15/196)*100</f>
        <v>0.5102040816</v>
      </c>
      <c r="Y15" s="5">
        <f t="shared" si="28"/>
        <v>0.5102040816</v>
      </c>
      <c r="Z15" s="5">
        <f t="shared" si="28"/>
        <v>0</v>
      </c>
    </row>
    <row r="16">
      <c r="A16" s="2" t="s">
        <v>60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f t="shared" si="4"/>
        <v>1</v>
      </c>
      <c r="S16" s="2">
        <f t="shared" ref="S16:T16" si="29">SUM(B16,D16,F16,H16,J16,L16,N16,P16)</f>
        <v>1</v>
      </c>
      <c r="T16" s="2">
        <f t="shared" si="29"/>
        <v>0</v>
      </c>
      <c r="U16" s="4">
        <f t="shared" ref="U16:W16" si="30">(R16/8)</f>
        <v>0.125</v>
      </c>
      <c r="V16" s="4">
        <f t="shared" si="30"/>
        <v>0.125</v>
      </c>
      <c r="W16" s="4">
        <f t="shared" si="30"/>
        <v>0</v>
      </c>
      <c r="X16" s="5">
        <f t="shared" ref="X16:Z16" si="31">(R16/196)*100</f>
        <v>0.5102040816</v>
      </c>
      <c r="Y16" s="5">
        <f t="shared" si="31"/>
        <v>0.5102040816</v>
      </c>
      <c r="Z16" s="5">
        <f t="shared" si="31"/>
        <v>0</v>
      </c>
    </row>
    <row r="17">
      <c r="A17" s="2" t="s">
        <v>61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1.0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f t="shared" si="4"/>
        <v>1</v>
      </c>
      <c r="S17" s="2">
        <f t="shared" ref="S17:T17" si="32">SUM(B17,D17,F17,H17,J17,L17,N17,P17)</f>
        <v>1</v>
      </c>
      <c r="T17" s="2">
        <f t="shared" si="32"/>
        <v>0</v>
      </c>
      <c r="U17" s="4">
        <f t="shared" ref="U17:W17" si="33">(R17/8)</f>
        <v>0.125</v>
      </c>
      <c r="V17" s="4">
        <f t="shared" si="33"/>
        <v>0.125</v>
      </c>
      <c r="W17" s="4">
        <f t="shared" si="33"/>
        <v>0</v>
      </c>
      <c r="X17" s="5">
        <f t="shared" ref="X17:Z17" si="34">(R17/196)*100</f>
        <v>0.5102040816</v>
      </c>
      <c r="Y17" s="5">
        <f t="shared" si="34"/>
        <v>0.5102040816</v>
      </c>
      <c r="Z17" s="5">
        <f t="shared" si="34"/>
        <v>0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 t="s">
        <v>35</v>
      </c>
      <c r="B19" s="2">
        <f t="shared" ref="B19:T19" si="35">SUM(B7:B18)</f>
        <v>22</v>
      </c>
      <c r="C19" s="2">
        <f t="shared" si="35"/>
        <v>0</v>
      </c>
      <c r="D19" s="2">
        <f t="shared" si="35"/>
        <v>11</v>
      </c>
      <c r="E19" s="2">
        <f t="shared" si="35"/>
        <v>8</v>
      </c>
      <c r="F19" s="2">
        <f t="shared" si="35"/>
        <v>31</v>
      </c>
      <c r="G19" s="2">
        <f t="shared" si="35"/>
        <v>10</v>
      </c>
      <c r="H19" s="2">
        <f t="shared" si="35"/>
        <v>17</v>
      </c>
      <c r="I19" s="2">
        <f t="shared" si="35"/>
        <v>8</v>
      </c>
      <c r="J19" s="2">
        <f t="shared" si="35"/>
        <v>59</v>
      </c>
      <c r="K19" s="2">
        <f t="shared" si="35"/>
        <v>0</v>
      </c>
      <c r="L19" s="2">
        <f t="shared" si="35"/>
        <v>6</v>
      </c>
      <c r="M19" s="2">
        <f t="shared" si="35"/>
        <v>3</v>
      </c>
      <c r="N19" s="2">
        <f t="shared" si="35"/>
        <v>8</v>
      </c>
      <c r="O19" s="2">
        <f t="shared" si="35"/>
        <v>5</v>
      </c>
      <c r="P19" s="2">
        <f t="shared" si="35"/>
        <v>8</v>
      </c>
      <c r="Q19" s="2">
        <f t="shared" si="35"/>
        <v>0</v>
      </c>
      <c r="R19" s="2">
        <f t="shared" si="35"/>
        <v>196</v>
      </c>
      <c r="S19" s="2">
        <f t="shared" si="35"/>
        <v>162</v>
      </c>
      <c r="T19" s="2">
        <f t="shared" si="35"/>
        <v>34</v>
      </c>
      <c r="U19" s="2"/>
      <c r="V19" s="2"/>
      <c r="W19" s="2"/>
    </row>
    <row r="20">
      <c r="A20" s="1" t="s">
        <v>36</v>
      </c>
      <c r="B20" s="2"/>
      <c r="C20" s="2">
        <f>SUM(B19:C19)</f>
        <v>22</v>
      </c>
      <c r="D20" s="2"/>
      <c r="E20" s="2">
        <f>SUM(D19:E19)</f>
        <v>19</v>
      </c>
      <c r="F20" s="2"/>
      <c r="G20" s="2">
        <f>SUM(F19:G19)</f>
        <v>41</v>
      </c>
      <c r="H20" s="2"/>
      <c r="I20" s="2">
        <f>SUM(H19:I19)</f>
        <v>25</v>
      </c>
      <c r="J20" s="2"/>
      <c r="K20" s="2">
        <f>SUM(J19:K19)</f>
        <v>59</v>
      </c>
      <c r="L20" s="2"/>
      <c r="M20" s="2">
        <f>SUM(L19:M19)</f>
        <v>9</v>
      </c>
      <c r="N20" s="2"/>
      <c r="O20" s="2">
        <f>SUM(N19:O19)</f>
        <v>13</v>
      </c>
      <c r="P20" s="2"/>
      <c r="Q20" s="2">
        <f>SUM(P19:Q19)</f>
        <v>8</v>
      </c>
      <c r="R20" s="2"/>
      <c r="S20" s="2"/>
      <c r="T20" s="2">
        <f>SUM(S19:T19)</f>
        <v>196</v>
      </c>
      <c r="U20" s="4">
        <f t="shared" ref="U20:Z20" si="36">SUM(U7:U19)</f>
        <v>24.5</v>
      </c>
      <c r="V20" s="4">
        <f t="shared" si="36"/>
        <v>20.25</v>
      </c>
      <c r="W20" s="4">
        <f t="shared" si="36"/>
        <v>4.25</v>
      </c>
      <c r="X20" s="6">
        <f t="shared" si="36"/>
        <v>100</v>
      </c>
      <c r="Y20" s="5">
        <f t="shared" si="36"/>
        <v>82.65306122</v>
      </c>
      <c r="Z20" s="5">
        <f t="shared" si="36"/>
        <v>17.34693878</v>
      </c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4" width="9.13"/>
    <col customWidth="1" min="15" max="15" width="9.63"/>
    <col customWidth="1" min="16" max="17" width="9.13"/>
    <col customWidth="1" min="18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</v>
      </c>
      <c r="B4" s="3">
        <v>45847.0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4</v>
      </c>
      <c r="B5" s="2" t="s">
        <v>39</v>
      </c>
      <c r="C5" s="2"/>
      <c r="D5" s="2" t="s">
        <v>40</v>
      </c>
      <c r="E5" s="2"/>
      <c r="F5" s="2" t="s">
        <v>63</v>
      </c>
      <c r="G5" s="2"/>
      <c r="H5" s="2" t="s">
        <v>8</v>
      </c>
      <c r="I5" s="2"/>
      <c r="J5" s="2" t="s">
        <v>53</v>
      </c>
      <c r="K5" s="2"/>
      <c r="L5" s="2" t="s">
        <v>20</v>
      </c>
      <c r="M5" s="2" t="s">
        <v>20</v>
      </c>
      <c r="N5" s="2" t="s">
        <v>20</v>
      </c>
      <c r="O5" s="2" t="s">
        <v>21</v>
      </c>
      <c r="P5" s="2" t="s">
        <v>21</v>
      </c>
      <c r="Q5" s="2" t="s">
        <v>21</v>
      </c>
      <c r="R5" s="2" t="s">
        <v>22</v>
      </c>
      <c r="S5" s="2" t="s">
        <v>22</v>
      </c>
      <c r="T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26</v>
      </c>
      <c r="M6" s="2" t="s">
        <v>24</v>
      </c>
      <c r="N6" s="2" t="s">
        <v>25</v>
      </c>
      <c r="O6" s="2" t="s">
        <v>26</v>
      </c>
      <c r="P6" s="2" t="s">
        <v>24</v>
      </c>
      <c r="Q6" s="2" t="s">
        <v>25</v>
      </c>
      <c r="R6" s="2" t="s">
        <v>26</v>
      </c>
      <c r="S6" s="2" t="s">
        <v>24</v>
      </c>
      <c r="T6" s="2" t="s">
        <v>25</v>
      </c>
    </row>
    <row r="7">
      <c r="A7" s="2" t="s">
        <v>29</v>
      </c>
      <c r="B7" s="2">
        <v>4.0</v>
      </c>
      <c r="C7" s="2">
        <v>1.0</v>
      </c>
      <c r="D7" s="2">
        <v>5.0</v>
      </c>
      <c r="E7" s="2">
        <v>2.0</v>
      </c>
      <c r="F7" s="2">
        <v>0.0</v>
      </c>
      <c r="G7" s="2">
        <v>0.0</v>
      </c>
      <c r="H7" s="2">
        <v>0.0</v>
      </c>
      <c r="I7" s="2">
        <v>0.0</v>
      </c>
      <c r="J7" s="2">
        <v>1.0</v>
      </c>
      <c r="K7" s="2">
        <v>0.0</v>
      </c>
      <c r="L7" s="2">
        <f t="shared" ref="L7:L12" si="4">SUM(B7:K7)</f>
        <v>13</v>
      </c>
      <c r="M7" s="2">
        <f t="shared" ref="M7:N7" si="1">SUM(B7,D7,F7,H7,J7)</f>
        <v>10</v>
      </c>
      <c r="N7" s="2">
        <f t="shared" si="1"/>
        <v>3</v>
      </c>
      <c r="O7" s="4">
        <f t="shared" ref="O7:Q7" si="2">(L7/5)</f>
        <v>2.6</v>
      </c>
      <c r="P7" s="4">
        <f t="shared" si="2"/>
        <v>2</v>
      </c>
      <c r="Q7" s="4">
        <f t="shared" si="2"/>
        <v>0.6</v>
      </c>
      <c r="R7" s="5">
        <f t="shared" ref="R7:T7" si="3">(L7/29)*100</f>
        <v>44.82758621</v>
      </c>
      <c r="S7" s="5">
        <f t="shared" si="3"/>
        <v>34.48275862</v>
      </c>
      <c r="T7" s="5">
        <f t="shared" si="3"/>
        <v>10.34482759</v>
      </c>
    </row>
    <row r="8">
      <c r="A8" s="2" t="s">
        <v>64</v>
      </c>
      <c r="B8" s="2">
        <v>0.0</v>
      </c>
      <c r="C8" s="2">
        <v>0.0</v>
      </c>
      <c r="D8" s="2">
        <v>6.0</v>
      </c>
      <c r="E8" s="2">
        <v>2.0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f t="shared" si="4"/>
        <v>8</v>
      </c>
      <c r="M8" s="2">
        <f t="shared" ref="M8:N8" si="5">SUM(B8,D8,F8,H8,J8)</f>
        <v>6</v>
      </c>
      <c r="N8" s="2">
        <f t="shared" si="5"/>
        <v>2</v>
      </c>
      <c r="O8" s="4">
        <f t="shared" ref="O8:Q8" si="6">(L8/5)</f>
        <v>1.6</v>
      </c>
      <c r="P8" s="4">
        <f t="shared" si="6"/>
        <v>1.2</v>
      </c>
      <c r="Q8" s="4">
        <f t="shared" si="6"/>
        <v>0.4</v>
      </c>
      <c r="R8" s="5">
        <f t="shared" ref="R8:T8" si="7">(L8/29)*100</f>
        <v>27.5862069</v>
      </c>
      <c r="S8" s="5">
        <f t="shared" si="7"/>
        <v>20.68965517</v>
      </c>
      <c r="T8" s="5">
        <f t="shared" si="7"/>
        <v>6.896551724</v>
      </c>
    </row>
    <row r="9">
      <c r="A9" s="2" t="s">
        <v>65</v>
      </c>
      <c r="B9" s="2">
        <v>1.0</v>
      </c>
      <c r="C9" s="2">
        <v>0.0</v>
      </c>
      <c r="D9" s="2">
        <v>0.0</v>
      </c>
      <c r="E9" s="2">
        <v>0.0</v>
      </c>
      <c r="F9" s="2">
        <v>3.0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f t="shared" si="4"/>
        <v>4</v>
      </c>
      <c r="M9" s="2">
        <f t="shared" ref="M9:N9" si="8">SUM(B9,D9,F9,H9,J9)</f>
        <v>4</v>
      </c>
      <c r="N9" s="2">
        <f t="shared" si="8"/>
        <v>0</v>
      </c>
      <c r="O9" s="4">
        <f t="shared" ref="O9:Q9" si="9">(L9/5)</f>
        <v>0.8</v>
      </c>
      <c r="P9" s="4">
        <f t="shared" si="9"/>
        <v>0.8</v>
      </c>
      <c r="Q9" s="4">
        <f t="shared" si="9"/>
        <v>0</v>
      </c>
      <c r="R9" s="5">
        <f t="shared" ref="R9:T9" si="10">(L9/29)*100</f>
        <v>13.79310345</v>
      </c>
      <c r="S9" s="5">
        <f t="shared" si="10"/>
        <v>13.79310345</v>
      </c>
      <c r="T9" s="5">
        <f t="shared" si="10"/>
        <v>0</v>
      </c>
    </row>
    <row r="10">
      <c r="A10" s="2" t="s">
        <v>58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f t="shared" si="4"/>
        <v>2</v>
      </c>
      <c r="M10" s="2">
        <f t="shared" ref="M10:N10" si="11">SUM(B10,D10,F10,H10,J10)</f>
        <v>2</v>
      </c>
      <c r="N10" s="2">
        <f t="shared" si="11"/>
        <v>0</v>
      </c>
      <c r="O10" s="4">
        <f t="shared" ref="O10:Q10" si="12">(L10/5)</f>
        <v>0.4</v>
      </c>
      <c r="P10" s="4">
        <f t="shared" si="12"/>
        <v>0.4</v>
      </c>
      <c r="Q10" s="4">
        <f t="shared" si="12"/>
        <v>0</v>
      </c>
      <c r="R10" s="5">
        <f t="shared" ref="R10:T10" si="13">(L10/29)*100</f>
        <v>6.896551724</v>
      </c>
      <c r="S10" s="5">
        <f t="shared" si="13"/>
        <v>6.896551724</v>
      </c>
      <c r="T10" s="5">
        <f t="shared" si="13"/>
        <v>0</v>
      </c>
    </row>
    <row r="11">
      <c r="A11" s="2" t="s">
        <v>27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f t="shared" si="4"/>
        <v>1</v>
      </c>
      <c r="M11" s="2">
        <f t="shared" ref="M11:N11" si="14">SUM(B11,D11,F11,H11,J11)</f>
        <v>1</v>
      </c>
      <c r="N11" s="2">
        <f t="shared" si="14"/>
        <v>0</v>
      </c>
      <c r="O11" s="4">
        <f t="shared" ref="O11:Q11" si="15">(L11/5)</f>
        <v>0.2</v>
      </c>
      <c r="P11" s="4">
        <f t="shared" si="15"/>
        <v>0.2</v>
      </c>
      <c r="Q11" s="4">
        <f t="shared" si="15"/>
        <v>0</v>
      </c>
      <c r="R11" s="5">
        <f t="shared" ref="R11:T11" si="16">(L11/29)*100</f>
        <v>3.448275862</v>
      </c>
      <c r="S11" s="5">
        <f t="shared" si="16"/>
        <v>3.448275862</v>
      </c>
      <c r="T11" s="5">
        <f t="shared" si="16"/>
        <v>0</v>
      </c>
    </row>
    <row r="12">
      <c r="A12" s="2" t="s">
        <v>66</v>
      </c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f t="shared" si="4"/>
        <v>1</v>
      </c>
      <c r="M12" s="2">
        <f t="shared" ref="M12:N12" si="17">SUM(B12,D12,F12,H12,J12)</f>
        <v>1</v>
      </c>
      <c r="N12" s="2">
        <f t="shared" si="17"/>
        <v>0</v>
      </c>
      <c r="O12" s="4">
        <f t="shared" ref="O12:Q12" si="18">(L12/5)</f>
        <v>0.2</v>
      </c>
      <c r="P12" s="4">
        <f t="shared" si="18"/>
        <v>0.2</v>
      </c>
      <c r="Q12" s="4">
        <f t="shared" si="18"/>
        <v>0</v>
      </c>
      <c r="R12" s="5">
        <f t="shared" ref="R12:T12" si="19">(L12/29)*100</f>
        <v>3.448275862</v>
      </c>
      <c r="S12" s="5">
        <f t="shared" si="19"/>
        <v>3.448275862</v>
      </c>
      <c r="T12" s="5">
        <f t="shared" si="19"/>
        <v>0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4"/>
      <c r="Q13" s="4"/>
      <c r="R13" s="5"/>
      <c r="S13" s="5"/>
      <c r="T13" s="5"/>
    </row>
    <row r="14">
      <c r="A14" s="1" t="s">
        <v>35</v>
      </c>
      <c r="B14" s="2">
        <f t="shared" ref="B14:N14" si="20">SUM(B7:B13)</f>
        <v>8</v>
      </c>
      <c r="C14" s="2">
        <f t="shared" si="20"/>
        <v>1</v>
      </c>
      <c r="D14" s="2">
        <f t="shared" si="20"/>
        <v>11</v>
      </c>
      <c r="E14" s="2">
        <f t="shared" si="20"/>
        <v>4</v>
      </c>
      <c r="F14" s="2">
        <f t="shared" si="20"/>
        <v>4</v>
      </c>
      <c r="G14" s="2">
        <f t="shared" si="20"/>
        <v>0</v>
      </c>
      <c r="H14" s="2">
        <f t="shared" si="20"/>
        <v>0</v>
      </c>
      <c r="I14" s="2">
        <f t="shared" si="20"/>
        <v>0</v>
      </c>
      <c r="J14" s="2">
        <f t="shared" si="20"/>
        <v>1</v>
      </c>
      <c r="K14" s="2">
        <f t="shared" si="20"/>
        <v>0</v>
      </c>
      <c r="L14" s="2">
        <f t="shared" si="20"/>
        <v>29</v>
      </c>
      <c r="M14" s="2">
        <f t="shared" si="20"/>
        <v>24</v>
      </c>
      <c r="N14" s="2">
        <f t="shared" si="20"/>
        <v>5</v>
      </c>
      <c r="O14" s="2"/>
      <c r="P14" s="2"/>
      <c r="Q14" s="2"/>
    </row>
    <row r="15">
      <c r="A15" s="1" t="s">
        <v>36</v>
      </c>
      <c r="B15" s="2"/>
      <c r="C15" s="2">
        <f>SUM(B14:C14)</f>
        <v>9</v>
      </c>
      <c r="D15" s="2"/>
      <c r="E15" s="2">
        <f>SUM(D14:E14)</f>
        <v>15</v>
      </c>
      <c r="F15" s="2"/>
      <c r="G15" s="2">
        <f>SUM(F14:G14)</f>
        <v>4</v>
      </c>
      <c r="H15" s="2"/>
      <c r="I15" s="2">
        <f>SUM(H14:I14)</f>
        <v>0</v>
      </c>
      <c r="J15" s="2"/>
      <c r="K15" s="2">
        <f>SUM(J14:K14)</f>
        <v>1</v>
      </c>
      <c r="L15" s="2"/>
      <c r="M15" s="2"/>
      <c r="N15" s="2">
        <f>SUM(M14:N14)</f>
        <v>29</v>
      </c>
      <c r="O15" s="4">
        <f t="shared" ref="O15:T15" si="21">SUM(O7:O14)</f>
        <v>5.8</v>
      </c>
      <c r="P15" s="4">
        <f t="shared" si="21"/>
        <v>4.8</v>
      </c>
      <c r="Q15" s="4">
        <f t="shared" si="21"/>
        <v>1</v>
      </c>
      <c r="R15" s="6">
        <f t="shared" si="21"/>
        <v>100</v>
      </c>
      <c r="S15" s="5">
        <f t="shared" si="21"/>
        <v>82.75862069</v>
      </c>
      <c r="T15" s="5">
        <f t="shared" si="21"/>
        <v>17.24137931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 t="s">
        <v>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34" width="9.13"/>
    <col customWidth="1" min="35" max="35" width="9.63"/>
    <col customWidth="1" min="36" max="37" width="9.13"/>
    <col customWidth="1" min="38" max="40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2" t="s">
        <v>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2" t="s">
        <v>3</v>
      </c>
      <c r="B4" s="3">
        <v>45846.0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2" t="s">
        <v>4</v>
      </c>
      <c r="B5" s="2" t="s">
        <v>39</v>
      </c>
      <c r="C5" s="2"/>
      <c r="D5" s="2" t="s">
        <v>40</v>
      </c>
      <c r="E5" s="2"/>
      <c r="F5" s="2" t="s">
        <v>68</v>
      </c>
      <c r="G5" s="2"/>
      <c r="H5" s="2" t="s">
        <v>8</v>
      </c>
      <c r="I5" s="2"/>
      <c r="J5" s="2" t="s">
        <v>53</v>
      </c>
      <c r="K5" s="2"/>
      <c r="L5" s="2" t="s">
        <v>44</v>
      </c>
      <c r="M5" s="2"/>
      <c r="N5" s="2" t="s">
        <v>69</v>
      </c>
      <c r="O5" s="2"/>
      <c r="P5" s="2" t="s">
        <v>45</v>
      </c>
      <c r="Q5" s="2"/>
      <c r="R5" s="2" t="s">
        <v>13</v>
      </c>
      <c r="S5" s="2"/>
      <c r="T5" s="2" t="s">
        <v>70</v>
      </c>
      <c r="U5" s="2"/>
      <c r="V5" s="2" t="s">
        <v>71</v>
      </c>
      <c r="W5" s="2"/>
      <c r="X5" s="2" t="s">
        <v>72</v>
      </c>
      <c r="Y5" s="2"/>
      <c r="Z5" s="2" t="s">
        <v>17</v>
      </c>
      <c r="AA5" s="2"/>
      <c r="AB5" s="2" t="s">
        <v>18</v>
      </c>
      <c r="AC5" s="2"/>
      <c r="AD5" s="2" t="s">
        <v>73</v>
      </c>
      <c r="AE5" s="2"/>
      <c r="AF5" s="2" t="s">
        <v>20</v>
      </c>
      <c r="AG5" s="2" t="s">
        <v>20</v>
      </c>
      <c r="AH5" s="2" t="s">
        <v>20</v>
      </c>
      <c r="AI5" s="2" t="s">
        <v>21</v>
      </c>
      <c r="AJ5" s="2" t="s">
        <v>21</v>
      </c>
      <c r="AK5" s="2" t="s">
        <v>21</v>
      </c>
      <c r="AL5" s="2" t="s">
        <v>22</v>
      </c>
      <c r="AM5" s="2" t="s">
        <v>22</v>
      </c>
      <c r="AN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24</v>
      </c>
      <c r="U6" s="2" t="s">
        <v>25</v>
      </c>
      <c r="V6" s="2" t="s">
        <v>24</v>
      </c>
      <c r="W6" s="2" t="s">
        <v>25</v>
      </c>
      <c r="X6" s="2" t="s">
        <v>24</v>
      </c>
      <c r="Y6" s="2" t="s">
        <v>25</v>
      </c>
      <c r="Z6" s="2" t="s">
        <v>24</v>
      </c>
      <c r="AA6" s="2" t="s">
        <v>25</v>
      </c>
      <c r="AB6" s="2" t="s">
        <v>24</v>
      </c>
      <c r="AC6" s="2" t="s">
        <v>25</v>
      </c>
      <c r="AD6" s="2" t="s">
        <v>24</v>
      </c>
      <c r="AE6" s="2" t="s">
        <v>25</v>
      </c>
      <c r="AF6" s="2" t="s">
        <v>26</v>
      </c>
      <c r="AG6" s="2" t="s">
        <v>24</v>
      </c>
      <c r="AH6" s="2" t="s">
        <v>25</v>
      </c>
      <c r="AI6" s="2" t="s">
        <v>26</v>
      </c>
      <c r="AJ6" s="2" t="s">
        <v>24</v>
      </c>
      <c r="AK6" s="2" t="s">
        <v>25</v>
      </c>
      <c r="AL6" s="2" t="s">
        <v>26</v>
      </c>
      <c r="AM6" s="2" t="s">
        <v>24</v>
      </c>
      <c r="AN6" s="2" t="s">
        <v>25</v>
      </c>
    </row>
    <row r="7">
      <c r="A7" s="2" t="s">
        <v>28</v>
      </c>
      <c r="B7" s="2">
        <v>2.0</v>
      </c>
      <c r="C7" s="2">
        <v>13.0</v>
      </c>
      <c r="D7" s="2">
        <v>0.0</v>
      </c>
      <c r="E7" s="2">
        <v>0.0</v>
      </c>
      <c r="F7" s="2">
        <v>2.0</v>
      </c>
      <c r="G7" s="2">
        <v>0.0</v>
      </c>
      <c r="H7" s="2">
        <v>2.0</v>
      </c>
      <c r="I7" s="2">
        <v>1.0</v>
      </c>
      <c r="J7" s="2">
        <v>25.0</v>
      </c>
      <c r="K7" s="2">
        <v>16.0</v>
      </c>
      <c r="L7" s="2">
        <v>1.0</v>
      </c>
      <c r="M7" s="2">
        <v>1.0</v>
      </c>
      <c r="N7" s="2">
        <v>1.0</v>
      </c>
      <c r="O7" s="2">
        <v>0.0</v>
      </c>
      <c r="P7" s="2">
        <v>2.0</v>
      </c>
      <c r="Q7" s="2">
        <v>1.0</v>
      </c>
      <c r="R7" s="2">
        <v>1.0</v>
      </c>
      <c r="S7" s="2">
        <v>0.0</v>
      </c>
      <c r="T7" s="2">
        <v>12.0</v>
      </c>
      <c r="U7" s="2">
        <v>14.0</v>
      </c>
      <c r="V7" s="2">
        <v>0.0</v>
      </c>
      <c r="W7" s="2">
        <v>0.0</v>
      </c>
      <c r="X7" s="2">
        <v>8.0</v>
      </c>
      <c r="Y7" s="2">
        <v>9.0</v>
      </c>
      <c r="Z7" s="2">
        <v>3.0</v>
      </c>
      <c r="AA7" s="2">
        <v>12.0</v>
      </c>
      <c r="AB7" s="2">
        <v>14.0</v>
      </c>
      <c r="AC7" s="2">
        <v>16.0</v>
      </c>
      <c r="AD7" s="2">
        <v>4.0</v>
      </c>
      <c r="AE7" s="2">
        <v>6.0</v>
      </c>
      <c r="AF7" s="2">
        <f t="shared" ref="AF7:AF25" si="4">SUM(B7:AE7)</f>
        <v>166</v>
      </c>
      <c r="AG7" s="2">
        <f t="shared" ref="AG7:AH7" si="1">SUM(B7,D7,F7,H7,J7,L7,N7,P7,R7,T7,V7,X7,Z7,AB7,AD7)</f>
        <v>77</v>
      </c>
      <c r="AH7" s="2">
        <f t="shared" si="1"/>
        <v>89</v>
      </c>
      <c r="AI7" s="4">
        <f t="shared" ref="AI7:AK7" si="2">(AF7/15)</f>
        <v>11.06666667</v>
      </c>
      <c r="AJ7" s="4">
        <f t="shared" si="2"/>
        <v>5.133333333</v>
      </c>
      <c r="AK7" s="4">
        <f t="shared" si="2"/>
        <v>5.933333333</v>
      </c>
      <c r="AL7" s="5">
        <f t="shared" ref="AL7:AN7" si="3">(AF7/500)*100</f>
        <v>33.2</v>
      </c>
      <c r="AM7" s="5">
        <f t="shared" si="3"/>
        <v>15.4</v>
      </c>
      <c r="AN7" s="5">
        <f t="shared" si="3"/>
        <v>17.8</v>
      </c>
    </row>
    <row r="8">
      <c r="A8" s="2" t="s">
        <v>30</v>
      </c>
      <c r="B8" s="2">
        <v>0.0</v>
      </c>
      <c r="C8" s="2">
        <v>0.0</v>
      </c>
      <c r="D8" s="2">
        <v>20.0</v>
      </c>
      <c r="E8" s="2">
        <v>0.0</v>
      </c>
      <c r="F8" s="2">
        <v>29.0</v>
      </c>
      <c r="G8" s="2">
        <v>0.0</v>
      </c>
      <c r="H8" s="2">
        <v>5.0</v>
      </c>
      <c r="I8" s="2">
        <v>0.0</v>
      </c>
      <c r="J8" s="2">
        <v>0.0</v>
      </c>
      <c r="K8" s="2">
        <v>0.0</v>
      </c>
      <c r="L8" s="2">
        <v>1.0</v>
      </c>
      <c r="M8" s="2">
        <v>1.0</v>
      </c>
      <c r="N8" s="2">
        <v>0.0</v>
      </c>
      <c r="O8" s="2">
        <v>0.0</v>
      </c>
      <c r="P8" s="2">
        <v>5.0</v>
      </c>
      <c r="Q8" s="2">
        <v>0.0</v>
      </c>
      <c r="R8" s="2">
        <v>6.0</v>
      </c>
      <c r="S8" s="2">
        <v>0.0</v>
      </c>
      <c r="T8" s="2">
        <v>1.0</v>
      </c>
      <c r="U8" s="2">
        <v>0.0</v>
      </c>
      <c r="V8" s="2">
        <v>25.0</v>
      </c>
      <c r="W8" s="2">
        <v>0.0</v>
      </c>
      <c r="X8" s="2">
        <v>0.0</v>
      </c>
      <c r="Y8" s="2">
        <v>0.0</v>
      </c>
      <c r="Z8" s="2">
        <v>9.0</v>
      </c>
      <c r="AA8" s="2">
        <v>0.0</v>
      </c>
      <c r="AB8" s="2">
        <v>12.0</v>
      </c>
      <c r="AC8" s="2">
        <v>0.0</v>
      </c>
      <c r="AD8" s="2">
        <v>0.0</v>
      </c>
      <c r="AE8" s="2">
        <v>0.0</v>
      </c>
      <c r="AF8" s="2">
        <f t="shared" si="4"/>
        <v>114</v>
      </c>
      <c r="AG8" s="2">
        <f t="shared" ref="AG8:AH8" si="5">SUM(B8,D8,F8,H8,J8,L8,N8,P8,R8,T8,V8,X8,Z8,AB8,AD8)</f>
        <v>113</v>
      </c>
      <c r="AH8" s="2">
        <f t="shared" si="5"/>
        <v>1</v>
      </c>
      <c r="AI8" s="4">
        <f t="shared" ref="AI8:AK8" si="6">(AF8/15)</f>
        <v>7.6</v>
      </c>
      <c r="AJ8" s="4">
        <f t="shared" si="6"/>
        <v>7.533333333</v>
      </c>
      <c r="AK8" s="4">
        <f t="shared" si="6"/>
        <v>0.06666666667</v>
      </c>
      <c r="AL8" s="5">
        <f t="shared" ref="AL8:AN8" si="7">(AF8/500)*100</f>
        <v>22.8</v>
      </c>
      <c r="AM8" s="5">
        <f t="shared" si="7"/>
        <v>22.6</v>
      </c>
      <c r="AN8" s="5">
        <f t="shared" si="7"/>
        <v>0.2</v>
      </c>
    </row>
    <row r="9">
      <c r="A9" s="2" t="s">
        <v>27</v>
      </c>
      <c r="B9" s="2">
        <v>0.0</v>
      </c>
      <c r="C9" s="2">
        <v>0.0</v>
      </c>
      <c r="D9" s="2">
        <v>0.0</v>
      </c>
      <c r="E9" s="2">
        <v>0.0</v>
      </c>
      <c r="F9" s="2">
        <v>2.0</v>
      </c>
      <c r="G9" s="2">
        <v>0.0</v>
      </c>
      <c r="H9" s="2">
        <v>11.0</v>
      </c>
      <c r="I9" s="2">
        <v>9.0</v>
      </c>
      <c r="J9" s="2">
        <v>0.0</v>
      </c>
      <c r="K9" s="2">
        <v>1.0</v>
      </c>
      <c r="L9" s="2">
        <v>1.0</v>
      </c>
      <c r="M9" s="2">
        <v>0.0</v>
      </c>
      <c r="N9" s="2">
        <v>13.0</v>
      </c>
      <c r="O9" s="2">
        <v>11.0</v>
      </c>
      <c r="P9" s="2">
        <v>0.0</v>
      </c>
      <c r="Q9" s="2">
        <v>1.0</v>
      </c>
      <c r="R9" s="2">
        <v>1.0</v>
      </c>
      <c r="S9" s="2">
        <v>5.0</v>
      </c>
      <c r="T9" s="2">
        <v>1.0</v>
      </c>
      <c r="U9" s="2">
        <v>1.0</v>
      </c>
      <c r="V9" s="2">
        <v>2.0</v>
      </c>
      <c r="W9" s="2">
        <v>0.0</v>
      </c>
      <c r="X9" s="2">
        <v>0.0</v>
      </c>
      <c r="Y9" s="2">
        <v>0.0</v>
      </c>
      <c r="Z9" s="2">
        <v>7.0</v>
      </c>
      <c r="AA9" s="2">
        <v>8.0</v>
      </c>
      <c r="AB9" s="2">
        <v>0.0</v>
      </c>
      <c r="AC9" s="2">
        <v>1.0</v>
      </c>
      <c r="AD9" s="2">
        <v>1.0</v>
      </c>
      <c r="AE9" s="2">
        <v>3.0</v>
      </c>
      <c r="AF9" s="2">
        <f t="shared" si="4"/>
        <v>79</v>
      </c>
      <c r="AG9" s="2">
        <f t="shared" ref="AG9:AH9" si="8">SUM(B9,D9,F9,H9,J9,L9,N9,P9,R9,T9,V9,X9,Z9,AB9,AD9)</f>
        <v>39</v>
      </c>
      <c r="AH9" s="2">
        <f t="shared" si="8"/>
        <v>40</v>
      </c>
      <c r="AI9" s="4">
        <f t="shared" ref="AI9:AK9" si="9">(AF9/15)</f>
        <v>5.266666667</v>
      </c>
      <c r="AJ9" s="4">
        <f t="shared" si="9"/>
        <v>2.6</v>
      </c>
      <c r="AK9" s="4">
        <f t="shared" si="9"/>
        <v>2.666666667</v>
      </c>
      <c r="AL9" s="5">
        <f t="shared" ref="AL9:AN9" si="10">(AF9/500)*100</f>
        <v>15.8</v>
      </c>
      <c r="AM9" s="5">
        <f t="shared" si="10"/>
        <v>7.8</v>
      </c>
      <c r="AN9" s="5">
        <f t="shared" si="10"/>
        <v>8</v>
      </c>
    </row>
    <row r="10">
      <c r="A10" s="2" t="s">
        <v>34</v>
      </c>
      <c r="B10" s="2">
        <v>0.0</v>
      </c>
      <c r="C10" s="2">
        <v>0.0</v>
      </c>
      <c r="D10" s="2">
        <v>0.0</v>
      </c>
      <c r="E10" s="2">
        <v>0.0</v>
      </c>
      <c r="F10" s="2">
        <v>1.0</v>
      </c>
      <c r="G10" s="2">
        <v>0.0</v>
      </c>
      <c r="H10" s="2">
        <v>0.0</v>
      </c>
      <c r="I10" s="2">
        <v>0.0</v>
      </c>
      <c r="J10" s="2">
        <v>3.0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50.0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5.0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f t="shared" si="4"/>
        <v>59</v>
      </c>
      <c r="AG10" s="2">
        <f t="shared" ref="AG10:AH10" si="11">SUM(B10,D10,F10,H10,J10,L10,N10,P10,R10,T10,V10,X10,Z10,AB10,AD10)</f>
        <v>59</v>
      </c>
      <c r="AH10" s="2">
        <f t="shared" si="11"/>
        <v>0</v>
      </c>
      <c r="AI10" s="4">
        <f t="shared" ref="AI10:AK10" si="12">(AF10/15)</f>
        <v>3.933333333</v>
      </c>
      <c r="AJ10" s="4">
        <f t="shared" si="12"/>
        <v>3.933333333</v>
      </c>
      <c r="AK10" s="4">
        <f t="shared" si="12"/>
        <v>0</v>
      </c>
      <c r="AL10" s="5">
        <f t="shared" ref="AL10:AN10" si="13">(AF10/500)*100</f>
        <v>11.8</v>
      </c>
      <c r="AM10" s="5">
        <f t="shared" si="13"/>
        <v>11.8</v>
      </c>
      <c r="AN10" s="5">
        <f t="shared" si="13"/>
        <v>0</v>
      </c>
    </row>
    <row r="11">
      <c r="A11" s="2" t="s">
        <v>74</v>
      </c>
      <c r="B11" s="2">
        <v>0.0</v>
      </c>
      <c r="C11" s="2">
        <v>0.0</v>
      </c>
      <c r="D11" s="2">
        <v>10.0</v>
      </c>
      <c r="E11" s="2">
        <v>6.0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5.0</v>
      </c>
      <c r="S11" s="2">
        <v>0.0</v>
      </c>
      <c r="T11" s="2">
        <v>0.0</v>
      </c>
      <c r="U11" s="2">
        <v>0.0</v>
      </c>
      <c r="V11" s="2">
        <v>1.0</v>
      </c>
      <c r="W11" s="2">
        <v>0.0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f t="shared" si="4"/>
        <v>24</v>
      </c>
      <c r="AG11" s="2">
        <f t="shared" ref="AG11:AH11" si="14">SUM(B11,D11,F11,H11,J11,L11,N11,P11,R11,T11,V11,X11,Z11,AB11,AD11)</f>
        <v>18</v>
      </c>
      <c r="AH11" s="2">
        <f t="shared" si="14"/>
        <v>6</v>
      </c>
      <c r="AI11" s="4">
        <f t="shared" ref="AI11:AK11" si="15">(AF11/15)</f>
        <v>1.6</v>
      </c>
      <c r="AJ11" s="4">
        <f t="shared" si="15"/>
        <v>1.2</v>
      </c>
      <c r="AK11" s="4">
        <f t="shared" si="15"/>
        <v>0.4</v>
      </c>
      <c r="AL11" s="5">
        <f t="shared" ref="AL11:AN11" si="16">(AF11/500)*100</f>
        <v>4.8</v>
      </c>
      <c r="AM11" s="5">
        <f t="shared" si="16"/>
        <v>3.6</v>
      </c>
      <c r="AN11" s="5">
        <f t="shared" si="16"/>
        <v>1.2</v>
      </c>
    </row>
    <row r="12">
      <c r="A12" s="2" t="s">
        <v>29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8.0</v>
      </c>
      <c r="M12" s="2">
        <v>5.0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f t="shared" si="4"/>
        <v>13</v>
      </c>
      <c r="AG12" s="2">
        <f t="shared" ref="AG12:AH12" si="17">SUM(B12,D12,F12,H12,J12,L12,N12,P12,R12,T12,V12,X12,Z12,AB12,AD12)</f>
        <v>8</v>
      </c>
      <c r="AH12" s="2">
        <f t="shared" si="17"/>
        <v>5</v>
      </c>
      <c r="AI12" s="4">
        <f t="shared" ref="AI12:AK12" si="18">(AF12/15)</f>
        <v>0.8666666667</v>
      </c>
      <c r="AJ12" s="4">
        <f t="shared" si="18"/>
        <v>0.5333333333</v>
      </c>
      <c r="AK12" s="4">
        <f t="shared" si="18"/>
        <v>0.3333333333</v>
      </c>
      <c r="AL12" s="5">
        <f t="shared" ref="AL12:AN12" si="19">(AF12/500)*100</f>
        <v>2.6</v>
      </c>
      <c r="AM12" s="5">
        <f t="shared" si="19"/>
        <v>1.6</v>
      </c>
      <c r="AN12" s="5">
        <f t="shared" si="19"/>
        <v>1</v>
      </c>
    </row>
    <row r="13">
      <c r="A13" s="2" t="s">
        <v>54</v>
      </c>
      <c r="B13" s="2">
        <v>0.0</v>
      </c>
      <c r="C13" s="2">
        <v>0.0</v>
      </c>
      <c r="D13" s="2">
        <v>3.0</v>
      </c>
      <c r="E13" s="2">
        <v>0.0</v>
      </c>
      <c r="F13" s="2">
        <v>6.0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f t="shared" si="4"/>
        <v>12</v>
      </c>
      <c r="AG13" s="2">
        <f t="shared" ref="AG13:AH13" si="20">SUM(B13,D13,F13,H13,J13,L13,N13,P13,R13,T13,V13,X13,Z13,AB13,AD13)</f>
        <v>12</v>
      </c>
      <c r="AH13" s="2">
        <f t="shared" si="20"/>
        <v>0</v>
      </c>
      <c r="AI13" s="4">
        <f t="shared" ref="AI13:AK13" si="21">(AF13/15)</f>
        <v>0.8</v>
      </c>
      <c r="AJ13" s="4">
        <f t="shared" si="21"/>
        <v>0.8</v>
      </c>
      <c r="AK13" s="4">
        <f t="shared" si="21"/>
        <v>0</v>
      </c>
      <c r="AL13" s="5">
        <f t="shared" ref="AL13:AN13" si="22">(AF13/500)*100</f>
        <v>2.4</v>
      </c>
      <c r="AM13" s="5">
        <f t="shared" si="22"/>
        <v>2.4</v>
      </c>
      <c r="AN13" s="5">
        <f t="shared" si="22"/>
        <v>0</v>
      </c>
    </row>
    <row r="14">
      <c r="A14" s="2" t="s">
        <v>75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2.0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6.0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f t="shared" si="4"/>
        <v>8</v>
      </c>
      <c r="AG14" s="2">
        <f t="shared" ref="AG14:AH14" si="23">SUM(B14,D14,F14,H14,J14,L14,N14,P14,R14,T14,V14,X14,Z14,AB14,AD14)</f>
        <v>8</v>
      </c>
      <c r="AH14" s="2">
        <f t="shared" si="23"/>
        <v>0</v>
      </c>
      <c r="AI14" s="4">
        <f t="shared" ref="AI14:AK14" si="24">(AF14/15)</f>
        <v>0.5333333333</v>
      </c>
      <c r="AJ14" s="4">
        <f t="shared" si="24"/>
        <v>0.5333333333</v>
      </c>
      <c r="AK14" s="4">
        <f t="shared" si="24"/>
        <v>0</v>
      </c>
      <c r="AL14" s="5">
        <f t="shared" ref="AL14:AN14" si="25">(AF14/500)*100</f>
        <v>1.6</v>
      </c>
      <c r="AM14" s="5">
        <f t="shared" si="25"/>
        <v>1.6</v>
      </c>
      <c r="AN14" s="5">
        <f t="shared" si="25"/>
        <v>0</v>
      </c>
    </row>
    <row r="15">
      <c r="A15" s="2" t="s">
        <v>66</v>
      </c>
      <c r="B15" s="2">
        <v>0.0</v>
      </c>
      <c r="C15" s="2">
        <v>0.0</v>
      </c>
      <c r="D15" s="2">
        <v>3.0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2.0</v>
      </c>
      <c r="AE15" s="2">
        <v>0.0</v>
      </c>
      <c r="AF15" s="2">
        <f t="shared" si="4"/>
        <v>5</v>
      </c>
      <c r="AG15" s="2">
        <f t="shared" ref="AG15:AH15" si="26">SUM(B15,D15,F15,H15,J15,L15,N15,P15,R15,T15,V15,X15,Z15,AB15,AD15)</f>
        <v>5</v>
      </c>
      <c r="AH15" s="2">
        <f t="shared" si="26"/>
        <v>0</v>
      </c>
      <c r="AI15" s="4">
        <f t="shared" ref="AI15:AK15" si="27">(AF15/15)</f>
        <v>0.3333333333</v>
      </c>
      <c r="AJ15" s="4">
        <f t="shared" si="27"/>
        <v>0.3333333333</v>
      </c>
      <c r="AK15" s="4">
        <f t="shared" si="27"/>
        <v>0</v>
      </c>
      <c r="AL15" s="5">
        <f t="shared" ref="AL15:AN15" si="28">(AF15/500)*100</f>
        <v>1</v>
      </c>
      <c r="AM15" s="5">
        <f t="shared" si="28"/>
        <v>1</v>
      </c>
      <c r="AN15" s="5">
        <f t="shared" si="28"/>
        <v>0</v>
      </c>
    </row>
    <row r="16">
      <c r="A16" s="2" t="s">
        <v>76</v>
      </c>
      <c r="B16" s="2">
        <v>0.0</v>
      </c>
      <c r="C16" s="2">
        <v>0.0</v>
      </c>
      <c r="D16" s="2">
        <v>0.0</v>
      </c>
      <c r="E16" s="2">
        <v>0.0</v>
      </c>
      <c r="F16" s="2">
        <v>1.0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2.0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f t="shared" si="4"/>
        <v>4</v>
      </c>
      <c r="AG16" s="2">
        <f t="shared" ref="AG16:AH16" si="29">SUM(B16,D16,F16,H16,J16,L16,N16,P16,R16,T16,V16,X16,Z16,AB16,AD16)</f>
        <v>4</v>
      </c>
      <c r="AH16" s="2">
        <f t="shared" si="29"/>
        <v>0</v>
      </c>
      <c r="AI16" s="4">
        <f t="shared" ref="AI16:AK16" si="30">(AF16/15)</f>
        <v>0.2666666667</v>
      </c>
      <c r="AJ16" s="4">
        <f t="shared" si="30"/>
        <v>0.2666666667</v>
      </c>
      <c r="AK16" s="4">
        <f t="shared" si="30"/>
        <v>0</v>
      </c>
      <c r="AL16" s="5">
        <f t="shared" ref="AL16:AN16" si="31">(AF16/500)*100</f>
        <v>0.8</v>
      </c>
      <c r="AM16" s="5">
        <f t="shared" si="31"/>
        <v>0.8</v>
      </c>
      <c r="AN16" s="5">
        <f t="shared" si="31"/>
        <v>0</v>
      </c>
    </row>
    <row r="17">
      <c r="A17" s="2" t="s">
        <v>60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4.0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f t="shared" si="4"/>
        <v>4</v>
      </c>
      <c r="AG17" s="2">
        <f t="shared" ref="AG17:AH17" si="32">SUM(B17,D17,F17,H17,J17,L17,N17,P17,R17,T17,V17,X17,Z17,AB17,AD17)</f>
        <v>4</v>
      </c>
      <c r="AH17" s="2">
        <f t="shared" si="32"/>
        <v>0</v>
      </c>
      <c r="AI17" s="4">
        <f t="shared" ref="AI17:AK17" si="33">(AF17/15)</f>
        <v>0.2666666667</v>
      </c>
      <c r="AJ17" s="4">
        <f t="shared" si="33"/>
        <v>0.2666666667</v>
      </c>
      <c r="AK17" s="4">
        <f t="shared" si="33"/>
        <v>0</v>
      </c>
      <c r="AL17" s="5">
        <f t="shared" ref="AL17:AN17" si="34">(AF17/500)*100</f>
        <v>0.8</v>
      </c>
      <c r="AM17" s="5">
        <f t="shared" si="34"/>
        <v>0.8</v>
      </c>
      <c r="AN17" s="5">
        <f t="shared" si="34"/>
        <v>0</v>
      </c>
    </row>
    <row r="18">
      <c r="A18" s="2" t="s">
        <v>65</v>
      </c>
      <c r="B18" s="2">
        <v>0.0</v>
      </c>
      <c r="C18" s="2">
        <v>0.0</v>
      </c>
      <c r="D18" s="2">
        <v>0.0</v>
      </c>
      <c r="E18" s="2">
        <v>0.0</v>
      </c>
      <c r="F18" s="2">
        <v>1.0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f t="shared" si="4"/>
        <v>2</v>
      </c>
      <c r="AG18" s="2">
        <f t="shared" ref="AG18:AH18" si="35">SUM(B18,D18,F18,H18,J18,L18,N18,P18,R18,T18,V18,X18,Z18,AB18,AD18)</f>
        <v>2</v>
      </c>
      <c r="AH18" s="2">
        <f t="shared" si="35"/>
        <v>0</v>
      </c>
      <c r="AI18" s="4">
        <f t="shared" ref="AI18:AK18" si="36">(AF18/15)</f>
        <v>0.1333333333</v>
      </c>
      <c r="AJ18" s="4">
        <f t="shared" si="36"/>
        <v>0.1333333333</v>
      </c>
      <c r="AK18" s="4">
        <f t="shared" si="36"/>
        <v>0</v>
      </c>
      <c r="AL18" s="5">
        <f t="shared" ref="AL18:AN18" si="37">(AF18/500)*100</f>
        <v>0.4</v>
      </c>
      <c r="AM18" s="5">
        <f t="shared" si="37"/>
        <v>0.4</v>
      </c>
      <c r="AN18" s="5">
        <f t="shared" si="37"/>
        <v>0</v>
      </c>
    </row>
    <row r="19">
      <c r="A19" s="2" t="s">
        <v>77</v>
      </c>
      <c r="B19" s="2">
        <v>0.0</v>
      </c>
      <c r="C19" s="2">
        <v>0.0</v>
      </c>
      <c r="D19" s="2">
        <v>2.0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f t="shared" si="4"/>
        <v>2</v>
      </c>
      <c r="AG19" s="2">
        <f t="shared" ref="AG19:AH19" si="38">SUM(B19,D19,F19,H19,J19,L19,N19,P19,R19,T19,V19,X19,Z19,AB19,AD19)</f>
        <v>2</v>
      </c>
      <c r="AH19" s="2">
        <f t="shared" si="38"/>
        <v>0</v>
      </c>
      <c r="AI19" s="4">
        <f t="shared" ref="AI19:AK19" si="39">(AF19/15)</f>
        <v>0.1333333333</v>
      </c>
      <c r="AJ19" s="4">
        <f t="shared" si="39"/>
        <v>0.1333333333</v>
      </c>
      <c r="AK19" s="4">
        <f t="shared" si="39"/>
        <v>0</v>
      </c>
      <c r="AL19" s="5">
        <f t="shared" ref="AL19:AN19" si="40">(AF19/500)*100</f>
        <v>0.4</v>
      </c>
      <c r="AM19" s="5">
        <f t="shared" si="40"/>
        <v>0.4</v>
      </c>
      <c r="AN19" s="5">
        <f t="shared" si="40"/>
        <v>0</v>
      </c>
    </row>
    <row r="20">
      <c r="A20" s="2" t="s">
        <v>78</v>
      </c>
      <c r="B20" s="2">
        <v>0.0</v>
      </c>
      <c r="C20" s="2">
        <v>0.0</v>
      </c>
      <c r="D20" s="2">
        <v>2.0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f t="shared" si="4"/>
        <v>2</v>
      </c>
      <c r="AG20" s="2">
        <f t="shared" ref="AG20:AH20" si="41">SUM(B20,D20,F20,H20,J20,L20,N20,P20,R20,T20,V20,X20,Z20,AB20,AD20)</f>
        <v>2</v>
      </c>
      <c r="AH20" s="2">
        <f t="shared" si="41"/>
        <v>0</v>
      </c>
      <c r="AI20" s="4">
        <f t="shared" ref="AI20:AK20" si="42">(AF20/15)</f>
        <v>0.1333333333</v>
      </c>
      <c r="AJ20" s="4">
        <f t="shared" si="42"/>
        <v>0.1333333333</v>
      </c>
      <c r="AK20" s="4">
        <f t="shared" si="42"/>
        <v>0</v>
      </c>
      <c r="AL20" s="5">
        <f t="shared" ref="AL20:AN20" si="43">(AF20/500)*100</f>
        <v>0.4</v>
      </c>
      <c r="AM20" s="5">
        <f t="shared" si="43"/>
        <v>0.4</v>
      </c>
      <c r="AN20" s="5">
        <f t="shared" si="43"/>
        <v>0</v>
      </c>
    </row>
    <row r="21" ht="15.75" customHeight="1">
      <c r="A21" s="2" t="s">
        <v>61</v>
      </c>
      <c r="B21" s="2">
        <v>0.0</v>
      </c>
      <c r="C21" s="2">
        <v>0.0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f t="shared" si="4"/>
        <v>2</v>
      </c>
      <c r="AG21" s="2">
        <f t="shared" ref="AG21:AH21" si="44">SUM(B21,D21,F21,H21,J21,L21,N21,P21,R21,T21,V21,X21,Z21,AB21,AD21)</f>
        <v>2</v>
      </c>
      <c r="AH21" s="2">
        <f t="shared" si="44"/>
        <v>0</v>
      </c>
      <c r="AI21" s="4">
        <f t="shared" ref="AI21:AK21" si="45">(AF21/15)</f>
        <v>0.1333333333</v>
      </c>
      <c r="AJ21" s="4">
        <f t="shared" si="45"/>
        <v>0.1333333333</v>
      </c>
      <c r="AK21" s="4">
        <f t="shared" si="45"/>
        <v>0</v>
      </c>
      <c r="AL21" s="5">
        <f t="shared" ref="AL21:AN21" si="46">(AF21/500)*100</f>
        <v>0.4</v>
      </c>
      <c r="AM21" s="5">
        <f t="shared" si="46"/>
        <v>0.4</v>
      </c>
      <c r="AN21" s="5">
        <f t="shared" si="46"/>
        <v>0</v>
      </c>
    </row>
    <row r="22" ht="15.75" customHeight="1">
      <c r="A22" s="2" t="s">
        <v>59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f t="shared" si="4"/>
        <v>1</v>
      </c>
      <c r="AG22" s="2">
        <f t="shared" ref="AG22:AH22" si="47">SUM(B22,D22,F22,H22,J22,L22,N22,P22,R22,T22,V22,X22,Z22,AB22,AD22)</f>
        <v>1</v>
      </c>
      <c r="AH22" s="2">
        <f t="shared" si="47"/>
        <v>0</v>
      </c>
      <c r="AI22" s="4">
        <f t="shared" ref="AI22:AK22" si="48">(AF22/15)</f>
        <v>0.06666666667</v>
      </c>
      <c r="AJ22" s="4">
        <f t="shared" si="48"/>
        <v>0.06666666667</v>
      </c>
      <c r="AK22" s="4">
        <f t="shared" si="48"/>
        <v>0</v>
      </c>
      <c r="AL22" s="5">
        <f t="shared" ref="AL22:AN22" si="49">(AF22/500)*100</f>
        <v>0.2</v>
      </c>
      <c r="AM22" s="5">
        <f t="shared" si="49"/>
        <v>0.2</v>
      </c>
      <c r="AN22" s="5">
        <f t="shared" si="49"/>
        <v>0</v>
      </c>
    </row>
    <row r="23" ht="15.75" customHeight="1">
      <c r="A23" s="2" t="s">
        <v>56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f t="shared" si="4"/>
        <v>1</v>
      </c>
      <c r="AG23" s="2">
        <f t="shared" ref="AG23:AH23" si="50">SUM(B23,D23,F23,H23,J23,L23,N23,P23,R23,T23,V23,X23,Z23,AB23,AD23)</f>
        <v>1</v>
      </c>
      <c r="AH23" s="2">
        <f t="shared" si="50"/>
        <v>0</v>
      </c>
      <c r="AI23" s="4">
        <f t="shared" ref="AI23:AK23" si="51">(AF23/15)</f>
        <v>0.06666666667</v>
      </c>
      <c r="AJ23" s="4">
        <f t="shared" si="51"/>
        <v>0.06666666667</v>
      </c>
      <c r="AK23" s="4">
        <f t="shared" si="51"/>
        <v>0</v>
      </c>
      <c r="AL23" s="5">
        <f t="shared" ref="AL23:AN23" si="52">(AF23/500)*100</f>
        <v>0.2</v>
      </c>
      <c r="AM23" s="5">
        <f t="shared" si="52"/>
        <v>0.2</v>
      </c>
      <c r="AN23" s="5">
        <f t="shared" si="52"/>
        <v>0</v>
      </c>
    </row>
    <row r="24" ht="15.75" customHeight="1">
      <c r="A24" s="2" t="s">
        <v>79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f t="shared" si="4"/>
        <v>1</v>
      </c>
      <c r="AG24" s="2">
        <f t="shared" ref="AG24:AH24" si="53">SUM(B24,D24,F24,H24,J24,L24,N24,P24,R24,T24,V24,X24,Z24,AB24,AD24)</f>
        <v>1</v>
      </c>
      <c r="AH24" s="2">
        <f t="shared" si="53"/>
        <v>0</v>
      </c>
      <c r="AI24" s="4">
        <f t="shared" ref="AI24:AK24" si="54">(AF24/15)</f>
        <v>0.06666666667</v>
      </c>
      <c r="AJ24" s="4">
        <f t="shared" si="54"/>
        <v>0.06666666667</v>
      </c>
      <c r="AK24" s="4">
        <f t="shared" si="54"/>
        <v>0</v>
      </c>
      <c r="AL24" s="5">
        <f t="shared" ref="AL24:AN24" si="55">(AF24/500)*100</f>
        <v>0.2</v>
      </c>
      <c r="AM24" s="5">
        <f t="shared" si="55"/>
        <v>0.2</v>
      </c>
      <c r="AN24" s="5">
        <f t="shared" si="55"/>
        <v>0</v>
      </c>
    </row>
    <row r="25" ht="15.75" customHeight="1">
      <c r="A25" s="2" t="s">
        <v>47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f t="shared" si="4"/>
        <v>1</v>
      </c>
      <c r="AG25" s="2">
        <f t="shared" ref="AG25:AH25" si="56">SUM(B25,D25,F25,H25,J25,L25,N25,P25,R25,T25,V25,X25,Z25,AB25,AD25)</f>
        <v>1</v>
      </c>
      <c r="AH25" s="2">
        <f t="shared" si="56"/>
        <v>0</v>
      </c>
      <c r="AI25" s="4">
        <f t="shared" ref="AI25:AK25" si="57">(AF25/15)</f>
        <v>0.06666666667</v>
      </c>
      <c r="AJ25" s="4">
        <f t="shared" si="57"/>
        <v>0.06666666667</v>
      </c>
      <c r="AK25" s="4">
        <f t="shared" si="57"/>
        <v>0</v>
      </c>
      <c r="AL25" s="5">
        <f t="shared" ref="AL25:AN25" si="58">(AF25/500)*100</f>
        <v>0.2</v>
      </c>
      <c r="AM25" s="5">
        <f t="shared" si="58"/>
        <v>0.2</v>
      </c>
      <c r="AN25" s="5">
        <f t="shared" si="58"/>
        <v>0</v>
      </c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ht="15.75" customHeight="1">
      <c r="A27" s="1" t="s">
        <v>35</v>
      </c>
      <c r="B27" s="2">
        <f t="shared" ref="B27:AH27" si="59">SUM(B7:B26)</f>
        <v>2</v>
      </c>
      <c r="C27" s="2">
        <f t="shared" si="59"/>
        <v>13</v>
      </c>
      <c r="D27" s="2">
        <f t="shared" si="59"/>
        <v>40</v>
      </c>
      <c r="E27" s="2">
        <f t="shared" si="59"/>
        <v>6</v>
      </c>
      <c r="F27" s="2">
        <f t="shared" si="59"/>
        <v>43</v>
      </c>
      <c r="G27" s="2">
        <f t="shared" si="59"/>
        <v>0</v>
      </c>
      <c r="H27" s="2">
        <f t="shared" si="59"/>
        <v>21</v>
      </c>
      <c r="I27" s="2">
        <f t="shared" si="59"/>
        <v>10</v>
      </c>
      <c r="J27" s="2">
        <f t="shared" si="59"/>
        <v>28</v>
      </c>
      <c r="K27" s="2">
        <f t="shared" si="59"/>
        <v>17</v>
      </c>
      <c r="L27" s="2">
        <f t="shared" si="59"/>
        <v>15</v>
      </c>
      <c r="M27" s="2">
        <f t="shared" si="59"/>
        <v>7</v>
      </c>
      <c r="N27" s="2">
        <f t="shared" si="59"/>
        <v>14</v>
      </c>
      <c r="O27" s="2">
        <f t="shared" si="59"/>
        <v>11</v>
      </c>
      <c r="P27" s="2">
        <f t="shared" si="59"/>
        <v>58</v>
      </c>
      <c r="Q27" s="2">
        <f t="shared" si="59"/>
        <v>2</v>
      </c>
      <c r="R27" s="2">
        <f t="shared" si="59"/>
        <v>27</v>
      </c>
      <c r="S27" s="2">
        <f t="shared" si="59"/>
        <v>5</v>
      </c>
      <c r="T27" s="2">
        <f t="shared" si="59"/>
        <v>15</v>
      </c>
      <c r="U27" s="2">
        <f t="shared" si="59"/>
        <v>15</v>
      </c>
      <c r="V27" s="2">
        <f t="shared" si="59"/>
        <v>30</v>
      </c>
      <c r="W27" s="2">
        <f t="shared" si="59"/>
        <v>0</v>
      </c>
      <c r="X27" s="2">
        <f t="shared" si="59"/>
        <v>9</v>
      </c>
      <c r="Y27" s="2">
        <f t="shared" si="59"/>
        <v>9</v>
      </c>
      <c r="Z27" s="2">
        <f t="shared" si="59"/>
        <v>24</v>
      </c>
      <c r="AA27" s="2">
        <f t="shared" si="59"/>
        <v>20</v>
      </c>
      <c r="AB27" s="2">
        <f t="shared" si="59"/>
        <v>26</v>
      </c>
      <c r="AC27" s="2">
        <f t="shared" si="59"/>
        <v>17</v>
      </c>
      <c r="AD27" s="2">
        <f t="shared" si="59"/>
        <v>7</v>
      </c>
      <c r="AE27" s="2">
        <f t="shared" si="59"/>
        <v>9</v>
      </c>
      <c r="AF27" s="2">
        <f t="shared" si="59"/>
        <v>500</v>
      </c>
      <c r="AG27" s="2">
        <f t="shared" si="59"/>
        <v>359</v>
      </c>
      <c r="AH27" s="2">
        <f t="shared" si="59"/>
        <v>141</v>
      </c>
      <c r="AI27" s="2"/>
      <c r="AJ27" s="2"/>
      <c r="AK27" s="2"/>
    </row>
    <row r="28" ht="15.75" customHeight="1">
      <c r="A28" s="1" t="s">
        <v>36</v>
      </c>
      <c r="B28" s="2"/>
      <c r="C28" s="2">
        <f>SUM(B27:C27)</f>
        <v>15</v>
      </c>
      <c r="D28" s="2"/>
      <c r="E28" s="2">
        <f>SUM(D27:E27)</f>
        <v>46</v>
      </c>
      <c r="F28" s="2"/>
      <c r="G28" s="2">
        <f>SUM(F27:G27)</f>
        <v>43</v>
      </c>
      <c r="H28" s="2"/>
      <c r="I28" s="2">
        <f>SUM(H27:I27)</f>
        <v>31</v>
      </c>
      <c r="J28" s="2"/>
      <c r="K28" s="2">
        <f>SUM(J27:K27)</f>
        <v>45</v>
      </c>
      <c r="L28" s="2"/>
      <c r="M28" s="2">
        <f>SUM(L27:M27)</f>
        <v>22</v>
      </c>
      <c r="N28" s="2"/>
      <c r="O28" s="2">
        <f>SUM(N27:O27)</f>
        <v>25</v>
      </c>
      <c r="P28" s="2"/>
      <c r="Q28" s="2">
        <f>SUM(P27:Q27)</f>
        <v>60</v>
      </c>
      <c r="R28" s="2"/>
      <c r="S28" s="2">
        <f>SUM(R27:S27)</f>
        <v>32</v>
      </c>
      <c r="T28" s="2"/>
      <c r="U28" s="2">
        <f>SUM(T27:U27)</f>
        <v>30</v>
      </c>
      <c r="V28" s="2"/>
      <c r="W28" s="2">
        <f>SUM(V27:W27)</f>
        <v>30</v>
      </c>
      <c r="X28" s="2"/>
      <c r="Y28" s="2">
        <f>SUM(X27:Y27)</f>
        <v>18</v>
      </c>
      <c r="Z28" s="2"/>
      <c r="AA28" s="2">
        <f>SUM(Z27:AA27)</f>
        <v>44</v>
      </c>
      <c r="AB28" s="2"/>
      <c r="AC28" s="2">
        <f>SUM(AB27:AC27)</f>
        <v>43</v>
      </c>
      <c r="AD28" s="2"/>
      <c r="AE28" s="2">
        <f>SUM(AD27:AE27)</f>
        <v>16</v>
      </c>
      <c r="AF28" s="2"/>
      <c r="AG28" s="2"/>
      <c r="AH28" s="2">
        <f>SUM(AG27:AH27)</f>
        <v>500</v>
      </c>
      <c r="AI28" s="4">
        <f t="shared" ref="AI28:AN28" si="60">SUM(AI7:AI27)</f>
        <v>33.33333333</v>
      </c>
      <c r="AJ28" s="4">
        <f t="shared" si="60"/>
        <v>23.93333333</v>
      </c>
      <c r="AK28" s="4">
        <f t="shared" si="60"/>
        <v>9.4</v>
      </c>
      <c r="AL28" s="6">
        <f t="shared" si="60"/>
        <v>100</v>
      </c>
      <c r="AM28" s="5">
        <f t="shared" si="60"/>
        <v>71.8</v>
      </c>
      <c r="AN28" s="5">
        <f t="shared" si="60"/>
        <v>28.2</v>
      </c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5.75" customHeight="1">
      <c r="A30" s="2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4" width="9.13"/>
    <col customWidth="1" min="15" max="15" width="9.63"/>
    <col customWidth="1" min="16" max="17" width="9.13"/>
    <col customWidth="1" min="18" max="26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</v>
      </c>
      <c r="B4" s="3">
        <v>45846.0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4</v>
      </c>
      <c r="B5" s="2" t="s">
        <v>51</v>
      </c>
      <c r="C5" s="2"/>
      <c r="D5" s="2" t="s">
        <v>40</v>
      </c>
      <c r="E5" s="2"/>
      <c r="F5" s="2" t="s">
        <v>41</v>
      </c>
      <c r="G5" s="2"/>
      <c r="H5" s="2" t="s">
        <v>8</v>
      </c>
      <c r="I5" s="2"/>
      <c r="J5" s="2" t="s">
        <v>53</v>
      </c>
      <c r="K5" s="2"/>
      <c r="L5" s="2" t="s">
        <v>20</v>
      </c>
      <c r="M5" s="2" t="s">
        <v>20</v>
      </c>
      <c r="N5" s="2" t="s">
        <v>20</v>
      </c>
      <c r="O5" s="2" t="s">
        <v>21</v>
      </c>
      <c r="P5" s="2" t="s">
        <v>21</v>
      </c>
      <c r="Q5" s="2" t="s">
        <v>21</v>
      </c>
      <c r="R5" s="2" t="s">
        <v>22</v>
      </c>
      <c r="S5" s="2" t="s">
        <v>22</v>
      </c>
      <c r="T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26</v>
      </c>
      <c r="M6" s="2" t="s">
        <v>24</v>
      </c>
      <c r="N6" s="2" t="s">
        <v>25</v>
      </c>
      <c r="O6" s="2" t="s">
        <v>26</v>
      </c>
      <c r="P6" s="2" t="s">
        <v>24</v>
      </c>
      <c r="Q6" s="2" t="s">
        <v>25</v>
      </c>
      <c r="R6" s="2" t="s">
        <v>26</v>
      </c>
      <c r="S6" s="2" t="s">
        <v>24</v>
      </c>
      <c r="T6" s="2" t="s">
        <v>25</v>
      </c>
    </row>
    <row r="7">
      <c r="A7" s="2" t="s">
        <v>28</v>
      </c>
      <c r="B7" s="2">
        <v>10.0</v>
      </c>
      <c r="C7" s="2">
        <v>3.0</v>
      </c>
      <c r="D7" s="2">
        <v>1.0</v>
      </c>
      <c r="E7" s="2">
        <v>1.0</v>
      </c>
      <c r="F7" s="2">
        <v>4.0</v>
      </c>
      <c r="G7" s="2">
        <v>2.0</v>
      </c>
      <c r="H7" s="2">
        <v>22.0</v>
      </c>
      <c r="I7" s="2">
        <v>2.0</v>
      </c>
      <c r="J7" s="2">
        <v>0.0</v>
      </c>
      <c r="K7" s="2">
        <v>0.0</v>
      </c>
      <c r="L7" s="2">
        <f t="shared" ref="L7:L15" si="4">SUM(B7:K7)</f>
        <v>45</v>
      </c>
      <c r="M7" s="2">
        <f t="shared" ref="M7:N7" si="1">SUM(B7,D7,F7,H7,J7)</f>
        <v>37</v>
      </c>
      <c r="N7" s="2">
        <f t="shared" si="1"/>
        <v>8</v>
      </c>
      <c r="O7" s="4">
        <f t="shared" ref="O7:Q7" si="2">(L7/5)</f>
        <v>9</v>
      </c>
      <c r="P7" s="4">
        <f t="shared" si="2"/>
        <v>7.4</v>
      </c>
      <c r="Q7" s="4">
        <f t="shared" si="2"/>
        <v>1.6</v>
      </c>
      <c r="R7" s="5">
        <f t="shared" ref="R7:T7" si="3">(L7/93)*100</f>
        <v>48.38709677</v>
      </c>
      <c r="S7" s="5">
        <f t="shared" si="3"/>
        <v>39.78494624</v>
      </c>
      <c r="T7" s="5">
        <f t="shared" si="3"/>
        <v>8.602150538</v>
      </c>
    </row>
    <row r="8">
      <c r="A8" s="2" t="s">
        <v>81</v>
      </c>
      <c r="B8" s="2">
        <v>0.0</v>
      </c>
      <c r="C8" s="2">
        <v>0.0</v>
      </c>
      <c r="D8" s="2">
        <v>3.0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15.0</v>
      </c>
      <c r="K8" s="2">
        <v>9.0</v>
      </c>
      <c r="L8" s="2">
        <f t="shared" si="4"/>
        <v>28</v>
      </c>
      <c r="M8" s="2">
        <f t="shared" ref="M8:N8" si="5">SUM(B8,D8,F8,H8,J8)</f>
        <v>18</v>
      </c>
      <c r="N8" s="2">
        <f t="shared" si="5"/>
        <v>10</v>
      </c>
      <c r="O8" s="4">
        <f t="shared" ref="O8:Q8" si="6">(L8/5)</f>
        <v>5.6</v>
      </c>
      <c r="P8" s="4">
        <f t="shared" si="6"/>
        <v>3.6</v>
      </c>
      <c r="Q8" s="4">
        <f t="shared" si="6"/>
        <v>2</v>
      </c>
      <c r="R8" s="5">
        <f t="shared" ref="R8:T8" si="7">(L8/93)*100</f>
        <v>30.10752688</v>
      </c>
      <c r="S8" s="5">
        <f t="shared" si="7"/>
        <v>19.35483871</v>
      </c>
      <c r="T8" s="5">
        <f t="shared" si="7"/>
        <v>10.75268817</v>
      </c>
    </row>
    <row r="9">
      <c r="A9" s="2" t="s">
        <v>48</v>
      </c>
      <c r="B9" s="2">
        <v>0.0</v>
      </c>
      <c r="C9" s="2">
        <v>0.0</v>
      </c>
      <c r="D9" s="2">
        <v>1.0</v>
      </c>
      <c r="E9" s="2">
        <v>0.0</v>
      </c>
      <c r="F9" s="2">
        <v>1.0</v>
      </c>
      <c r="G9" s="2">
        <v>1.0</v>
      </c>
      <c r="H9" s="2">
        <v>4.0</v>
      </c>
      <c r="I9" s="2">
        <v>1.0</v>
      </c>
      <c r="J9" s="2">
        <v>0.0</v>
      </c>
      <c r="K9" s="2">
        <v>0.0</v>
      </c>
      <c r="L9" s="2">
        <f t="shared" si="4"/>
        <v>8</v>
      </c>
      <c r="M9" s="2">
        <f t="shared" ref="M9:N9" si="8">SUM(B9,D9,F9,H9,J9)</f>
        <v>6</v>
      </c>
      <c r="N9" s="2">
        <f t="shared" si="8"/>
        <v>2</v>
      </c>
      <c r="O9" s="4">
        <f t="shared" ref="O9:Q9" si="9">(L9/5)</f>
        <v>1.6</v>
      </c>
      <c r="P9" s="4">
        <f t="shared" si="9"/>
        <v>1.2</v>
      </c>
      <c r="Q9" s="4">
        <f t="shared" si="9"/>
        <v>0.4</v>
      </c>
      <c r="R9" s="5">
        <f t="shared" ref="R9:T9" si="10">(L9/93)*100</f>
        <v>8.602150538</v>
      </c>
      <c r="S9" s="5">
        <f t="shared" si="10"/>
        <v>6.451612903</v>
      </c>
      <c r="T9" s="5">
        <f t="shared" si="10"/>
        <v>2.150537634</v>
      </c>
    </row>
    <row r="10">
      <c r="A10" s="2" t="s">
        <v>31</v>
      </c>
      <c r="B10" s="2">
        <v>0.0</v>
      </c>
      <c r="C10" s="2">
        <v>0.0</v>
      </c>
      <c r="D10" s="2">
        <v>0.0</v>
      </c>
      <c r="E10" s="2">
        <v>0.0</v>
      </c>
      <c r="F10" s="2">
        <v>3.0</v>
      </c>
      <c r="G10" s="2">
        <v>2.0</v>
      </c>
      <c r="H10" s="2">
        <v>0.0</v>
      </c>
      <c r="I10" s="2">
        <v>0.0</v>
      </c>
      <c r="J10" s="2">
        <v>0.0</v>
      </c>
      <c r="K10" s="2">
        <v>0.0</v>
      </c>
      <c r="L10" s="2">
        <f t="shared" si="4"/>
        <v>5</v>
      </c>
      <c r="M10" s="2">
        <f t="shared" ref="M10:N10" si="11">SUM(B10,D10,F10,H10,J10)</f>
        <v>3</v>
      </c>
      <c r="N10" s="2">
        <f t="shared" si="11"/>
        <v>2</v>
      </c>
      <c r="O10" s="4">
        <f t="shared" ref="O10:Q10" si="12">(L10/5)</f>
        <v>1</v>
      </c>
      <c r="P10" s="4">
        <f t="shared" si="12"/>
        <v>0.6</v>
      </c>
      <c r="Q10" s="4">
        <f t="shared" si="12"/>
        <v>0.4</v>
      </c>
      <c r="R10" s="5">
        <f t="shared" ref="R10:T10" si="13">(L10/93)*100</f>
        <v>5.376344086</v>
      </c>
      <c r="S10" s="5">
        <f t="shared" si="13"/>
        <v>3.225806452</v>
      </c>
      <c r="T10" s="5">
        <f t="shared" si="13"/>
        <v>2.150537634</v>
      </c>
    </row>
    <row r="11">
      <c r="A11" s="2" t="s">
        <v>82</v>
      </c>
      <c r="B11" s="2">
        <v>0.0</v>
      </c>
      <c r="C11" s="2">
        <v>0.0</v>
      </c>
      <c r="D11" s="2">
        <v>0.0</v>
      </c>
      <c r="E11" s="2">
        <v>2.0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f t="shared" si="4"/>
        <v>2</v>
      </c>
      <c r="M11" s="2">
        <f t="shared" ref="M11:N11" si="14">SUM(B11,D11,F11,H11,J11)</f>
        <v>0</v>
      </c>
      <c r="N11" s="2">
        <f t="shared" si="14"/>
        <v>2</v>
      </c>
      <c r="O11" s="4">
        <f t="shared" ref="O11:Q11" si="15">(L11/5)</f>
        <v>0.4</v>
      </c>
      <c r="P11" s="4">
        <f t="shared" si="15"/>
        <v>0</v>
      </c>
      <c r="Q11" s="4">
        <f t="shared" si="15"/>
        <v>0.4</v>
      </c>
      <c r="R11" s="5">
        <f t="shared" ref="R11:T11" si="16">(L11/93)*100</f>
        <v>2.150537634</v>
      </c>
      <c r="S11" s="5">
        <f t="shared" si="16"/>
        <v>0</v>
      </c>
      <c r="T11" s="5">
        <f t="shared" si="16"/>
        <v>2.150537634</v>
      </c>
    </row>
    <row r="12">
      <c r="A12" s="2" t="s">
        <v>55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2.0</v>
      </c>
      <c r="I12" s="2">
        <v>0.0</v>
      </c>
      <c r="J12" s="2">
        <v>0.0</v>
      </c>
      <c r="K12" s="2">
        <v>0.0</v>
      </c>
      <c r="L12" s="2">
        <f t="shared" si="4"/>
        <v>2</v>
      </c>
      <c r="M12" s="2">
        <f t="shared" ref="M12:N12" si="17">SUM(B12,D12,F12,H12,J12)</f>
        <v>2</v>
      </c>
      <c r="N12" s="2">
        <f t="shared" si="17"/>
        <v>0</v>
      </c>
      <c r="O12" s="4">
        <f t="shared" ref="O12:Q12" si="18">(L12/5)</f>
        <v>0.4</v>
      </c>
      <c r="P12" s="4">
        <f t="shared" si="18"/>
        <v>0.4</v>
      </c>
      <c r="Q12" s="4">
        <f t="shared" si="18"/>
        <v>0</v>
      </c>
      <c r="R12" s="5">
        <f t="shared" ref="R12:T12" si="19">(L12/93)*100</f>
        <v>2.150537634</v>
      </c>
      <c r="S12" s="5">
        <f t="shared" si="19"/>
        <v>2.150537634</v>
      </c>
      <c r="T12" s="5">
        <f t="shared" si="19"/>
        <v>0</v>
      </c>
    </row>
    <row r="13">
      <c r="A13" s="2" t="s">
        <v>83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f t="shared" si="4"/>
        <v>1</v>
      </c>
      <c r="M13" s="2">
        <f t="shared" ref="M13:N13" si="20">SUM(B13,D13,F13,H13,J13)</f>
        <v>1</v>
      </c>
      <c r="N13" s="2">
        <f t="shared" si="20"/>
        <v>0</v>
      </c>
      <c r="O13" s="4">
        <f t="shared" ref="O13:Q13" si="21">(L13/5)</f>
        <v>0.2</v>
      </c>
      <c r="P13" s="4">
        <f t="shared" si="21"/>
        <v>0.2</v>
      </c>
      <c r="Q13" s="4">
        <f t="shared" si="21"/>
        <v>0</v>
      </c>
      <c r="R13" s="5">
        <f t="shared" ref="R13:T13" si="22">(L13/93)*100</f>
        <v>1.075268817</v>
      </c>
      <c r="S13" s="5">
        <f t="shared" si="22"/>
        <v>1.075268817</v>
      </c>
      <c r="T13" s="5">
        <f t="shared" si="22"/>
        <v>0</v>
      </c>
    </row>
    <row r="14">
      <c r="A14" s="2" t="s">
        <v>47</v>
      </c>
      <c r="B14" s="2">
        <v>0.0</v>
      </c>
      <c r="C14" s="2">
        <v>0.0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f t="shared" si="4"/>
        <v>1</v>
      </c>
      <c r="M14" s="2">
        <f t="shared" ref="M14:N14" si="23">SUM(B14,D14,F14,H14,J14)</f>
        <v>1</v>
      </c>
      <c r="N14" s="2">
        <f t="shared" si="23"/>
        <v>0</v>
      </c>
      <c r="O14" s="4">
        <f t="shared" ref="O14:Q14" si="24">(L14/5)</f>
        <v>0.2</v>
      </c>
      <c r="P14" s="4">
        <f t="shared" si="24"/>
        <v>0.2</v>
      </c>
      <c r="Q14" s="4">
        <f t="shared" si="24"/>
        <v>0</v>
      </c>
      <c r="R14" s="5">
        <f t="shared" ref="R14:T14" si="25">(L14/93)*100</f>
        <v>1.075268817</v>
      </c>
      <c r="S14" s="5">
        <f t="shared" si="25"/>
        <v>1.075268817</v>
      </c>
      <c r="T14" s="5">
        <f t="shared" si="25"/>
        <v>0</v>
      </c>
    </row>
    <row r="15">
      <c r="A15" s="2" t="s">
        <v>34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f t="shared" si="4"/>
        <v>1</v>
      </c>
      <c r="M15" s="2">
        <f t="shared" ref="M15:N15" si="26">SUM(B15,D15,F15,H15,J15)</f>
        <v>1</v>
      </c>
      <c r="N15" s="2">
        <f t="shared" si="26"/>
        <v>0</v>
      </c>
      <c r="O15" s="4">
        <f t="shared" ref="O15:Q15" si="27">(L15/5)</f>
        <v>0.2</v>
      </c>
      <c r="P15" s="4">
        <f t="shared" si="27"/>
        <v>0.2</v>
      </c>
      <c r="Q15" s="4">
        <f t="shared" si="27"/>
        <v>0</v>
      </c>
      <c r="R15" s="5">
        <f t="shared" ref="R15:T15" si="28">(L15/93)*100</f>
        <v>1.075268817</v>
      </c>
      <c r="S15" s="5">
        <f t="shared" si="28"/>
        <v>1.075268817</v>
      </c>
      <c r="T15" s="5">
        <f t="shared" si="28"/>
        <v>0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5"/>
      <c r="S16" s="5"/>
      <c r="T16" s="5"/>
    </row>
    <row r="17">
      <c r="A17" s="1" t="s">
        <v>35</v>
      </c>
      <c r="B17" s="2">
        <f t="shared" ref="B17:N17" si="29">SUM(B7:B16)</f>
        <v>12</v>
      </c>
      <c r="C17" s="2">
        <f t="shared" si="29"/>
        <v>3</v>
      </c>
      <c r="D17" s="2">
        <f t="shared" si="29"/>
        <v>5</v>
      </c>
      <c r="E17" s="2">
        <f t="shared" si="29"/>
        <v>4</v>
      </c>
      <c r="F17" s="2">
        <f t="shared" si="29"/>
        <v>9</v>
      </c>
      <c r="G17" s="2">
        <f t="shared" si="29"/>
        <v>5</v>
      </c>
      <c r="H17" s="2">
        <f t="shared" si="29"/>
        <v>28</v>
      </c>
      <c r="I17" s="2">
        <f t="shared" si="29"/>
        <v>3</v>
      </c>
      <c r="J17" s="2">
        <f t="shared" si="29"/>
        <v>15</v>
      </c>
      <c r="K17" s="2">
        <f t="shared" si="29"/>
        <v>9</v>
      </c>
      <c r="L17" s="2">
        <f t="shared" si="29"/>
        <v>93</v>
      </c>
      <c r="M17" s="2">
        <f t="shared" si="29"/>
        <v>69</v>
      </c>
      <c r="N17" s="2">
        <f t="shared" si="29"/>
        <v>24</v>
      </c>
      <c r="O17" s="2"/>
      <c r="P17" s="2"/>
      <c r="Q17" s="2"/>
    </row>
    <row r="18">
      <c r="A18" s="1" t="s">
        <v>36</v>
      </c>
      <c r="B18" s="2"/>
      <c r="C18" s="2">
        <f>SUM(B17:C17)</f>
        <v>15</v>
      </c>
      <c r="D18" s="2"/>
      <c r="E18" s="2">
        <f>SUM(D17:E17)</f>
        <v>9</v>
      </c>
      <c r="F18" s="2"/>
      <c r="G18" s="2">
        <f>SUM(F17:G17)</f>
        <v>14</v>
      </c>
      <c r="H18" s="2"/>
      <c r="I18" s="2">
        <f>SUM(H17:I17)</f>
        <v>31</v>
      </c>
      <c r="J18" s="2"/>
      <c r="K18" s="2">
        <f>SUM(J17:K17)</f>
        <v>24</v>
      </c>
      <c r="L18" s="2"/>
      <c r="M18" s="2"/>
      <c r="N18" s="2">
        <f>SUM(M17:N17)</f>
        <v>93</v>
      </c>
      <c r="O18" s="4">
        <f t="shared" ref="O18:T18" si="30">SUM(O7:O17)</f>
        <v>18.6</v>
      </c>
      <c r="P18" s="4">
        <f t="shared" si="30"/>
        <v>13.8</v>
      </c>
      <c r="Q18" s="4">
        <f t="shared" si="30"/>
        <v>4.8</v>
      </c>
      <c r="R18" s="6">
        <f t="shared" si="30"/>
        <v>100</v>
      </c>
      <c r="S18" s="5">
        <f t="shared" si="30"/>
        <v>74.19354839</v>
      </c>
      <c r="T18" s="5">
        <f t="shared" si="30"/>
        <v>25.80645161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 t="s">
        <v>37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34" width="9.13"/>
    <col customWidth="1" min="35" max="35" width="9.63"/>
    <col customWidth="1" min="36" max="37" width="9.13"/>
    <col customWidth="1" min="38" max="40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2" t="s">
        <v>3</v>
      </c>
      <c r="B4" s="3">
        <v>45846.0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2" t="s">
        <v>4</v>
      </c>
      <c r="B5" s="2" t="s">
        <v>39</v>
      </c>
      <c r="C5" s="2"/>
      <c r="D5" s="2" t="s">
        <v>6</v>
      </c>
      <c r="E5" s="2"/>
      <c r="F5" s="2" t="s">
        <v>68</v>
      </c>
      <c r="G5" s="2"/>
      <c r="H5" s="2" t="s">
        <v>85</v>
      </c>
      <c r="I5" s="2"/>
      <c r="J5" s="2" t="s">
        <v>53</v>
      </c>
      <c r="K5" s="2"/>
      <c r="L5" s="2" t="s">
        <v>10</v>
      </c>
      <c r="M5" s="2"/>
      <c r="N5" s="2" t="s">
        <v>86</v>
      </c>
      <c r="O5" s="2"/>
      <c r="P5" s="2" t="s">
        <v>45</v>
      </c>
      <c r="Q5" s="2"/>
      <c r="R5" s="2" t="s">
        <v>87</v>
      </c>
      <c r="S5" s="2"/>
      <c r="T5" s="2" t="s">
        <v>88</v>
      </c>
      <c r="U5" s="2"/>
      <c r="V5" s="2" t="s">
        <v>89</v>
      </c>
      <c r="W5" s="2"/>
      <c r="X5" s="2" t="s">
        <v>90</v>
      </c>
      <c r="Y5" s="2"/>
      <c r="Z5" s="2" t="s">
        <v>91</v>
      </c>
      <c r="AA5" s="2"/>
      <c r="AB5" s="2" t="s">
        <v>18</v>
      </c>
      <c r="AC5" s="2"/>
      <c r="AD5" s="2" t="s">
        <v>19</v>
      </c>
      <c r="AE5" s="2"/>
      <c r="AF5" s="2" t="s">
        <v>20</v>
      </c>
      <c r="AG5" s="2" t="s">
        <v>20</v>
      </c>
      <c r="AH5" s="2" t="s">
        <v>20</v>
      </c>
      <c r="AI5" s="2" t="s">
        <v>21</v>
      </c>
      <c r="AJ5" s="2" t="s">
        <v>21</v>
      </c>
      <c r="AK5" s="2" t="s">
        <v>21</v>
      </c>
      <c r="AL5" s="2" t="s">
        <v>22</v>
      </c>
      <c r="AM5" s="2" t="s">
        <v>22</v>
      </c>
      <c r="AN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24</v>
      </c>
      <c r="U6" s="2" t="s">
        <v>25</v>
      </c>
      <c r="V6" s="2" t="s">
        <v>24</v>
      </c>
      <c r="W6" s="2" t="s">
        <v>25</v>
      </c>
      <c r="X6" s="2" t="s">
        <v>24</v>
      </c>
      <c r="Y6" s="2" t="s">
        <v>25</v>
      </c>
      <c r="Z6" s="2" t="s">
        <v>24</v>
      </c>
      <c r="AA6" s="2" t="s">
        <v>25</v>
      </c>
      <c r="AB6" s="2" t="s">
        <v>24</v>
      </c>
      <c r="AC6" s="2" t="s">
        <v>25</v>
      </c>
      <c r="AD6" s="2" t="s">
        <v>24</v>
      </c>
      <c r="AE6" s="2" t="s">
        <v>25</v>
      </c>
      <c r="AF6" s="2" t="s">
        <v>26</v>
      </c>
      <c r="AG6" s="2" t="s">
        <v>24</v>
      </c>
      <c r="AH6" s="2" t="s">
        <v>25</v>
      </c>
      <c r="AI6" s="2" t="s">
        <v>26</v>
      </c>
      <c r="AJ6" s="2" t="s">
        <v>24</v>
      </c>
      <c r="AK6" s="2" t="s">
        <v>25</v>
      </c>
      <c r="AL6" s="2" t="s">
        <v>26</v>
      </c>
      <c r="AM6" s="2" t="s">
        <v>24</v>
      </c>
      <c r="AN6" s="2" t="s">
        <v>25</v>
      </c>
    </row>
    <row r="7">
      <c r="A7" s="2" t="s">
        <v>29</v>
      </c>
      <c r="B7" s="2">
        <v>8.0</v>
      </c>
      <c r="C7" s="2">
        <v>1.0</v>
      </c>
      <c r="D7" s="2">
        <v>15.0</v>
      </c>
      <c r="E7" s="2">
        <v>3.0</v>
      </c>
      <c r="F7" s="2">
        <v>5.0</v>
      </c>
      <c r="G7" s="2">
        <v>2.0</v>
      </c>
      <c r="H7" s="2">
        <v>4.0</v>
      </c>
      <c r="I7" s="2">
        <v>1.0</v>
      </c>
      <c r="J7" s="2">
        <v>4.0</v>
      </c>
      <c r="K7" s="2">
        <v>3.0</v>
      </c>
      <c r="L7" s="2">
        <v>0.0</v>
      </c>
      <c r="M7" s="2">
        <v>0.0</v>
      </c>
      <c r="N7" s="2">
        <v>0.0</v>
      </c>
      <c r="O7" s="2">
        <v>0.0</v>
      </c>
      <c r="P7" s="2">
        <v>4.0</v>
      </c>
      <c r="Q7" s="2">
        <v>4.0</v>
      </c>
      <c r="R7" s="2">
        <v>6.0</v>
      </c>
      <c r="S7" s="2">
        <v>0.0</v>
      </c>
      <c r="T7" s="2">
        <v>3.0</v>
      </c>
      <c r="U7" s="2">
        <v>1.0</v>
      </c>
      <c r="V7" s="2">
        <v>10.0</v>
      </c>
      <c r="W7" s="2">
        <v>0.0</v>
      </c>
      <c r="X7" s="2">
        <v>3.0</v>
      </c>
      <c r="Y7" s="2">
        <v>0.0</v>
      </c>
      <c r="Z7" s="2">
        <v>5.0</v>
      </c>
      <c r="AA7" s="2">
        <v>1.0</v>
      </c>
      <c r="AB7" s="2">
        <v>1.0</v>
      </c>
      <c r="AC7" s="2">
        <v>1.0</v>
      </c>
      <c r="AD7" s="2">
        <v>8.0</v>
      </c>
      <c r="AE7" s="2">
        <v>3.0</v>
      </c>
      <c r="AF7" s="2">
        <f t="shared" ref="AF7:AF21" si="4">SUM(B7:AE7)</f>
        <v>96</v>
      </c>
      <c r="AG7" s="2">
        <f t="shared" ref="AG7:AH7" si="1">SUM(B7,D7,F7,H7,J7,L7,N7,P7,R7,T7,V7,X7,Z7,AB7,AD7)</f>
        <v>76</v>
      </c>
      <c r="AH7" s="2">
        <f t="shared" si="1"/>
        <v>20</v>
      </c>
      <c r="AI7" s="4">
        <f t="shared" ref="AI7:AK7" si="2">(AF7/15)</f>
        <v>6.4</v>
      </c>
      <c r="AJ7" s="4">
        <f t="shared" si="2"/>
        <v>5.066666667</v>
      </c>
      <c r="AK7" s="4">
        <f t="shared" si="2"/>
        <v>1.333333333</v>
      </c>
      <c r="AL7" s="5">
        <f t="shared" ref="AL7:AN7" si="3">(AF7/193)*100</f>
        <v>49.74093264</v>
      </c>
      <c r="AM7" s="5">
        <f t="shared" si="3"/>
        <v>39.37823834</v>
      </c>
      <c r="AN7" s="5">
        <f t="shared" si="3"/>
        <v>10.3626943</v>
      </c>
    </row>
    <row r="8">
      <c r="A8" s="2" t="s">
        <v>28</v>
      </c>
      <c r="B8" s="2">
        <v>0.0</v>
      </c>
      <c r="C8" s="2">
        <v>1.0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2.0</v>
      </c>
      <c r="M8" s="2">
        <v>1.0</v>
      </c>
      <c r="N8" s="2">
        <v>0.0</v>
      </c>
      <c r="O8" s="2">
        <v>0.0</v>
      </c>
      <c r="P8" s="2">
        <v>1.0</v>
      </c>
      <c r="Q8" s="2">
        <v>1.0</v>
      </c>
      <c r="R8" s="2">
        <v>7.0</v>
      </c>
      <c r="S8" s="2">
        <v>4.0</v>
      </c>
      <c r="T8" s="2">
        <v>1.0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1.0</v>
      </c>
      <c r="AE8" s="2">
        <v>1.0</v>
      </c>
      <c r="AF8" s="2">
        <f t="shared" si="4"/>
        <v>20</v>
      </c>
      <c r="AG8" s="2">
        <f t="shared" ref="AG8:AH8" si="5">SUM(B8,D8,F8,H8,J8,L8,N8,P8,R8,T8,V8,X8,Z8,AB8,AD8)</f>
        <v>12</v>
      </c>
      <c r="AH8" s="2">
        <f t="shared" si="5"/>
        <v>8</v>
      </c>
      <c r="AI8" s="4">
        <f t="shared" ref="AI8:AK8" si="6">(AF8/15)</f>
        <v>1.333333333</v>
      </c>
      <c r="AJ8" s="4">
        <f t="shared" si="6"/>
        <v>0.8</v>
      </c>
      <c r="AK8" s="4">
        <f t="shared" si="6"/>
        <v>0.5333333333</v>
      </c>
      <c r="AL8" s="5">
        <f t="shared" ref="AL8:AN8" si="7">(AF8/193)*100</f>
        <v>10.3626943</v>
      </c>
      <c r="AM8" s="5">
        <f t="shared" si="7"/>
        <v>6.21761658</v>
      </c>
      <c r="AN8" s="5">
        <f t="shared" si="7"/>
        <v>4.14507772</v>
      </c>
    </row>
    <row r="9">
      <c r="A9" s="2" t="s">
        <v>31</v>
      </c>
      <c r="B9" s="2">
        <v>0.0</v>
      </c>
      <c r="C9" s="2">
        <v>0.0</v>
      </c>
      <c r="D9" s="2">
        <v>4.0</v>
      </c>
      <c r="E9" s="2">
        <v>3.0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1.0</v>
      </c>
      <c r="S9" s="2">
        <v>1.0</v>
      </c>
      <c r="T9" s="2">
        <v>3.0</v>
      </c>
      <c r="U9" s="2">
        <v>1.0</v>
      </c>
      <c r="V9" s="2">
        <v>2.0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f t="shared" si="4"/>
        <v>16</v>
      </c>
      <c r="AG9" s="2">
        <f t="shared" ref="AG9:AH9" si="8">SUM(B9,D9,F9,H9,J9,L9,N9,P9,R9,T9,V9,X9,Z9,AB9,AD9)</f>
        <v>10</v>
      </c>
      <c r="AH9" s="2">
        <f t="shared" si="8"/>
        <v>6</v>
      </c>
      <c r="AI9" s="4">
        <f t="shared" ref="AI9:AK9" si="9">(AF9/15)</f>
        <v>1.066666667</v>
      </c>
      <c r="AJ9" s="4">
        <f t="shared" si="9"/>
        <v>0.6666666667</v>
      </c>
      <c r="AK9" s="4">
        <f t="shared" si="9"/>
        <v>0.4</v>
      </c>
      <c r="AL9" s="5">
        <f t="shared" ref="AL9:AN9" si="10">(AF9/193)*100</f>
        <v>8.29015544</v>
      </c>
      <c r="AM9" s="5">
        <f t="shared" si="10"/>
        <v>5.18134715</v>
      </c>
      <c r="AN9" s="5">
        <f t="shared" si="10"/>
        <v>3.10880829</v>
      </c>
    </row>
    <row r="10">
      <c r="A10" s="2" t="s">
        <v>27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1.0</v>
      </c>
      <c r="N10" s="2">
        <v>2.0</v>
      </c>
      <c r="O10" s="2">
        <v>4.0</v>
      </c>
      <c r="P10" s="2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0.0</v>
      </c>
      <c r="W10" s="2">
        <v>0.0</v>
      </c>
      <c r="X10" s="2">
        <v>4.0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f t="shared" si="4"/>
        <v>14</v>
      </c>
      <c r="AG10" s="2">
        <f t="shared" ref="AG10:AH10" si="11">SUM(B10,D10,F10,H10,J10,L10,N10,P10,R10,T10,V10,X10,Z10,AB10,AD10)</f>
        <v>8</v>
      </c>
      <c r="AH10" s="2">
        <f t="shared" si="11"/>
        <v>6</v>
      </c>
      <c r="AI10" s="4">
        <f t="shared" ref="AI10:AK10" si="12">(AF10/15)</f>
        <v>0.9333333333</v>
      </c>
      <c r="AJ10" s="4">
        <f t="shared" si="12"/>
        <v>0.5333333333</v>
      </c>
      <c r="AK10" s="4">
        <f t="shared" si="12"/>
        <v>0.4</v>
      </c>
      <c r="AL10" s="5">
        <f t="shared" ref="AL10:AN10" si="13">(AF10/193)*100</f>
        <v>7.25388601</v>
      </c>
      <c r="AM10" s="5">
        <f t="shared" si="13"/>
        <v>4.14507772</v>
      </c>
      <c r="AN10" s="5">
        <f t="shared" si="13"/>
        <v>3.10880829</v>
      </c>
    </row>
    <row r="11">
      <c r="A11" s="2" t="s">
        <v>92</v>
      </c>
      <c r="B11" s="2">
        <v>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4.0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3.0</v>
      </c>
      <c r="U11" s="2">
        <v>2.0</v>
      </c>
      <c r="V11" s="2">
        <v>0.0</v>
      </c>
      <c r="W11" s="2">
        <v>0.0</v>
      </c>
      <c r="X11" s="2">
        <v>1.0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f t="shared" si="4"/>
        <v>12</v>
      </c>
      <c r="AG11" s="2">
        <f t="shared" ref="AG11:AH11" si="14">SUM(B11,D11,F11,H11,J11,L11,N11,P11,R11,T11,V11,X11,Z11,AB11,AD11)</f>
        <v>9</v>
      </c>
      <c r="AH11" s="2">
        <f t="shared" si="14"/>
        <v>3</v>
      </c>
      <c r="AI11" s="4">
        <f t="shared" ref="AI11:AK11" si="15">(AF11/15)</f>
        <v>0.8</v>
      </c>
      <c r="AJ11" s="4">
        <f t="shared" si="15"/>
        <v>0.6</v>
      </c>
      <c r="AK11" s="4">
        <f t="shared" si="15"/>
        <v>0.2</v>
      </c>
      <c r="AL11" s="5">
        <f t="shared" ref="AL11:AN11" si="16">(AF11/193)*100</f>
        <v>6.21761658</v>
      </c>
      <c r="AM11" s="5">
        <f t="shared" si="16"/>
        <v>4.663212435</v>
      </c>
      <c r="AN11" s="5">
        <f t="shared" si="16"/>
        <v>1.554404145</v>
      </c>
    </row>
    <row r="12">
      <c r="A12" s="2" t="s">
        <v>34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5.0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3.0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2.0</v>
      </c>
      <c r="AE12" s="2">
        <v>0.0</v>
      </c>
      <c r="AF12" s="2">
        <f t="shared" si="4"/>
        <v>10</v>
      </c>
      <c r="AG12" s="2">
        <f t="shared" ref="AG12:AH12" si="17">SUM(B12,D12,F12,H12,J12,L12,N12,P12,R12,T12,V12,X12,Z12,AB12,AD12)</f>
        <v>10</v>
      </c>
      <c r="AH12" s="2">
        <f t="shared" si="17"/>
        <v>0</v>
      </c>
      <c r="AI12" s="4">
        <f t="shared" ref="AI12:AK12" si="18">(AF12/15)</f>
        <v>0.6666666667</v>
      </c>
      <c r="AJ12" s="4">
        <f t="shared" si="18"/>
        <v>0.6666666667</v>
      </c>
      <c r="AK12" s="4">
        <f t="shared" si="18"/>
        <v>0</v>
      </c>
      <c r="AL12" s="5">
        <f t="shared" ref="AL12:AN12" si="19">(AF12/193)*100</f>
        <v>5.18134715</v>
      </c>
      <c r="AM12" s="5">
        <f t="shared" si="19"/>
        <v>5.18134715</v>
      </c>
      <c r="AN12" s="5">
        <f t="shared" si="19"/>
        <v>0</v>
      </c>
    </row>
    <row r="13">
      <c r="A13" s="2" t="s">
        <v>33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4.0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f t="shared" si="4"/>
        <v>6</v>
      </c>
      <c r="AG13" s="2">
        <f t="shared" ref="AG13:AH13" si="20">SUM(B13,D13,F13,H13,J13,L13,N13,P13,R13,T13,V13,X13,Z13,AB13,AD13)</f>
        <v>6</v>
      </c>
      <c r="AH13" s="2">
        <f t="shared" si="20"/>
        <v>0</v>
      </c>
      <c r="AI13" s="4">
        <f t="shared" ref="AI13:AK13" si="21">(AF13/15)</f>
        <v>0.4</v>
      </c>
      <c r="AJ13" s="4">
        <f t="shared" si="21"/>
        <v>0.4</v>
      </c>
      <c r="AK13" s="4">
        <f t="shared" si="21"/>
        <v>0</v>
      </c>
      <c r="AL13" s="5">
        <f t="shared" ref="AL13:AN13" si="22">(AF13/193)*100</f>
        <v>3.10880829</v>
      </c>
      <c r="AM13" s="5">
        <f t="shared" si="22"/>
        <v>3.10880829</v>
      </c>
      <c r="AN13" s="5">
        <f t="shared" si="22"/>
        <v>0</v>
      </c>
    </row>
    <row r="14">
      <c r="A14" s="2" t="s">
        <v>93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1.0</v>
      </c>
      <c r="S14" s="2">
        <v>0.0</v>
      </c>
      <c r="T14" s="2">
        <v>1.0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1.0</v>
      </c>
      <c r="AE14" s="2">
        <v>0.0</v>
      </c>
      <c r="AF14" s="2">
        <f t="shared" si="4"/>
        <v>5</v>
      </c>
      <c r="AG14" s="2">
        <f t="shared" ref="AG14:AH14" si="23">SUM(B14,D14,F14,H14,J14,L14,N14,P14,R14,T14,V14,X14,Z14,AB14,AD14)</f>
        <v>4</v>
      </c>
      <c r="AH14" s="2">
        <f t="shared" si="23"/>
        <v>1</v>
      </c>
      <c r="AI14" s="4">
        <f t="shared" ref="AI14:AK14" si="24">(AF14/15)</f>
        <v>0.3333333333</v>
      </c>
      <c r="AJ14" s="4">
        <f t="shared" si="24"/>
        <v>0.2666666667</v>
      </c>
      <c r="AK14" s="4">
        <f t="shared" si="24"/>
        <v>0.06666666667</v>
      </c>
      <c r="AL14" s="5">
        <f t="shared" ref="AL14:AN14" si="25">(AF14/193)*100</f>
        <v>2.590673575</v>
      </c>
      <c r="AM14" s="5">
        <f t="shared" si="25"/>
        <v>2.07253886</v>
      </c>
      <c r="AN14" s="5">
        <f t="shared" si="25"/>
        <v>0.518134715</v>
      </c>
    </row>
    <row r="15">
      <c r="A15" s="2" t="s">
        <v>81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3.0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f t="shared" si="4"/>
        <v>3</v>
      </c>
      <c r="AG15" s="2">
        <f t="shared" ref="AG15:AH15" si="26">SUM(B15,D15,F15,H15,J15,L15,N15,P15,R15,T15,V15,X15,Z15,AB15,AD15)</f>
        <v>3</v>
      </c>
      <c r="AH15" s="2">
        <f t="shared" si="26"/>
        <v>0</v>
      </c>
      <c r="AI15" s="4">
        <f t="shared" ref="AI15:AK15" si="27">(AF15/15)</f>
        <v>0.2</v>
      </c>
      <c r="AJ15" s="4">
        <f t="shared" si="27"/>
        <v>0.2</v>
      </c>
      <c r="AK15" s="4">
        <f t="shared" si="27"/>
        <v>0</v>
      </c>
      <c r="AL15" s="5">
        <f t="shared" ref="AL15:AN15" si="28">(AF15/193)*100</f>
        <v>1.554404145</v>
      </c>
      <c r="AM15" s="5">
        <f t="shared" si="28"/>
        <v>1.554404145</v>
      </c>
      <c r="AN15" s="5">
        <f t="shared" si="28"/>
        <v>0</v>
      </c>
    </row>
    <row r="16">
      <c r="A16" s="2" t="s">
        <v>66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3.0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f t="shared" si="4"/>
        <v>3</v>
      </c>
      <c r="AG16" s="2">
        <f t="shared" ref="AG16:AH16" si="29">SUM(B16,D16,F16,H16,J16,L16,N16,P16,R16,T16,V16,X16,Z16,AB16,AD16)</f>
        <v>3</v>
      </c>
      <c r="AH16" s="2">
        <f t="shared" si="29"/>
        <v>0</v>
      </c>
      <c r="AI16" s="4">
        <f t="shared" ref="AI16:AK16" si="30">(AF16/15)</f>
        <v>0.2</v>
      </c>
      <c r="AJ16" s="4">
        <f t="shared" si="30"/>
        <v>0.2</v>
      </c>
      <c r="AK16" s="4">
        <f t="shared" si="30"/>
        <v>0</v>
      </c>
      <c r="AL16" s="5">
        <f t="shared" ref="AL16:AN16" si="31">(AF16/193)*100</f>
        <v>1.554404145</v>
      </c>
      <c r="AM16" s="5">
        <f t="shared" si="31"/>
        <v>1.554404145</v>
      </c>
      <c r="AN16" s="5">
        <f t="shared" si="31"/>
        <v>0</v>
      </c>
    </row>
    <row r="17">
      <c r="A17" s="2" t="s">
        <v>94</v>
      </c>
      <c r="B17" s="2">
        <v>1.0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f t="shared" si="4"/>
        <v>2</v>
      </c>
      <c r="AG17" s="2">
        <f t="shared" ref="AG17:AH17" si="32">SUM(B17,D17,F17,H17,J17,L17,N17,P17,R17,T17,V17,X17,Z17,AB17,AD17)</f>
        <v>2</v>
      </c>
      <c r="AH17" s="2">
        <f t="shared" si="32"/>
        <v>0</v>
      </c>
      <c r="AI17" s="4">
        <f t="shared" ref="AI17:AK17" si="33">(AF17/15)</f>
        <v>0.1333333333</v>
      </c>
      <c r="AJ17" s="4">
        <f t="shared" si="33"/>
        <v>0.1333333333</v>
      </c>
      <c r="AK17" s="4">
        <f t="shared" si="33"/>
        <v>0</v>
      </c>
      <c r="AL17" s="5">
        <f t="shared" ref="AL17:AN17" si="34">(AF17/193)*100</f>
        <v>1.03626943</v>
      </c>
      <c r="AM17" s="5">
        <f t="shared" si="34"/>
        <v>1.03626943</v>
      </c>
      <c r="AN17" s="5">
        <f t="shared" si="34"/>
        <v>0</v>
      </c>
    </row>
    <row r="18">
      <c r="A18" s="2" t="s">
        <v>95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2.0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f t="shared" si="4"/>
        <v>2</v>
      </c>
      <c r="AG18" s="2">
        <f t="shared" ref="AG18:AH18" si="35">SUM(B18,D18,F18,H18,J18,L18,N18,P18,R18,T18,V18,X18,Z18,AB18,AD18)</f>
        <v>2</v>
      </c>
      <c r="AH18" s="2">
        <f t="shared" si="35"/>
        <v>0</v>
      </c>
      <c r="AI18" s="4">
        <f t="shared" ref="AI18:AK18" si="36">(AF18/15)</f>
        <v>0.1333333333</v>
      </c>
      <c r="AJ18" s="4">
        <f t="shared" si="36"/>
        <v>0.1333333333</v>
      </c>
      <c r="AK18" s="4">
        <f t="shared" si="36"/>
        <v>0</v>
      </c>
      <c r="AL18" s="5">
        <f t="shared" ref="AL18:AN18" si="37">(AF18/193)*100</f>
        <v>1.03626943</v>
      </c>
      <c r="AM18" s="5">
        <f t="shared" si="37"/>
        <v>1.03626943</v>
      </c>
      <c r="AN18" s="5">
        <f t="shared" si="37"/>
        <v>0</v>
      </c>
    </row>
    <row r="19">
      <c r="A19" s="2" t="s">
        <v>96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2.0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f t="shared" si="4"/>
        <v>2</v>
      </c>
      <c r="AG19" s="2">
        <f t="shared" ref="AG19:AH19" si="38">SUM(B19,D19,F19,H19,J19,L19,N19,P19,R19,T19,V19,X19,Z19,AB19,AD19)</f>
        <v>0</v>
      </c>
      <c r="AH19" s="2">
        <f t="shared" si="38"/>
        <v>2</v>
      </c>
      <c r="AI19" s="4">
        <f t="shared" ref="AI19:AK19" si="39">(AF19/15)</f>
        <v>0.1333333333</v>
      </c>
      <c r="AJ19" s="4">
        <f t="shared" si="39"/>
        <v>0</v>
      </c>
      <c r="AK19" s="4">
        <f t="shared" si="39"/>
        <v>0.1333333333</v>
      </c>
      <c r="AL19" s="5">
        <f t="shared" ref="AL19:AN19" si="40">(AF19/193)*100</f>
        <v>1.03626943</v>
      </c>
      <c r="AM19" s="5">
        <f t="shared" si="40"/>
        <v>0</v>
      </c>
      <c r="AN19" s="5">
        <f t="shared" si="40"/>
        <v>1.03626943</v>
      </c>
    </row>
    <row r="20">
      <c r="A20" s="2" t="s">
        <v>48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f t="shared" si="4"/>
        <v>1</v>
      </c>
      <c r="AG20" s="2">
        <f t="shared" ref="AG20:AH20" si="41">SUM(B20,D20,F20,H20,J20,L20,N20,P20,R20,T20,V20,X20,Z20,AB20,AD20)</f>
        <v>1</v>
      </c>
      <c r="AH20" s="2">
        <f t="shared" si="41"/>
        <v>0</v>
      </c>
      <c r="AI20" s="4">
        <f t="shared" ref="AI20:AK20" si="42">(AF20/15)</f>
        <v>0.06666666667</v>
      </c>
      <c r="AJ20" s="4">
        <f t="shared" si="42"/>
        <v>0.06666666667</v>
      </c>
      <c r="AK20" s="4">
        <f t="shared" si="42"/>
        <v>0</v>
      </c>
      <c r="AL20" s="5">
        <f t="shared" ref="AL20:AN20" si="43">(AF20/193)*100</f>
        <v>0.518134715</v>
      </c>
      <c r="AM20" s="5">
        <f t="shared" si="43"/>
        <v>0.518134715</v>
      </c>
      <c r="AN20" s="5">
        <f t="shared" si="43"/>
        <v>0</v>
      </c>
    </row>
    <row r="21" ht="15.75" customHeight="1">
      <c r="A21" s="2" t="s">
        <v>47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f t="shared" si="4"/>
        <v>1</v>
      </c>
      <c r="AG21" s="2">
        <f t="shared" ref="AG21:AH21" si="44">SUM(B21,D21,F21,H21,J21,L21,N21,P21,R21,T21,V21,X21,Z21,AB21,AD21)</f>
        <v>1</v>
      </c>
      <c r="AH21" s="2">
        <f t="shared" si="44"/>
        <v>0</v>
      </c>
      <c r="AI21" s="4">
        <f t="shared" ref="AI21:AK21" si="45">(AF21/15)</f>
        <v>0.06666666667</v>
      </c>
      <c r="AJ21" s="4">
        <f t="shared" si="45"/>
        <v>0.06666666667</v>
      </c>
      <c r="AK21" s="4">
        <f t="shared" si="45"/>
        <v>0</v>
      </c>
      <c r="AL21" s="5">
        <f t="shared" ref="AL21:AN21" si="46">(AF21/193)*100</f>
        <v>0.518134715</v>
      </c>
      <c r="AM21" s="5">
        <f t="shared" si="46"/>
        <v>0.518134715</v>
      </c>
      <c r="AN21" s="5">
        <f t="shared" si="46"/>
        <v>0</v>
      </c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4"/>
      <c r="AJ22" s="4"/>
      <c r="AK22" s="4"/>
      <c r="AL22" s="5"/>
      <c r="AM22" s="5"/>
      <c r="AN22" s="5"/>
    </row>
    <row r="23" ht="15.75" customHeight="1">
      <c r="A23" s="1" t="s">
        <v>35</v>
      </c>
      <c r="B23" s="2">
        <f t="shared" ref="B23:AH23" si="47">SUM(B7:B22)</f>
        <v>11</v>
      </c>
      <c r="C23" s="2">
        <f t="shared" si="47"/>
        <v>2</v>
      </c>
      <c r="D23" s="2">
        <f t="shared" si="47"/>
        <v>21</v>
      </c>
      <c r="E23" s="2">
        <f t="shared" si="47"/>
        <v>6</v>
      </c>
      <c r="F23" s="2">
        <f t="shared" si="47"/>
        <v>5</v>
      </c>
      <c r="G23" s="2">
        <f t="shared" si="47"/>
        <v>4</v>
      </c>
      <c r="H23" s="2">
        <f t="shared" si="47"/>
        <v>8</v>
      </c>
      <c r="I23" s="2">
        <f t="shared" si="47"/>
        <v>1</v>
      </c>
      <c r="J23" s="2">
        <f t="shared" si="47"/>
        <v>4</v>
      </c>
      <c r="K23" s="2">
        <f t="shared" si="47"/>
        <v>4</v>
      </c>
      <c r="L23" s="2">
        <f t="shared" si="47"/>
        <v>15</v>
      </c>
      <c r="M23" s="2">
        <f t="shared" si="47"/>
        <v>2</v>
      </c>
      <c r="N23" s="2">
        <f t="shared" si="47"/>
        <v>6</v>
      </c>
      <c r="O23" s="2">
        <f t="shared" si="47"/>
        <v>5</v>
      </c>
      <c r="P23" s="2">
        <f t="shared" si="47"/>
        <v>7</v>
      </c>
      <c r="Q23" s="2">
        <f t="shared" si="47"/>
        <v>5</v>
      </c>
      <c r="R23" s="2">
        <f t="shared" si="47"/>
        <v>18</v>
      </c>
      <c r="S23" s="2">
        <f t="shared" si="47"/>
        <v>5</v>
      </c>
      <c r="T23" s="2">
        <f t="shared" si="47"/>
        <v>12</v>
      </c>
      <c r="U23" s="2">
        <f t="shared" si="47"/>
        <v>6</v>
      </c>
      <c r="V23" s="2">
        <f t="shared" si="47"/>
        <v>13</v>
      </c>
      <c r="W23" s="2">
        <f t="shared" si="47"/>
        <v>0</v>
      </c>
      <c r="X23" s="2">
        <f t="shared" si="47"/>
        <v>8</v>
      </c>
      <c r="Y23" s="2">
        <f t="shared" si="47"/>
        <v>0</v>
      </c>
      <c r="Z23" s="2">
        <f t="shared" si="47"/>
        <v>6</v>
      </c>
      <c r="AA23" s="2">
        <f t="shared" si="47"/>
        <v>1</v>
      </c>
      <c r="AB23" s="2">
        <f t="shared" si="47"/>
        <v>1</v>
      </c>
      <c r="AC23" s="2">
        <f t="shared" si="47"/>
        <v>1</v>
      </c>
      <c r="AD23" s="2">
        <f t="shared" si="47"/>
        <v>12</v>
      </c>
      <c r="AE23" s="2">
        <f t="shared" si="47"/>
        <v>4</v>
      </c>
      <c r="AF23" s="2">
        <f t="shared" si="47"/>
        <v>193</v>
      </c>
      <c r="AG23" s="2">
        <f t="shared" si="47"/>
        <v>147</v>
      </c>
      <c r="AH23" s="2">
        <f t="shared" si="47"/>
        <v>46</v>
      </c>
      <c r="AI23" s="2"/>
      <c r="AJ23" s="2"/>
      <c r="AK23" s="2"/>
    </row>
    <row r="24" ht="15.75" customHeight="1">
      <c r="A24" s="1" t="s">
        <v>36</v>
      </c>
      <c r="B24" s="2"/>
      <c r="C24" s="2">
        <f>SUM(B23:C23)</f>
        <v>13</v>
      </c>
      <c r="D24" s="2"/>
      <c r="E24" s="2">
        <f>SUM(D23:E23)</f>
        <v>27</v>
      </c>
      <c r="F24" s="2"/>
      <c r="G24" s="2">
        <f>SUM(F23:G23)</f>
        <v>9</v>
      </c>
      <c r="H24" s="2"/>
      <c r="I24" s="2">
        <f>SUM(H23:I23)</f>
        <v>9</v>
      </c>
      <c r="J24" s="2"/>
      <c r="K24" s="2">
        <f>SUM(J23:K23)</f>
        <v>8</v>
      </c>
      <c r="L24" s="2"/>
      <c r="M24" s="2">
        <f>SUM(L23:M23)</f>
        <v>17</v>
      </c>
      <c r="N24" s="2"/>
      <c r="O24" s="2">
        <f>SUM(N23:O23)</f>
        <v>11</v>
      </c>
      <c r="P24" s="2"/>
      <c r="Q24" s="2">
        <f>SUM(P23:Q23)</f>
        <v>12</v>
      </c>
      <c r="R24" s="2"/>
      <c r="S24" s="2">
        <f>SUM(R23:S23)</f>
        <v>23</v>
      </c>
      <c r="T24" s="2"/>
      <c r="U24" s="2">
        <f>SUM(T23:U23)</f>
        <v>18</v>
      </c>
      <c r="V24" s="2"/>
      <c r="W24" s="2">
        <f>SUM(V23:W23)</f>
        <v>13</v>
      </c>
      <c r="X24" s="2"/>
      <c r="Y24" s="2">
        <f>SUM(X23:Y23)</f>
        <v>8</v>
      </c>
      <c r="Z24" s="2"/>
      <c r="AA24" s="2">
        <f>SUM(Z23:AA23)</f>
        <v>7</v>
      </c>
      <c r="AB24" s="2"/>
      <c r="AC24" s="2">
        <f>SUM(AB23:AC23)</f>
        <v>2</v>
      </c>
      <c r="AD24" s="2"/>
      <c r="AE24" s="2">
        <f>SUM(AD23:AE23)</f>
        <v>16</v>
      </c>
      <c r="AF24" s="2"/>
      <c r="AG24" s="2"/>
      <c r="AH24" s="2">
        <f>SUM(AG23:AH23)</f>
        <v>193</v>
      </c>
      <c r="AI24" s="4">
        <f t="shared" ref="AI24:AN24" si="48">SUM(AI7:AI23)</f>
        <v>12.86666667</v>
      </c>
      <c r="AJ24" s="4">
        <f t="shared" si="48"/>
        <v>9.8</v>
      </c>
      <c r="AK24" s="4">
        <f t="shared" si="48"/>
        <v>3.066666667</v>
      </c>
      <c r="AL24" s="6">
        <f t="shared" si="48"/>
        <v>100</v>
      </c>
      <c r="AM24" s="5">
        <f t="shared" si="48"/>
        <v>76.16580311</v>
      </c>
      <c r="AN24" s="5">
        <f t="shared" si="48"/>
        <v>23.83419689</v>
      </c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ht="15.75" customHeight="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24" width="9.13"/>
    <col customWidth="1" min="25" max="25" width="9.63"/>
    <col customWidth="1" min="26" max="27" width="9.13"/>
    <col customWidth="1" min="28" max="30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3</v>
      </c>
      <c r="B4" s="3">
        <v>45846.0</v>
      </c>
      <c r="C4" s="7">
        <v>45847.0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4</v>
      </c>
      <c r="B5" s="2" t="s">
        <v>5</v>
      </c>
      <c r="C5" s="2"/>
      <c r="D5" s="2" t="s">
        <v>40</v>
      </c>
      <c r="E5" s="2"/>
      <c r="F5" s="2" t="s">
        <v>41</v>
      </c>
      <c r="G5" s="2"/>
      <c r="H5" s="2" t="s">
        <v>8</v>
      </c>
      <c r="I5" s="2"/>
      <c r="J5" s="2" t="s">
        <v>53</v>
      </c>
      <c r="K5" s="2"/>
      <c r="L5" s="2" t="s">
        <v>10</v>
      </c>
      <c r="M5" s="2"/>
      <c r="N5" s="2" t="s">
        <v>11</v>
      </c>
      <c r="O5" s="2"/>
      <c r="P5" s="2" t="s">
        <v>45</v>
      </c>
      <c r="Q5" s="2"/>
      <c r="R5" s="2" t="s">
        <v>13</v>
      </c>
      <c r="S5" s="2"/>
      <c r="T5" s="2" t="s">
        <v>14</v>
      </c>
      <c r="U5" s="2"/>
      <c r="V5" s="2" t="s">
        <v>20</v>
      </c>
      <c r="W5" s="2" t="s">
        <v>20</v>
      </c>
      <c r="X5" s="2" t="s">
        <v>20</v>
      </c>
      <c r="Y5" s="2" t="s">
        <v>21</v>
      </c>
      <c r="Z5" s="2" t="s">
        <v>21</v>
      </c>
      <c r="AA5" s="2" t="s">
        <v>21</v>
      </c>
      <c r="AB5" s="2" t="s">
        <v>22</v>
      </c>
      <c r="AC5" s="2" t="s">
        <v>22</v>
      </c>
      <c r="AD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24</v>
      </c>
      <c r="U6" s="2" t="s">
        <v>25</v>
      </c>
      <c r="V6" s="2" t="s">
        <v>26</v>
      </c>
      <c r="W6" s="2" t="s">
        <v>24</v>
      </c>
      <c r="X6" s="2" t="s">
        <v>25</v>
      </c>
      <c r="Y6" s="2" t="s">
        <v>26</v>
      </c>
      <c r="Z6" s="2" t="s">
        <v>24</v>
      </c>
      <c r="AA6" s="2" t="s">
        <v>25</v>
      </c>
      <c r="AB6" s="2" t="s">
        <v>26</v>
      </c>
      <c r="AC6" s="2" t="s">
        <v>24</v>
      </c>
      <c r="AD6" s="2" t="s">
        <v>25</v>
      </c>
    </row>
    <row r="7">
      <c r="A7" s="2" t="s">
        <v>49</v>
      </c>
      <c r="B7" s="2">
        <v>5.0</v>
      </c>
      <c r="C7" s="2">
        <v>8.0</v>
      </c>
      <c r="D7" s="2">
        <v>6.0</v>
      </c>
      <c r="E7" s="2">
        <v>7.0</v>
      </c>
      <c r="F7" s="2">
        <v>5.0</v>
      </c>
      <c r="G7" s="2">
        <v>6.0</v>
      </c>
      <c r="H7" s="2">
        <v>8.0</v>
      </c>
      <c r="I7" s="2">
        <v>0.0</v>
      </c>
      <c r="J7" s="2">
        <v>1.0</v>
      </c>
      <c r="K7" s="2">
        <v>0.0</v>
      </c>
      <c r="L7" s="2">
        <v>6.0</v>
      </c>
      <c r="M7" s="2">
        <v>5.0</v>
      </c>
      <c r="N7" s="2">
        <v>0.0</v>
      </c>
      <c r="O7" s="2">
        <v>2.0</v>
      </c>
      <c r="P7" s="2">
        <v>7.0</v>
      </c>
      <c r="Q7" s="2">
        <v>2.0</v>
      </c>
      <c r="R7" s="2">
        <v>2.0</v>
      </c>
      <c r="S7" s="2">
        <v>1.0</v>
      </c>
      <c r="T7" s="2">
        <v>10.0</v>
      </c>
      <c r="U7" s="2">
        <v>14.0</v>
      </c>
      <c r="V7" s="2">
        <f t="shared" ref="V7:V22" si="4">SUM(B7:U7)</f>
        <v>95</v>
      </c>
      <c r="W7" s="2">
        <f t="shared" ref="W7:X7" si="1">SUM(B7,D7,F7,H7,J7,L7,N7,P7,R7,T7)</f>
        <v>50</v>
      </c>
      <c r="X7" s="2">
        <f t="shared" si="1"/>
        <v>45</v>
      </c>
      <c r="Y7" s="4">
        <f t="shared" ref="Y7:AA7" si="2">(V7/10)</f>
        <v>9.5</v>
      </c>
      <c r="Z7" s="4">
        <f t="shared" si="2"/>
        <v>5</v>
      </c>
      <c r="AA7" s="4">
        <f t="shared" si="2"/>
        <v>4.5</v>
      </c>
      <c r="AB7" s="5">
        <f t="shared" ref="AB7:AD7" si="3">(V7/252)*100</f>
        <v>37.6984127</v>
      </c>
      <c r="AC7" s="5">
        <f t="shared" si="3"/>
        <v>19.84126984</v>
      </c>
      <c r="AD7" s="5">
        <f t="shared" si="3"/>
        <v>17.85714286</v>
      </c>
    </row>
    <row r="8">
      <c r="A8" s="2" t="s">
        <v>55</v>
      </c>
      <c r="B8" s="2">
        <v>0.0</v>
      </c>
      <c r="C8" s="2">
        <v>0.0</v>
      </c>
      <c r="D8" s="2">
        <v>3.0</v>
      </c>
      <c r="E8" s="2">
        <v>4.0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5.0</v>
      </c>
      <c r="S8" s="2">
        <v>9.0</v>
      </c>
      <c r="T8" s="2">
        <v>8.0</v>
      </c>
      <c r="U8" s="2">
        <v>16.0</v>
      </c>
      <c r="V8" s="2">
        <f t="shared" si="4"/>
        <v>45</v>
      </c>
      <c r="W8" s="2">
        <f t="shared" ref="W8:X8" si="5">SUM(B8,D8,F8,H8,J8,L8,N8,P8,R8,T8)</f>
        <v>16</v>
      </c>
      <c r="X8" s="2">
        <f t="shared" si="5"/>
        <v>29</v>
      </c>
      <c r="Y8" s="4">
        <f t="shared" ref="Y8:AA8" si="6">(V8/10)</f>
        <v>4.5</v>
      </c>
      <c r="Z8" s="4">
        <f t="shared" si="6"/>
        <v>1.6</v>
      </c>
      <c r="AA8" s="4">
        <f t="shared" si="6"/>
        <v>2.9</v>
      </c>
      <c r="AB8" s="5">
        <f t="shared" ref="AB8:AD8" si="7">(V8/252)*100</f>
        <v>17.85714286</v>
      </c>
      <c r="AC8" s="5">
        <f t="shared" si="7"/>
        <v>6.349206349</v>
      </c>
      <c r="AD8" s="5">
        <f t="shared" si="7"/>
        <v>11.50793651</v>
      </c>
    </row>
    <row r="9">
      <c r="A9" s="2" t="s">
        <v>47</v>
      </c>
      <c r="B9" s="2">
        <v>3.0</v>
      </c>
      <c r="C9" s="2">
        <v>0.0</v>
      </c>
      <c r="D9" s="2">
        <v>1.0</v>
      </c>
      <c r="E9" s="2">
        <v>0.0</v>
      </c>
      <c r="F9" s="2">
        <v>3.0</v>
      </c>
      <c r="G9" s="2">
        <v>0.0</v>
      </c>
      <c r="H9" s="2">
        <v>0.0</v>
      </c>
      <c r="I9" s="2">
        <v>0.0</v>
      </c>
      <c r="J9" s="2">
        <v>22.0</v>
      </c>
      <c r="K9" s="2">
        <v>5.0</v>
      </c>
      <c r="L9" s="2">
        <v>0.0</v>
      </c>
      <c r="M9" s="2">
        <v>0.0</v>
      </c>
      <c r="N9" s="2">
        <v>5.0</v>
      </c>
      <c r="O9" s="2">
        <v>0.0</v>
      </c>
      <c r="P9" s="2">
        <v>3.0</v>
      </c>
      <c r="Q9" s="2">
        <v>0.0</v>
      </c>
      <c r="R9" s="2">
        <v>1.0</v>
      </c>
      <c r="S9" s="2">
        <v>0.0</v>
      </c>
      <c r="T9" s="2">
        <v>0.0</v>
      </c>
      <c r="U9" s="2">
        <v>0.0</v>
      </c>
      <c r="V9" s="2">
        <f t="shared" si="4"/>
        <v>43</v>
      </c>
      <c r="W9" s="2">
        <f t="shared" ref="W9:X9" si="8">SUM(B9,D9,F9,H9,J9,L9,N9,P9,R9,T9)</f>
        <v>38</v>
      </c>
      <c r="X9" s="2">
        <f t="shared" si="8"/>
        <v>5</v>
      </c>
      <c r="Y9" s="4">
        <f t="shared" ref="Y9:AA9" si="9">(V9/10)</f>
        <v>4.3</v>
      </c>
      <c r="Z9" s="4">
        <f t="shared" si="9"/>
        <v>3.8</v>
      </c>
      <c r="AA9" s="4">
        <f t="shared" si="9"/>
        <v>0.5</v>
      </c>
      <c r="AB9" s="5">
        <f t="shared" ref="AB9:AD9" si="10">(V9/252)*100</f>
        <v>17.06349206</v>
      </c>
      <c r="AC9" s="5">
        <f t="shared" si="10"/>
        <v>15.07936508</v>
      </c>
      <c r="AD9" s="5">
        <f t="shared" si="10"/>
        <v>1.984126984</v>
      </c>
    </row>
    <row r="10">
      <c r="A10" s="2" t="s">
        <v>28</v>
      </c>
      <c r="B10" s="2">
        <v>0.0</v>
      </c>
      <c r="C10" s="2">
        <v>0.0</v>
      </c>
      <c r="D10" s="2">
        <v>3.0</v>
      </c>
      <c r="E10" s="2">
        <v>0.0</v>
      </c>
      <c r="F10" s="2">
        <v>0.0</v>
      </c>
      <c r="G10" s="2">
        <v>0.0</v>
      </c>
      <c r="H10" s="2">
        <v>7.0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3.0</v>
      </c>
      <c r="Q10" s="2">
        <v>1.0</v>
      </c>
      <c r="R10" s="2">
        <v>3.0</v>
      </c>
      <c r="S10" s="2">
        <v>0.0</v>
      </c>
      <c r="T10" s="2">
        <v>0.0</v>
      </c>
      <c r="U10" s="2">
        <v>0.0</v>
      </c>
      <c r="V10" s="2">
        <f t="shared" si="4"/>
        <v>17</v>
      </c>
      <c r="W10" s="2">
        <f t="shared" ref="W10:X10" si="11">SUM(B10,D10,F10,H10,J10,L10,N10,P10,R10,T10)</f>
        <v>16</v>
      </c>
      <c r="X10" s="2">
        <f t="shared" si="11"/>
        <v>1</v>
      </c>
      <c r="Y10" s="4">
        <f t="shared" ref="Y10:AA10" si="12">(V10/10)</f>
        <v>1.7</v>
      </c>
      <c r="Z10" s="4">
        <f t="shared" si="12"/>
        <v>1.6</v>
      </c>
      <c r="AA10" s="4">
        <f t="shared" si="12"/>
        <v>0.1</v>
      </c>
      <c r="AB10" s="5">
        <f t="shared" ref="AB10:AD10" si="13">(V10/252)*100</f>
        <v>6.746031746</v>
      </c>
      <c r="AC10" s="5">
        <f t="shared" si="13"/>
        <v>6.349206349</v>
      </c>
      <c r="AD10" s="5">
        <f t="shared" si="13"/>
        <v>0.3968253968</v>
      </c>
    </row>
    <row r="11">
      <c r="A11" s="2" t="s">
        <v>31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5.0</v>
      </c>
      <c r="M11" s="2">
        <v>1.0</v>
      </c>
      <c r="N11" s="2">
        <v>7.0</v>
      </c>
      <c r="O11" s="2">
        <v>2.0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f t="shared" si="4"/>
        <v>15</v>
      </c>
      <c r="W11" s="2">
        <f t="shared" ref="W11:X11" si="14">SUM(B11,D11,F11,H11,J11,L11,N11,P11,R11,T11)</f>
        <v>12</v>
      </c>
      <c r="X11" s="2">
        <f t="shared" si="14"/>
        <v>3</v>
      </c>
      <c r="Y11" s="4">
        <f t="shared" ref="Y11:AA11" si="15">(V11/10)</f>
        <v>1.5</v>
      </c>
      <c r="Z11" s="4">
        <f t="shared" si="15"/>
        <v>1.2</v>
      </c>
      <c r="AA11" s="4">
        <f t="shared" si="15"/>
        <v>0.3</v>
      </c>
      <c r="AB11" s="5">
        <f t="shared" ref="AB11:AD11" si="16">(V11/252)*100</f>
        <v>5.952380952</v>
      </c>
      <c r="AC11" s="5">
        <f t="shared" si="16"/>
        <v>4.761904762</v>
      </c>
      <c r="AD11" s="5">
        <f t="shared" si="16"/>
        <v>1.19047619</v>
      </c>
    </row>
    <row r="12">
      <c r="A12" s="2" t="s">
        <v>29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5.0</v>
      </c>
      <c r="S12" s="2">
        <v>2.0</v>
      </c>
      <c r="T12" s="2">
        <v>0.0</v>
      </c>
      <c r="U12" s="2">
        <v>0.0</v>
      </c>
      <c r="V12" s="2">
        <f t="shared" si="4"/>
        <v>7</v>
      </c>
      <c r="W12" s="2">
        <f t="shared" ref="W12:X12" si="17">SUM(B12,D12,F12,H12,J12,L12,N12,P12,R12,T12)</f>
        <v>5</v>
      </c>
      <c r="X12" s="2">
        <f t="shared" si="17"/>
        <v>2</v>
      </c>
      <c r="Y12" s="4">
        <f t="shared" ref="Y12:AA12" si="18">(V12/10)</f>
        <v>0.7</v>
      </c>
      <c r="Z12" s="4">
        <f t="shared" si="18"/>
        <v>0.5</v>
      </c>
      <c r="AA12" s="4">
        <f t="shared" si="18"/>
        <v>0.2</v>
      </c>
      <c r="AB12" s="5">
        <f t="shared" ref="AB12:AD12" si="19">(V12/252)*100</f>
        <v>2.777777778</v>
      </c>
      <c r="AC12" s="5">
        <f t="shared" si="19"/>
        <v>1.984126984</v>
      </c>
      <c r="AD12" s="5">
        <f t="shared" si="19"/>
        <v>0.7936507937</v>
      </c>
    </row>
    <row r="13">
      <c r="A13" s="2" t="s">
        <v>83</v>
      </c>
      <c r="B13" s="2">
        <v>2.0</v>
      </c>
      <c r="C13" s="2">
        <v>0.0</v>
      </c>
      <c r="D13" s="2">
        <v>0.0</v>
      </c>
      <c r="E13" s="2">
        <v>0.0</v>
      </c>
      <c r="F13" s="2">
        <v>2.0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2.0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f t="shared" si="4"/>
        <v>6</v>
      </c>
      <c r="W13" s="2">
        <f t="shared" ref="W13:X13" si="20">SUM(B13,D13,F13,H13,J13,L13,N13,P13,R13,T13)</f>
        <v>6</v>
      </c>
      <c r="X13" s="2">
        <f t="shared" si="20"/>
        <v>0</v>
      </c>
      <c r="Y13" s="4">
        <f t="shared" ref="Y13:AA13" si="21">(V13/10)</f>
        <v>0.6</v>
      </c>
      <c r="Z13" s="4">
        <f t="shared" si="21"/>
        <v>0.6</v>
      </c>
      <c r="AA13" s="4">
        <f t="shared" si="21"/>
        <v>0</v>
      </c>
      <c r="AB13" s="5">
        <f t="shared" ref="AB13:AD13" si="22">(V13/252)*100</f>
        <v>2.380952381</v>
      </c>
      <c r="AC13" s="5">
        <f t="shared" si="22"/>
        <v>2.380952381</v>
      </c>
      <c r="AD13" s="5">
        <f t="shared" si="22"/>
        <v>0</v>
      </c>
    </row>
    <row r="14">
      <c r="A14" s="2" t="s">
        <v>34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6.0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f t="shared" si="4"/>
        <v>6</v>
      </c>
      <c r="W14" s="2">
        <f t="shared" ref="W14:X14" si="23">SUM(B14,D14,F14,H14,J14,L14,N14,P14,R14,T14)</f>
        <v>6</v>
      </c>
      <c r="X14" s="2">
        <f t="shared" si="23"/>
        <v>0</v>
      </c>
      <c r="Y14" s="4">
        <f t="shared" ref="Y14:AA14" si="24">(V14/10)</f>
        <v>0.6</v>
      </c>
      <c r="Z14" s="4">
        <f t="shared" si="24"/>
        <v>0.6</v>
      </c>
      <c r="AA14" s="4">
        <f t="shared" si="24"/>
        <v>0</v>
      </c>
      <c r="AB14" s="5">
        <f t="shared" ref="AB14:AD14" si="25">(V14/252)*100</f>
        <v>2.380952381</v>
      </c>
      <c r="AC14" s="5">
        <f t="shared" si="25"/>
        <v>2.380952381</v>
      </c>
      <c r="AD14" s="5">
        <f t="shared" si="25"/>
        <v>0</v>
      </c>
    </row>
    <row r="15">
      <c r="A15" s="2" t="s">
        <v>92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1.0</v>
      </c>
      <c r="I15" s="2">
        <v>3.0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f t="shared" si="4"/>
        <v>4</v>
      </c>
      <c r="W15" s="2">
        <f t="shared" ref="W15:X15" si="26">SUM(B15,D15,F15,H15,J15,L15,N15,P15,R15,T15)</f>
        <v>1</v>
      </c>
      <c r="X15" s="2">
        <f t="shared" si="26"/>
        <v>3</v>
      </c>
      <c r="Y15" s="4">
        <f t="shared" ref="Y15:AA15" si="27">(V15/10)</f>
        <v>0.4</v>
      </c>
      <c r="Z15" s="4">
        <f t="shared" si="27"/>
        <v>0.1</v>
      </c>
      <c r="AA15" s="4">
        <f t="shared" si="27"/>
        <v>0.3</v>
      </c>
      <c r="AB15" s="5">
        <f t="shared" ref="AB15:AD15" si="28">(V15/252)*100</f>
        <v>1.587301587</v>
      </c>
      <c r="AC15" s="5">
        <f t="shared" si="28"/>
        <v>0.3968253968</v>
      </c>
      <c r="AD15" s="5">
        <f t="shared" si="28"/>
        <v>1.19047619</v>
      </c>
    </row>
    <row r="16">
      <c r="A16" s="2" t="s">
        <v>48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3.0</v>
      </c>
      <c r="U16" s="2">
        <v>0.0</v>
      </c>
      <c r="V16" s="2">
        <f t="shared" si="4"/>
        <v>4</v>
      </c>
      <c r="W16" s="2">
        <f t="shared" ref="W16:X16" si="29">SUM(B16,D16,F16,H16,J16,L16,N16,P16,R16,T16)</f>
        <v>3</v>
      </c>
      <c r="X16" s="2">
        <f t="shared" si="29"/>
        <v>1</v>
      </c>
      <c r="Y16" s="4">
        <f t="shared" ref="Y16:AA16" si="30">(V16/10)</f>
        <v>0.4</v>
      </c>
      <c r="Z16" s="4">
        <f t="shared" si="30"/>
        <v>0.3</v>
      </c>
      <c r="AA16" s="4">
        <f t="shared" si="30"/>
        <v>0.1</v>
      </c>
      <c r="AB16" s="5">
        <f t="shared" ref="AB16:AD16" si="31">(V16/252)*100</f>
        <v>1.587301587</v>
      </c>
      <c r="AC16" s="5">
        <f t="shared" si="31"/>
        <v>1.19047619</v>
      </c>
      <c r="AD16" s="5">
        <f t="shared" si="31"/>
        <v>0.3968253968</v>
      </c>
    </row>
    <row r="17">
      <c r="A17" s="2" t="s">
        <v>58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3.0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f t="shared" si="4"/>
        <v>3</v>
      </c>
      <c r="W17" s="2">
        <f t="shared" ref="W17:X17" si="32">SUM(B17,D17,F17,H17,J17,L17,N17,P17,R17,T17)</f>
        <v>3</v>
      </c>
      <c r="X17" s="2">
        <f t="shared" si="32"/>
        <v>0</v>
      </c>
      <c r="Y17" s="4">
        <f t="shared" ref="Y17:AA17" si="33">(V17/10)</f>
        <v>0.3</v>
      </c>
      <c r="Z17" s="4">
        <f t="shared" si="33"/>
        <v>0.3</v>
      </c>
      <c r="AA17" s="4">
        <f t="shared" si="33"/>
        <v>0</v>
      </c>
      <c r="AB17" s="5">
        <f t="shared" ref="AB17:AD17" si="34">(V17/252)*100</f>
        <v>1.19047619</v>
      </c>
      <c r="AC17" s="5">
        <f t="shared" si="34"/>
        <v>1.19047619</v>
      </c>
      <c r="AD17" s="5">
        <f t="shared" si="34"/>
        <v>0</v>
      </c>
    </row>
    <row r="18">
      <c r="A18" s="2" t="s">
        <v>98</v>
      </c>
      <c r="B18" s="2">
        <v>0.0</v>
      </c>
      <c r="C18" s="2">
        <v>0.0</v>
      </c>
      <c r="D18" s="2">
        <v>2.0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f t="shared" si="4"/>
        <v>2</v>
      </c>
      <c r="W18" s="2">
        <f t="shared" ref="W18:X18" si="35">SUM(B18,D18,F18,H18,J18,L18,N18,P18,R18,T18)</f>
        <v>2</v>
      </c>
      <c r="X18" s="2">
        <f t="shared" si="35"/>
        <v>0</v>
      </c>
      <c r="Y18" s="4">
        <f t="shared" ref="Y18:AA18" si="36">(V18/10)</f>
        <v>0.2</v>
      </c>
      <c r="Z18" s="4">
        <f t="shared" si="36"/>
        <v>0.2</v>
      </c>
      <c r="AA18" s="4">
        <f t="shared" si="36"/>
        <v>0</v>
      </c>
      <c r="AB18" s="5">
        <f t="shared" ref="AB18:AD18" si="37">(V18/252)*100</f>
        <v>0.7936507937</v>
      </c>
      <c r="AC18" s="5">
        <f t="shared" si="37"/>
        <v>0.7936507937</v>
      </c>
      <c r="AD18" s="5">
        <f t="shared" si="37"/>
        <v>0</v>
      </c>
    </row>
    <row r="19">
      <c r="A19" s="2" t="s">
        <v>99</v>
      </c>
      <c r="B19" s="2">
        <v>1.0</v>
      </c>
      <c r="C19" s="2">
        <v>0.0</v>
      </c>
      <c r="D19" s="2">
        <v>0.0</v>
      </c>
      <c r="E19" s="2">
        <v>0.0</v>
      </c>
      <c r="F19" s="2">
        <v>1.0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f t="shared" si="4"/>
        <v>2</v>
      </c>
      <c r="W19" s="2">
        <f t="shared" ref="W19:X19" si="38">SUM(B19,D19,F19,H19,J19,L19,N19,P19,R19,T19)</f>
        <v>2</v>
      </c>
      <c r="X19" s="2">
        <f t="shared" si="38"/>
        <v>0</v>
      </c>
      <c r="Y19" s="4">
        <f t="shared" ref="Y19:AA19" si="39">(V19/10)</f>
        <v>0.2</v>
      </c>
      <c r="Z19" s="4">
        <f t="shared" si="39"/>
        <v>0.2</v>
      </c>
      <c r="AA19" s="4">
        <f t="shared" si="39"/>
        <v>0</v>
      </c>
      <c r="AB19" s="5">
        <f t="shared" ref="AB19:AD19" si="40">(V19/252)*100</f>
        <v>0.7936507937</v>
      </c>
      <c r="AC19" s="5">
        <f t="shared" si="40"/>
        <v>0.7936507937</v>
      </c>
      <c r="AD19" s="5">
        <f t="shared" si="40"/>
        <v>0</v>
      </c>
    </row>
    <row r="20">
      <c r="A20" s="2" t="s">
        <v>27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f t="shared" si="4"/>
        <v>1</v>
      </c>
      <c r="W20" s="2">
        <f t="shared" ref="W20:X20" si="41">SUM(B20,D20,F20,H20,J20,L20,N20,P20,R20,T20)</f>
        <v>1</v>
      </c>
      <c r="X20" s="2">
        <f t="shared" si="41"/>
        <v>0</v>
      </c>
      <c r="Y20" s="4">
        <f t="shared" ref="Y20:AA20" si="42">(V20/10)</f>
        <v>0.1</v>
      </c>
      <c r="Z20" s="4">
        <f t="shared" si="42"/>
        <v>0.1</v>
      </c>
      <c r="AA20" s="4">
        <f t="shared" si="42"/>
        <v>0</v>
      </c>
      <c r="AB20" s="5">
        <f t="shared" ref="AB20:AD20" si="43">(V20/252)*100</f>
        <v>0.3968253968</v>
      </c>
      <c r="AC20" s="5">
        <f t="shared" si="43"/>
        <v>0.3968253968</v>
      </c>
      <c r="AD20" s="5">
        <f t="shared" si="43"/>
        <v>0</v>
      </c>
    </row>
    <row r="21" ht="15.75" customHeight="1">
      <c r="A21" s="2" t="s">
        <v>30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1.0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f t="shared" si="4"/>
        <v>1</v>
      </c>
      <c r="W21" s="2">
        <f t="shared" ref="W21:X21" si="44">SUM(B21,D21,F21,H21,J21,L21,N21,P21,R21,T21)</f>
        <v>1</v>
      </c>
      <c r="X21" s="2">
        <f t="shared" si="44"/>
        <v>0</v>
      </c>
      <c r="Y21" s="4">
        <f t="shared" ref="Y21:AA21" si="45">(V21/10)</f>
        <v>0.1</v>
      </c>
      <c r="Z21" s="4">
        <f t="shared" si="45"/>
        <v>0.1</v>
      </c>
      <c r="AA21" s="4">
        <f t="shared" si="45"/>
        <v>0</v>
      </c>
      <c r="AB21" s="5">
        <f t="shared" ref="AB21:AD21" si="46">(V21/252)*100</f>
        <v>0.3968253968</v>
      </c>
      <c r="AC21" s="5">
        <f t="shared" si="46"/>
        <v>0.3968253968</v>
      </c>
      <c r="AD21" s="5">
        <f t="shared" si="46"/>
        <v>0</v>
      </c>
    </row>
    <row r="22" ht="15.75" customHeight="1">
      <c r="A22" s="2" t="s">
        <v>100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f t="shared" si="4"/>
        <v>1</v>
      </c>
      <c r="W22" s="2">
        <f t="shared" ref="W22:X22" si="47">SUM(B22,D22,F22,H22,J22,L22,N22,P22,R22,T22)</f>
        <v>1</v>
      </c>
      <c r="X22" s="2">
        <f t="shared" si="47"/>
        <v>0</v>
      </c>
      <c r="Y22" s="4">
        <f t="shared" ref="Y22:AA22" si="48">(V22/10)</f>
        <v>0.1</v>
      </c>
      <c r="Z22" s="4">
        <f t="shared" si="48"/>
        <v>0.1</v>
      </c>
      <c r="AA22" s="4">
        <f t="shared" si="48"/>
        <v>0</v>
      </c>
      <c r="AB22" s="5">
        <f t="shared" ref="AB22:AD22" si="49">(V22/252)*100</f>
        <v>0.3968253968</v>
      </c>
      <c r="AC22" s="5">
        <f t="shared" si="49"/>
        <v>0.3968253968</v>
      </c>
      <c r="AD22" s="5">
        <f t="shared" si="49"/>
        <v>0</v>
      </c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4"/>
      <c r="AB23" s="5"/>
      <c r="AC23" s="5"/>
      <c r="AD23" s="5"/>
    </row>
    <row r="24" ht="15.75" customHeight="1">
      <c r="A24" s="1" t="s">
        <v>35</v>
      </c>
      <c r="B24" s="2">
        <f t="shared" ref="B24:X24" si="50">SUM(B7:B23)</f>
        <v>11</v>
      </c>
      <c r="C24" s="2">
        <f t="shared" si="50"/>
        <v>8</v>
      </c>
      <c r="D24" s="2">
        <f t="shared" si="50"/>
        <v>15</v>
      </c>
      <c r="E24" s="2">
        <f t="shared" si="50"/>
        <v>11</v>
      </c>
      <c r="F24" s="2">
        <f t="shared" si="50"/>
        <v>11</v>
      </c>
      <c r="G24" s="2">
        <f t="shared" si="50"/>
        <v>6</v>
      </c>
      <c r="H24" s="2">
        <f t="shared" si="50"/>
        <v>16</v>
      </c>
      <c r="I24" s="2">
        <f t="shared" si="50"/>
        <v>3</v>
      </c>
      <c r="J24" s="2">
        <f t="shared" si="50"/>
        <v>34</v>
      </c>
      <c r="K24" s="2">
        <f t="shared" si="50"/>
        <v>5</v>
      </c>
      <c r="L24" s="2">
        <f t="shared" si="50"/>
        <v>13</v>
      </c>
      <c r="M24" s="2">
        <f t="shared" si="50"/>
        <v>7</v>
      </c>
      <c r="N24" s="2">
        <f t="shared" si="50"/>
        <v>12</v>
      </c>
      <c r="O24" s="2">
        <f t="shared" si="50"/>
        <v>4</v>
      </c>
      <c r="P24" s="2">
        <f t="shared" si="50"/>
        <v>14</v>
      </c>
      <c r="Q24" s="2">
        <f t="shared" si="50"/>
        <v>3</v>
      </c>
      <c r="R24" s="2">
        <f t="shared" si="50"/>
        <v>16</v>
      </c>
      <c r="S24" s="2">
        <f t="shared" si="50"/>
        <v>12</v>
      </c>
      <c r="T24" s="2">
        <f t="shared" si="50"/>
        <v>21</v>
      </c>
      <c r="U24" s="2">
        <f t="shared" si="50"/>
        <v>30</v>
      </c>
      <c r="V24" s="2">
        <f t="shared" si="50"/>
        <v>252</v>
      </c>
      <c r="W24" s="2">
        <f t="shared" si="50"/>
        <v>163</v>
      </c>
      <c r="X24" s="2">
        <f t="shared" si="50"/>
        <v>89</v>
      </c>
      <c r="Y24" s="2"/>
      <c r="Z24" s="2"/>
      <c r="AA24" s="2"/>
    </row>
    <row r="25" ht="15.75" customHeight="1">
      <c r="A25" s="1" t="s">
        <v>36</v>
      </c>
      <c r="B25" s="2"/>
      <c r="C25" s="2">
        <f>SUM(B24:C24)</f>
        <v>19</v>
      </c>
      <c r="D25" s="2"/>
      <c r="E25" s="2">
        <f>SUM(D24:E24)</f>
        <v>26</v>
      </c>
      <c r="F25" s="2"/>
      <c r="G25" s="2">
        <f>SUM(F24:G24)</f>
        <v>17</v>
      </c>
      <c r="H25" s="2"/>
      <c r="I25" s="2">
        <f>SUM(H24:I24)</f>
        <v>19</v>
      </c>
      <c r="J25" s="2"/>
      <c r="K25" s="2">
        <f>SUM(J24:K24)</f>
        <v>39</v>
      </c>
      <c r="L25" s="2"/>
      <c r="M25" s="2">
        <f>SUM(L24:M24)</f>
        <v>20</v>
      </c>
      <c r="N25" s="2"/>
      <c r="O25" s="2">
        <f>SUM(N24:O24)</f>
        <v>16</v>
      </c>
      <c r="P25" s="2"/>
      <c r="Q25" s="2">
        <f>SUM(P24:Q24)</f>
        <v>17</v>
      </c>
      <c r="R25" s="2"/>
      <c r="S25" s="2">
        <f>SUM(R24:S24)</f>
        <v>28</v>
      </c>
      <c r="T25" s="2"/>
      <c r="U25" s="2">
        <f>SUM(T24:U24)</f>
        <v>51</v>
      </c>
      <c r="V25" s="2"/>
      <c r="W25" s="2"/>
      <c r="X25" s="2">
        <f>SUM(W24:X24)</f>
        <v>252</v>
      </c>
      <c r="Y25" s="4">
        <f t="shared" ref="Y25:AD25" si="51">SUM(Y7:Y24)</f>
        <v>25.2</v>
      </c>
      <c r="Z25" s="4">
        <f t="shared" si="51"/>
        <v>16.3</v>
      </c>
      <c r="AA25" s="4">
        <f t="shared" si="51"/>
        <v>8.9</v>
      </c>
      <c r="AB25" s="6">
        <f t="shared" si="51"/>
        <v>100</v>
      </c>
      <c r="AC25" s="5">
        <f t="shared" si="51"/>
        <v>64.68253968</v>
      </c>
      <c r="AD25" s="5">
        <f t="shared" si="51"/>
        <v>35.31746032</v>
      </c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 t="s">
        <v>37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34" width="9.13"/>
    <col customWidth="1" min="35" max="35" width="9.63"/>
    <col customWidth="1" min="36" max="37" width="9.13"/>
    <col customWidth="1" min="38" max="40" width="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>
      <c r="A2" s="2" t="s">
        <v>101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>
      <c r="A4" s="2" t="s">
        <v>3</v>
      </c>
      <c r="B4" s="3">
        <v>45846.0</v>
      </c>
      <c r="C4" s="7">
        <v>45847.0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s="2" t="s">
        <v>4</v>
      </c>
      <c r="B5" s="2" t="s">
        <v>39</v>
      </c>
      <c r="C5" s="2"/>
      <c r="D5" s="2" t="s">
        <v>40</v>
      </c>
      <c r="E5" s="2"/>
      <c r="F5" s="2" t="s">
        <v>7</v>
      </c>
      <c r="G5" s="2"/>
      <c r="H5" s="2" t="s">
        <v>8</v>
      </c>
      <c r="I5" s="2"/>
      <c r="J5" s="2" t="s">
        <v>53</v>
      </c>
      <c r="K5" s="2"/>
      <c r="L5" s="2" t="s">
        <v>10</v>
      </c>
      <c r="M5" s="2"/>
      <c r="N5" s="2" t="s">
        <v>11</v>
      </c>
      <c r="O5" s="2"/>
      <c r="P5" s="2" t="s">
        <v>45</v>
      </c>
      <c r="Q5" s="2"/>
      <c r="R5" s="2" t="s">
        <v>13</v>
      </c>
      <c r="S5" s="2"/>
      <c r="T5" s="2" t="s">
        <v>14</v>
      </c>
      <c r="U5" s="2"/>
      <c r="V5" s="2" t="s">
        <v>71</v>
      </c>
      <c r="W5" s="2"/>
      <c r="X5" s="2" t="s">
        <v>90</v>
      </c>
      <c r="Y5" s="2"/>
      <c r="Z5" s="2" t="s">
        <v>91</v>
      </c>
      <c r="AA5" s="2"/>
      <c r="AB5" s="2" t="s">
        <v>18</v>
      </c>
      <c r="AC5" s="2"/>
      <c r="AD5" s="2" t="s">
        <v>102</v>
      </c>
      <c r="AE5" s="2"/>
      <c r="AF5" s="2" t="s">
        <v>20</v>
      </c>
      <c r="AG5" s="2" t="s">
        <v>20</v>
      </c>
      <c r="AH5" s="2" t="s">
        <v>20</v>
      </c>
      <c r="AI5" s="2" t="s">
        <v>21</v>
      </c>
      <c r="AJ5" s="2" t="s">
        <v>21</v>
      </c>
      <c r="AK5" s="2" t="s">
        <v>21</v>
      </c>
      <c r="AL5" s="2" t="s">
        <v>22</v>
      </c>
      <c r="AM5" s="2" t="s">
        <v>22</v>
      </c>
      <c r="AN5" s="2" t="s">
        <v>22</v>
      </c>
    </row>
    <row r="6">
      <c r="A6" s="2" t="s">
        <v>23</v>
      </c>
      <c r="B6" s="2" t="s">
        <v>24</v>
      </c>
      <c r="C6" s="2" t="s">
        <v>25</v>
      </c>
      <c r="D6" s="2" t="s">
        <v>24</v>
      </c>
      <c r="E6" s="2" t="s">
        <v>25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24</v>
      </c>
      <c r="U6" s="2" t="s">
        <v>25</v>
      </c>
      <c r="V6" s="2" t="s">
        <v>24</v>
      </c>
      <c r="W6" s="2" t="s">
        <v>25</v>
      </c>
      <c r="X6" s="2" t="s">
        <v>24</v>
      </c>
      <c r="Y6" s="2" t="s">
        <v>25</v>
      </c>
      <c r="Z6" s="2" t="s">
        <v>24</v>
      </c>
      <c r="AA6" s="2" t="s">
        <v>25</v>
      </c>
      <c r="AB6" s="2" t="s">
        <v>24</v>
      </c>
      <c r="AC6" s="2" t="s">
        <v>25</v>
      </c>
      <c r="AD6" s="2" t="s">
        <v>24</v>
      </c>
      <c r="AE6" s="2" t="s">
        <v>25</v>
      </c>
      <c r="AF6" s="2" t="s">
        <v>26</v>
      </c>
      <c r="AG6" s="2" t="s">
        <v>24</v>
      </c>
      <c r="AH6" s="2" t="s">
        <v>25</v>
      </c>
      <c r="AI6" s="2" t="s">
        <v>26</v>
      </c>
      <c r="AJ6" s="2" t="s">
        <v>24</v>
      </c>
      <c r="AK6" s="2" t="s">
        <v>25</v>
      </c>
      <c r="AL6" s="2" t="s">
        <v>26</v>
      </c>
      <c r="AM6" s="2" t="s">
        <v>24</v>
      </c>
      <c r="AN6" s="2" t="s">
        <v>25</v>
      </c>
    </row>
    <row r="7">
      <c r="A7" s="2" t="s">
        <v>27</v>
      </c>
      <c r="B7" s="2">
        <v>5.0</v>
      </c>
      <c r="C7" s="2">
        <v>4.0</v>
      </c>
      <c r="D7" s="2">
        <v>0.0</v>
      </c>
      <c r="E7" s="2">
        <v>0.0</v>
      </c>
      <c r="F7" s="2">
        <v>6.0</v>
      </c>
      <c r="G7" s="2">
        <v>4.0</v>
      </c>
      <c r="H7" s="2">
        <v>12.0</v>
      </c>
      <c r="I7" s="2">
        <v>7.0</v>
      </c>
      <c r="J7" s="2">
        <v>0.0</v>
      </c>
      <c r="K7" s="2">
        <v>0.0</v>
      </c>
      <c r="L7" s="2">
        <v>18.0</v>
      </c>
      <c r="M7" s="2">
        <v>0.0</v>
      </c>
      <c r="N7" s="2">
        <v>0.0</v>
      </c>
      <c r="O7" s="2">
        <v>0.0</v>
      </c>
      <c r="P7" s="2">
        <v>3.0</v>
      </c>
      <c r="Q7" s="2">
        <v>3.0</v>
      </c>
      <c r="R7" s="2">
        <v>9.0</v>
      </c>
      <c r="S7" s="2">
        <v>0.0</v>
      </c>
      <c r="T7" s="2">
        <v>14.0</v>
      </c>
      <c r="U7" s="2">
        <v>17.0</v>
      </c>
      <c r="V7" s="2">
        <v>29.0</v>
      </c>
      <c r="W7" s="2">
        <v>5.0</v>
      </c>
      <c r="X7" s="2">
        <v>1.0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f t="shared" ref="AF7:AF23" si="4">SUM(B7:AE7)</f>
        <v>138</v>
      </c>
      <c r="AG7" s="2">
        <f t="shared" ref="AG7:AH7" si="1">SUM(B7,D7,F7,H7,J7,L7,N7,P7,R7,T7,V7,X7,Z7,AB7,AD7)</f>
        <v>97</v>
      </c>
      <c r="AH7" s="2">
        <f t="shared" si="1"/>
        <v>41</v>
      </c>
      <c r="AI7" s="4">
        <f t="shared" ref="AI7:AK7" si="2">(AF7/15)</f>
        <v>9.2</v>
      </c>
      <c r="AJ7" s="4">
        <f t="shared" si="2"/>
        <v>6.466666667</v>
      </c>
      <c r="AK7" s="4">
        <f t="shared" si="2"/>
        <v>2.733333333</v>
      </c>
      <c r="AL7" s="5">
        <f t="shared" ref="AL7:AN7" si="3">(AF7/360)*100</f>
        <v>38.33333333</v>
      </c>
      <c r="AM7" s="5">
        <f t="shared" si="3"/>
        <v>26.94444444</v>
      </c>
      <c r="AN7" s="5">
        <f t="shared" si="3"/>
        <v>11.38888889</v>
      </c>
    </row>
    <row r="8">
      <c r="A8" s="2" t="s">
        <v>92</v>
      </c>
      <c r="B8" s="2">
        <v>0.0</v>
      </c>
      <c r="C8" s="2">
        <v>0.0</v>
      </c>
      <c r="D8" s="2">
        <v>0.0</v>
      </c>
      <c r="E8" s="2">
        <v>0.0</v>
      </c>
      <c r="F8" s="2">
        <v>11.0</v>
      </c>
      <c r="G8" s="2">
        <v>5.0</v>
      </c>
      <c r="H8" s="2">
        <v>0.0</v>
      </c>
      <c r="I8" s="2">
        <v>0.0</v>
      </c>
      <c r="J8" s="2">
        <v>23.0</v>
      </c>
      <c r="K8" s="2">
        <v>6.0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8.0</v>
      </c>
      <c r="AA8" s="2">
        <v>2.0</v>
      </c>
      <c r="AB8" s="2">
        <v>21.0</v>
      </c>
      <c r="AC8" s="2">
        <v>7.0</v>
      </c>
      <c r="AD8" s="2">
        <v>0.0</v>
      </c>
      <c r="AE8" s="2">
        <v>0.0</v>
      </c>
      <c r="AF8" s="2">
        <f t="shared" si="4"/>
        <v>83</v>
      </c>
      <c r="AG8" s="2">
        <f t="shared" ref="AG8:AH8" si="5">SUM(B8,D8,F8,H8,J8,L8,N8,P8,R8,T8,V8,X8,Z8,AB8,AD8)</f>
        <v>63</v>
      </c>
      <c r="AH8" s="2">
        <f t="shared" si="5"/>
        <v>20</v>
      </c>
      <c r="AI8" s="4">
        <f t="shared" ref="AI8:AK8" si="6">(AF8/15)</f>
        <v>5.533333333</v>
      </c>
      <c r="AJ8" s="4">
        <f t="shared" si="6"/>
        <v>4.2</v>
      </c>
      <c r="AK8" s="4">
        <f t="shared" si="6"/>
        <v>1.333333333</v>
      </c>
      <c r="AL8" s="5">
        <f t="shared" ref="AL8:AN8" si="7">(AF8/360)*100</f>
        <v>23.05555556</v>
      </c>
      <c r="AM8" s="5">
        <f t="shared" si="7"/>
        <v>17.5</v>
      </c>
      <c r="AN8" s="5">
        <f t="shared" si="7"/>
        <v>5.555555556</v>
      </c>
    </row>
    <row r="9">
      <c r="A9" s="2" t="s">
        <v>47</v>
      </c>
      <c r="B9" s="2">
        <v>0.0</v>
      </c>
      <c r="C9" s="2">
        <v>0.0</v>
      </c>
      <c r="D9" s="2">
        <v>6.0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4.0</v>
      </c>
      <c r="Q9" s="2">
        <v>1.0</v>
      </c>
      <c r="R9" s="2">
        <v>2.0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25.0</v>
      </c>
      <c r="Y9" s="2">
        <v>3.0</v>
      </c>
      <c r="Z9" s="2">
        <v>2.0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f t="shared" si="4"/>
        <v>43</v>
      </c>
      <c r="AG9" s="2">
        <f t="shared" ref="AG9:AH9" si="8">SUM(B9,D9,F9,H9,J9,L9,N9,P9,R9,T9,V9,X9,Z9,AB9,AD9)</f>
        <v>39</v>
      </c>
      <c r="AH9" s="2">
        <f t="shared" si="8"/>
        <v>4</v>
      </c>
      <c r="AI9" s="4">
        <f t="shared" ref="AI9:AK9" si="9">(AF9/15)</f>
        <v>2.866666667</v>
      </c>
      <c r="AJ9" s="4">
        <f t="shared" si="9"/>
        <v>2.6</v>
      </c>
      <c r="AK9" s="4">
        <f t="shared" si="9"/>
        <v>0.2666666667</v>
      </c>
      <c r="AL9" s="5">
        <f t="shared" ref="AL9:AN9" si="10">(AF9/360)*100</f>
        <v>11.94444444</v>
      </c>
      <c r="AM9" s="5">
        <f t="shared" si="10"/>
        <v>10.83333333</v>
      </c>
      <c r="AN9" s="5">
        <f t="shared" si="10"/>
        <v>1.111111111</v>
      </c>
    </row>
    <row r="10">
      <c r="A10" s="2" t="s">
        <v>49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4.0</v>
      </c>
      <c r="O10" s="2">
        <v>4.0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12.0</v>
      </c>
      <c r="AE10" s="2">
        <v>4.0</v>
      </c>
      <c r="AF10" s="2">
        <f t="shared" si="4"/>
        <v>24</v>
      </c>
      <c r="AG10" s="2">
        <f t="shared" ref="AG10:AH10" si="11">SUM(B10,D10,F10,H10,J10,L10,N10,P10,R10,T10,V10,X10,Z10,AB10,AD10)</f>
        <v>16</v>
      </c>
      <c r="AH10" s="2">
        <f t="shared" si="11"/>
        <v>8</v>
      </c>
      <c r="AI10" s="4">
        <f t="shared" ref="AI10:AK10" si="12">(AF10/15)</f>
        <v>1.6</v>
      </c>
      <c r="AJ10" s="4">
        <f t="shared" si="12"/>
        <v>1.066666667</v>
      </c>
      <c r="AK10" s="4">
        <f t="shared" si="12"/>
        <v>0.5333333333</v>
      </c>
      <c r="AL10" s="5">
        <f t="shared" ref="AL10:AN10" si="13">(AF10/360)*100</f>
        <v>6.666666667</v>
      </c>
      <c r="AM10" s="5">
        <f t="shared" si="13"/>
        <v>4.444444444</v>
      </c>
      <c r="AN10" s="5">
        <f t="shared" si="13"/>
        <v>2.222222222</v>
      </c>
    </row>
    <row r="11">
      <c r="A11" s="2" t="s">
        <v>65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4.0</v>
      </c>
      <c r="S11" s="2">
        <v>1.0</v>
      </c>
      <c r="T11" s="2">
        <v>0.0</v>
      </c>
      <c r="U11" s="2">
        <v>0.0</v>
      </c>
      <c r="V11" s="2">
        <v>0.0</v>
      </c>
      <c r="W11" s="2">
        <v>0.0</v>
      </c>
      <c r="X11" s="2">
        <v>17.0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f t="shared" si="4"/>
        <v>22</v>
      </c>
      <c r="AG11" s="2">
        <f t="shared" ref="AG11:AH11" si="14">SUM(B11,D11,F11,H11,J11,L11,N11,P11,R11,T11,V11,X11,Z11,AB11,AD11)</f>
        <v>21</v>
      </c>
      <c r="AH11" s="2">
        <f t="shared" si="14"/>
        <v>1</v>
      </c>
      <c r="AI11" s="4">
        <f t="shared" ref="AI11:AK11" si="15">(AF11/15)</f>
        <v>1.466666667</v>
      </c>
      <c r="AJ11" s="4">
        <f t="shared" si="15"/>
        <v>1.4</v>
      </c>
      <c r="AK11" s="4">
        <f t="shared" si="15"/>
        <v>0.06666666667</v>
      </c>
      <c r="AL11" s="5">
        <f t="shared" ref="AL11:AN11" si="16">(AF11/360)*100</f>
        <v>6.111111111</v>
      </c>
      <c r="AM11" s="5">
        <f t="shared" si="16"/>
        <v>5.833333333</v>
      </c>
      <c r="AN11" s="5">
        <f t="shared" si="16"/>
        <v>0.2777777778</v>
      </c>
    </row>
    <row r="12">
      <c r="A12" s="2" t="s">
        <v>34</v>
      </c>
      <c r="B12" s="2">
        <v>6.0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4.0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1.0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f t="shared" si="4"/>
        <v>13</v>
      </c>
      <c r="AG12" s="2">
        <f t="shared" ref="AG12:AH12" si="17">SUM(B12,D12,F12,H12,J12,L12,N12,P12,R12,T12,V12,X12,Z12,AB12,AD12)</f>
        <v>13</v>
      </c>
      <c r="AH12" s="2">
        <f t="shared" si="17"/>
        <v>0</v>
      </c>
      <c r="AI12" s="4">
        <f t="shared" ref="AI12:AK12" si="18">(AF12/15)</f>
        <v>0.8666666667</v>
      </c>
      <c r="AJ12" s="4">
        <f t="shared" si="18"/>
        <v>0.8666666667</v>
      </c>
      <c r="AK12" s="4">
        <f t="shared" si="18"/>
        <v>0</v>
      </c>
      <c r="AL12" s="5">
        <f t="shared" ref="AL12:AN12" si="19">(AF12/360)*100</f>
        <v>3.611111111</v>
      </c>
      <c r="AM12" s="5">
        <f t="shared" si="19"/>
        <v>3.611111111</v>
      </c>
      <c r="AN12" s="5">
        <f t="shared" si="19"/>
        <v>0</v>
      </c>
    </row>
    <row r="13">
      <c r="A13" s="2" t="s">
        <v>83</v>
      </c>
      <c r="B13" s="2">
        <v>0.0</v>
      </c>
      <c r="C13" s="2">
        <v>0.0</v>
      </c>
      <c r="D13" s="2">
        <v>3.0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2.0</v>
      </c>
      <c r="Q13" s="2">
        <v>0.0</v>
      </c>
      <c r="R13" s="2">
        <v>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5.0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f t="shared" si="4"/>
        <v>11</v>
      </c>
      <c r="AG13" s="2">
        <f t="shared" ref="AG13:AH13" si="20">SUM(B13,D13,F13,H13,J13,L13,N13,P13,R13,T13,V13,X13,Z13,AB13,AD13)</f>
        <v>11</v>
      </c>
      <c r="AH13" s="2">
        <f t="shared" si="20"/>
        <v>0</v>
      </c>
      <c r="AI13" s="4">
        <f t="shared" ref="AI13:AK13" si="21">(AF13/15)</f>
        <v>0.7333333333</v>
      </c>
      <c r="AJ13" s="4">
        <f t="shared" si="21"/>
        <v>0.7333333333</v>
      </c>
      <c r="AK13" s="4">
        <f t="shared" si="21"/>
        <v>0</v>
      </c>
      <c r="AL13" s="5">
        <f t="shared" ref="AL13:AN13" si="22">(AF13/360)*100</f>
        <v>3.055555556</v>
      </c>
      <c r="AM13" s="5">
        <f t="shared" si="22"/>
        <v>3.055555556</v>
      </c>
      <c r="AN13" s="5">
        <f t="shared" si="22"/>
        <v>0</v>
      </c>
    </row>
    <row r="14">
      <c r="A14" s="2" t="s">
        <v>28</v>
      </c>
      <c r="B14" s="2">
        <v>2.0</v>
      </c>
      <c r="C14" s="2">
        <v>1.0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2.0</v>
      </c>
      <c r="AA14" s="2">
        <v>1.0</v>
      </c>
      <c r="AB14" s="2">
        <v>0.0</v>
      </c>
      <c r="AC14" s="2">
        <v>0.0</v>
      </c>
      <c r="AD14" s="2">
        <v>0.0</v>
      </c>
      <c r="AE14" s="2">
        <v>0.0</v>
      </c>
      <c r="AF14" s="2">
        <f t="shared" si="4"/>
        <v>6</v>
      </c>
      <c r="AG14" s="2">
        <f t="shared" ref="AG14:AH14" si="23">SUM(B14,D14,F14,H14,J14,L14,N14,P14,R14,T14,V14,X14,Z14,AB14,AD14)</f>
        <v>4</v>
      </c>
      <c r="AH14" s="2">
        <f t="shared" si="23"/>
        <v>2</v>
      </c>
      <c r="AI14" s="4">
        <f t="shared" ref="AI14:AK14" si="24">(AF14/15)</f>
        <v>0.4</v>
      </c>
      <c r="AJ14" s="4">
        <f t="shared" si="24"/>
        <v>0.2666666667</v>
      </c>
      <c r="AK14" s="4">
        <f t="shared" si="24"/>
        <v>0.1333333333</v>
      </c>
      <c r="AL14" s="5">
        <f t="shared" ref="AL14:AN14" si="25">(AF14/360)*100</f>
        <v>1.666666667</v>
      </c>
      <c r="AM14" s="5">
        <f t="shared" si="25"/>
        <v>1.111111111</v>
      </c>
      <c r="AN14" s="5">
        <f t="shared" si="25"/>
        <v>0.5555555556</v>
      </c>
    </row>
    <row r="15">
      <c r="A15" s="2" t="s">
        <v>103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3.0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2.0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f t="shared" si="4"/>
        <v>5</v>
      </c>
      <c r="AG15" s="2">
        <f t="shared" ref="AG15:AH15" si="26">SUM(B15,D15,F15,H15,J15,L15,N15,P15,R15,T15,V15,X15,Z15,AB15,AD15)</f>
        <v>5</v>
      </c>
      <c r="AH15" s="2">
        <f t="shared" si="26"/>
        <v>0</v>
      </c>
      <c r="AI15" s="4">
        <f t="shared" ref="AI15:AK15" si="27">(AF15/15)</f>
        <v>0.3333333333</v>
      </c>
      <c r="AJ15" s="4">
        <f t="shared" si="27"/>
        <v>0.3333333333</v>
      </c>
      <c r="AK15" s="4">
        <f t="shared" si="27"/>
        <v>0</v>
      </c>
      <c r="AL15" s="5">
        <f t="shared" ref="AL15:AN15" si="28">(AF15/360)*100</f>
        <v>1.388888889</v>
      </c>
      <c r="AM15" s="5">
        <f t="shared" si="28"/>
        <v>1.388888889</v>
      </c>
      <c r="AN15" s="5">
        <f t="shared" si="28"/>
        <v>0</v>
      </c>
    </row>
    <row r="16">
      <c r="A16" s="2" t="s">
        <v>104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3.0</v>
      </c>
      <c r="U16" s="2">
        <v>0.0</v>
      </c>
      <c r="V16" s="2">
        <v>0.0</v>
      </c>
      <c r="W16" s="2">
        <v>0.0</v>
      </c>
      <c r="X16" s="2">
        <v>2.0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f t="shared" si="4"/>
        <v>5</v>
      </c>
      <c r="AG16" s="2">
        <f t="shared" ref="AG16:AH16" si="29">SUM(B16,D16,F16,H16,J16,L16,N16,P16,R16,T16,V16,X16,Z16,AB16,AD16)</f>
        <v>5</v>
      </c>
      <c r="AH16" s="2">
        <f t="shared" si="29"/>
        <v>0</v>
      </c>
      <c r="AI16" s="4">
        <f t="shared" ref="AI16:AK16" si="30">(AF16/15)</f>
        <v>0.3333333333</v>
      </c>
      <c r="AJ16" s="4">
        <f t="shared" si="30"/>
        <v>0.3333333333</v>
      </c>
      <c r="AK16" s="4">
        <f t="shared" si="30"/>
        <v>0</v>
      </c>
      <c r="AL16" s="5">
        <f t="shared" ref="AL16:AN16" si="31">(AF16/360)*100</f>
        <v>1.388888889</v>
      </c>
      <c r="AM16" s="5">
        <f t="shared" si="31"/>
        <v>1.388888889</v>
      </c>
      <c r="AN16" s="5">
        <f t="shared" si="31"/>
        <v>0</v>
      </c>
    </row>
    <row r="17">
      <c r="A17" s="2" t="s">
        <v>100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3.0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f t="shared" si="4"/>
        <v>3</v>
      </c>
      <c r="AG17" s="2">
        <f t="shared" ref="AG17:AH17" si="32">SUM(B17,D17,F17,H17,J17,L17,N17,P17,R17,T17,V17,X17,Z17,AB17,AD17)</f>
        <v>3</v>
      </c>
      <c r="AH17" s="2">
        <f t="shared" si="32"/>
        <v>0</v>
      </c>
      <c r="AI17" s="4">
        <f t="shared" ref="AI17:AK17" si="33">(AF17/15)</f>
        <v>0.2</v>
      </c>
      <c r="AJ17" s="4">
        <f t="shared" si="33"/>
        <v>0.2</v>
      </c>
      <c r="AK17" s="4">
        <f t="shared" si="33"/>
        <v>0</v>
      </c>
      <c r="AL17" s="5">
        <f t="shared" ref="AL17:AN17" si="34">(AF17/360)*100</f>
        <v>0.8333333333</v>
      </c>
      <c r="AM17" s="5">
        <f t="shared" si="34"/>
        <v>0.8333333333</v>
      </c>
      <c r="AN17" s="5">
        <f t="shared" si="34"/>
        <v>0</v>
      </c>
    </row>
    <row r="18">
      <c r="A18" s="2" t="s">
        <v>105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1.0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f t="shared" si="4"/>
        <v>2</v>
      </c>
      <c r="AG18" s="2">
        <f t="shared" ref="AG18:AH18" si="35">SUM(B18,D18,F18,H18,J18,L18,N18,P18,R18,T18,V18,X18,Z18,AB18,AD18)</f>
        <v>2</v>
      </c>
      <c r="AH18" s="2">
        <f t="shared" si="35"/>
        <v>0</v>
      </c>
      <c r="AI18" s="4">
        <f t="shared" ref="AI18:AK18" si="36">(AF18/15)</f>
        <v>0.1333333333</v>
      </c>
      <c r="AJ18" s="4">
        <f t="shared" si="36"/>
        <v>0.1333333333</v>
      </c>
      <c r="AK18" s="4">
        <f t="shared" si="36"/>
        <v>0</v>
      </c>
      <c r="AL18" s="5">
        <f t="shared" ref="AL18:AN18" si="37">(AF18/360)*100</f>
        <v>0.5555555556</v>
      </c>
      <c r="AM18" s="5">
        <f t="shared" si="37"/>
        <v>0.5555555556</v>
      </c>
      <c r="AN18" s="5">
        <f t="shared" si="37"/>
        <v>0</v>
      </c>
    </row>
    <row r="19">
      <c r="A19" s="2" t="s">
        <v>31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f t="shared" si="4"/>
        <v>1</v>
      </c>
      <c r="AG19" s="2">
        <f t="shared" ref="AG19:AH19" si="38">SUM(B19,D19,F19,H19,J19,L19,N19,P19,R19,T19,V19,X19,Z19,AB19,AD19)</f>
        <v>0</v>
      </c>
      <c r="AH19" s="2">
        <f t="shared" si="38"/>
        <v>1</v>
      </c>
      <c r="AI19" s="4">
        <f t="shared" ref="AI19:AK19" si="39">(AF19/15)</f>
        <v>0.06666666667</v>
      </c>
      <c r="AJ19" s="4">
        <f t="shared" si="39"/>
        <v>0</v>
      </c>
      <c r="AK19" s="4">
        <f t="shared" si="39"/>
        <v>0.06666666667</v>
      </c>
      <c r="AL19" s="5">
        <f t="shared" ref="AL19:AN19" si="40">(AF19/360)*100</f>
        <v>0.2777777778</v>
      </c>
      <c r="AM19" s="5">
        <f t="shared" si="40"/>
        <v>0</v>
      </c>
      <c r="AN19" s="5">
        <f t="shared" si="40"/>
        <v>0.2777777778</v>
      </c>
    </row>
    <row r="20">
      <c r="A20" s="2" t="s">
        <v>106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f t="shared" si="4"/>
        <v>1</v>
      </c>
      <c r="AG20" s="2">
        <f t="shared" ref="AG20:AH20" si="41">SUM(B20,D20,F20,H20,J20,L20,N20,P20,R20,T20,V20,X20,Z20,AB20,AD20)</f>
        <v>1</v>
      </c>
      <c r="AH20" s="2">
        <f t="shared" si="41"/>
        <v>0</v>
      </c>
      <c r="AI20" s="4">
        <f t="shared" ref="AI20:AK20" si="42">(AF20/15)</f>
        <v>0.06666666667</v>
      </c>
      <c r="AJ20" s="4">
        <f t="shared" si="42"/>
        <v>0.06666666667</v>
      </c>
      <c r="AK20" s="4">
        <f t="shared" si="42"/>
        <v>0</v>
      </c>
      <c r="AL20" s="5">
        <f t="shared" ref="AL20:AN20" si="43">(AF20/360)*100</f>
        <v>0.2777777778</v>
      </c>
      <c r="AM20" s="5">
        <f t="shared" si="43"/>
        <v>0.2777777778</v>
      </c>
      <c r="AN20" s="5">
        <f t="shared" si="43"/>
        <v>0</v>
      </c>
    </row>
    <row r="21" ht="15.75" customHeight="1">
      <c r="A21" s="2" t="s">
        <v>58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f t="shared" si="4"/>
        <v>1</v>
      </c>
      <c r="AG21" s="2">
        <f t="shared" ref="AG21:AH21" si="44">SUM(B21,D21,F21,H21,J21,L21,N21,P21,R21,T21,V21,X21,Z21,AB21,AD21)</f>
        <v>1</v>
      </c>
      <c r="AH21" s="2">
        <f t="shared" si="44"/>
        <v>0</v>
      </c>
      <c r="AI21" s="4">
        <f t="shared" ref="AI21:AK21" si="45">(AF21/15)</f>
        <v>0.06666666667</v>
      </c>
      <c r="AJ21" s="4">
        <f t="shared" si="45"/>
        <v>0.06666666667</v>
      </c>
      <c r="AK21" s="4">
        <f t="shared" si="45"/>
        <v>0</v>
      </c>
      <c r="AL21" s="5">
        <f t="shared" ref="AL21:AN21" si="46">(AF21/360)*100</f>
        <v>0.2777777778</v>
      </c>
      <c r="AM21" s="5">
        <f t="shared" si="46"/>
        <v>0.2777777778</v>
      </c>
      <c r="AN21" s="5">
        <f t="shared" si="46"/>
        <v>0</v>
      </c>
    </row>
    <row r="22" ht="15.75" customHeight="1">
      <c r="A22" s="2" t="s">
        <v>54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f t="shared" si="4"/>
        <v>1</v>
      </c>
      <c r="AG22" s="2">
        <f t="shared" ref="AG22:AH22" si="47">SUM(B22,D22,F22,H22,J22,L22,N22,P22,R22,T22,V22,X22,Z22,AB22,AD22)</f>
        <v>1</v>
      </c>
      <c r="AH22" s="2">
        <f t="shared" si="47"/>
        <v>0</v>
      </c>
      <c r="AI22" s="4">
        <f t="shared" ref="AI22:AK22" si="48">(AF22/15)</f>
        <v>0.06666666667</v>
      </c>
      <c r="AJ22" s="4">
        <f t="shared" si="48"/>
        <v>0.06666666667</v>
      </c>
      <c r="AK22" s="4">
        <f t="shared" si="48"/>
        <v>0</v>
      </c>
      <c r="AL22" s="5">
        <f t="shared" ref="AL22:AN22" si="49">(AF22/360)*100</f>
        <v>0.2777777778</v>
      </c>
      <c r="AM22" s="5">
        <f t="shared" si="49"/>
        <v>0.2777777778</v>
      </c>
      <c r="AN22" s="5">
        <f t="shared" si="49"/>
        <v>0</v>
      </c>
    </row>
    <row r="23" ht="15.75" customHeight="1">
      <c r="A23" s="2" t="s">
        <v>75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1.0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f t="shared" si="4"/>
        <v>1</v>
      </c>
      <c r="AG23" s="2">
        <f t="shared" ref="AG23:AH23" si="50">SUM(B23,D23,F23,H23,J23,L23,N23,P23,R23,T23,V23,X23,Z23,AB23,AD23)</f>
        <v>1</v>
      </c>
      <c r="AH23" s="2">
        <f t="shared" si="50"/>
        <v>0</v>
      </c>
      <c r="AI23" s="4">
        <f t="shared" ref="AI23:AK23" si="51">(AF23/15)</f>
        <v>0.06666666667</v>
      </c>
      <c r="AJ23" s="4">
        <f t="shared" si="51"/>
        <v>0.06666666667</v>
      </c>
      <c r="AK23" s="4">
        <f t="shared" si="51"/>
        <v>0</v>
      </c>
      <c r="AL23" s="5">
        <f t="shared" ref="AL23:AN23" si="52">(AF23/360)*100</f>
        <v>0.2777777778</v>
      </c>
      <c r="AM23" s="5">
        <f t="shared" si="52"/>
        <v>0.2777777778</v>
      </c>
      <c r="AN23" s="5">
        <f t="shared" si="52"/>
        <v>0</v>
      </c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4"/>
      <c r="AJ24" s="4"/>
      <c r="AK24" s="4"/>
      <c r="AL24" s="5"/>
      <c r="AM24" s="5"/>
      <c r="AN24" s="5"/>
    </row>
    <row r="25" ht="15.75" customHeight="1">
      <c r="A25" s="1" t="s">
        <v>35</v>
      </c>
      <c r="B25" s="2">
        <f t="shared" ref="B25:AH25" si="53">SUM(B7:B24)</f>
        <v>14</v>
      </c>
      <c r="C25" s="2">
        <f t="shared" si="53"/>
        <v>5</v>
      </c>
      <c r="D25" s="2">
        <f t="shared" si="53"/>
        <v>9</v>
      </c>
      <c r="E25" s="2">
        <f t="shared" si="53"/>
        <v>0</v>
      </c>
      <c r="F25" s="2">
        <f t="shared" si="53"/>
        <v>17</v>
      </c>
      <c r="G25" s="2">
        <f t="shared" si="53"/>
        <v>10</v>
      </c>
      <c r="H25" s="2">
        <f t="shared" si="53"/>
        <v>13</v>
      </c>
      <c r="I25" s="2">
        <f t="shared" si="53"/>
        <v>7</v>
      </c>
      <c r="J25" s="2">
        <f t="shared" si="53"/>
        <v>23</v>
      </c>
      <c r="K25" s="2">
        <f t="shared" si="53"/>
        <v>6</v>
      </c>
      <c r="L25" s="2">
        <f t="shared" si="53"/>
        <v>18</v>
      </c>
      <c r="M25" s="2">
        <f t="shared" si="53"/>
        <v>0</v>
      </c>
      <c r="N25" s="2">
        <f t="shared" si="53"/>
        <v>7</v>
      </c>
      <c r="O25" s="2">
        <f t="shared" si="53"/>
        <v>4</v>
      </c>
      <c r="P25" s="2">
        <f t="shared" si="53"/>
        <v>10</v>
      </c>
      <c r="Q25" s="2">
        <f t="shared" si="53"/>
        <v>4</v>
      </c>
      <c r="R25" s="2">
        <f t="shared" si="53"/>
        <v>26</v>
      </c>
      <c r="S25" s="2">
        <f t="shared" si="53"/>
        <v>1</v>
      </c>
      <c r="T25" s="2">
        <f t="shared" si="53"/>
        <v>17</v>
      </c>
      <c r="U25" s="2">
        <f t="shared" si="53"/>
        <v>17</v>
      </c>
      <c r="V25" s="2">
        <f t="shared" si="53"/>
        <v>30</v>
      </c>
      <c r="W25" s="2">
        <f t="shared" si="53"/>
        <v>5</v>
      </c>
      <c r="X25" s="2">
        <f t="shared" si="53"/>
        <v>49</v>
      </c>
      <c r="Y25" s="2">
        <f t="shared" si="53"/>
        <v>4</v>
      </c>
      <c r="Z25" s="2">
        <f t="shared" si="53"/>
        <v>17</v>
      </c>
      <c r="AA25" s="2">
        <f t="shared" si="53"/>
        <v>3</v>
      </c>
      <c r="AB25" s="2">
        <f t="shared" si="53"/>
        <v>21</v>
      </c>
      <c r="AC25" s="2">
        <f t="shared" si="53"/>
        <v>7</v>
      </c>
      <c r="AD25" s="2">
        <f t="shared" si="53"/>
        <v>12</v>
      </c>
      <c r="AE25" s="2">
        <f t="shared" si="53"/>
        <v>4</v>
      </c>
      <c r="AF25" s="2">
        <f t="shared" si="53"/>
        <v>360</v>
      </c>
      <c r="AG25" s="2">
        <f t="shared" si="53"/>
        <v>283</v>
      </c>
      <c r="AH25" s="2">
        <f t="shared" si="53"/>
        <v>77</v>
      </c>
      <c r="AI25" s="2"/>
      <c r="AJ25" s="2"/>
      <c r="AK25" s="2"/>
    </row>
    <row r="26" ht="15.75" customHeight="1">
      <c r="A26" s="1" t="s">
        <v>36</v>
      </c>
      <c r="B26" s="2"/>
      <c r="C26" s="2">
        <f>SUM(B25:C25)</f>
        <v>19</v>
      </c>
      <c r="D26" s="2"/>
      <c r="E26" s="2">
        <f>SUM(D25:E25)</f>
        <v>9</v>
      </c>
      <c r="F26" s="2"/>
      <c r="G26" s="2">
        <f>SUM(F25:G25)</f>
        <v>27</v>
      </c>
      <c r="H26" s="2"/>
      <c r="I26" s="2">
        <f>SUM(H25:I25)</f>
        <v>20</v>
      </c>
      <c r="J26" s="2"/>
      <c r="K26" s="2">
        <f>SUM(J25:K25)</f>
        <v>29</v>
      </c>
      <c r="L26" s="2"/>
      <c r="M26" s="2">
        <f>SUM(L25:M25)</f>
        <v>18</v>
      </c>
      <c r="N26" s="2"/>
      <c r="O26" s="2">
        <f>SUM(N25:O25)</f>
        <v>11</v>
      </c>
      <c r="P26" s="2"/>
      <c r="Q26" s="2">
        <f>SUM(P25:Q25)</f>
        <v>14</v>
      </c>
      <c r="R26" s="2"/>
      <c r="S26" s="2">
        <f>SUM(R25:S25)</f>
        <v>27</v>
      </c>
      <c r="T26" s="2"/>
      <c r="U26" s="2">
        <f>SUM(T25:U25)</f>
        <v>34</v>
      </c>
      <c r="V26" s="2"/>
      <c r="W26" s="2">
        <f>SUM(V25:W25)</f>
        <v>35</v>
      </c>
      <c r="X26" s="2"/>
      <c r="Y26" s="2">
        <f>SUM(X25:Y25)</f>
        <v>53</v>
      </c>
      <c r="Z26" s="2"/>
      <c r="AA26" s="2">
        <f>SUM(Z25:AA25)</f>
        <v>20</v>
      </c>
      <c r="AB26" s="2"/>
      <c r="AC26" s="2">
        <f>SUM(AB25:AC25)</f>
        <v>28</v>
      </c>
      <c r="AD26" s="2"/>
      <c r="AE26" s="2">
        <f>SUM(AD25:AE25)</f>
        <v>16</v>
      </c>
      <c r="AF26" s="2"/>
      <c r="AG26" s="2"/>
      <c r="AH26" s="2">
        <f>SUM(AG25:AH25)</f>
        <v>360</v>
      </c>
      <c r="AI26" s="4">
        <f t="shared" ref="AI26:AN26" si="54">SUM(AI7:AI25)</f>
        <v>24</v>
      </c>
      <c r="AJ26" s="4">
        <f t="shared" si="54"/>
        <v>18.86666667</v>
      </c>
      <c r="AK26" s="4">
        <f t="shared" si="54"/>
        <v>5.133333333</v>
      </c>
      <c r="AL26" s="6">
        <f t="shared" si="54"/>
        <v>100</v>
      </c>
      <c r="AM26" s="5">
        <f t="shared" si="54"/>
        <v>78.61111111</v>
      </c>
      <c r="AN26" s="5">
        <f t="shared" si="54"/>
        <v>21.38888889</v>
      </c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ht="15.75" customHeight="1">
      <c r="A28" s="2" t="s">
        <v>37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