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inyoung/Documents/workspace/archive_exports/"/>
    </mc:Choice>
  </mc:AlternateContent>
  <bookViews>
    <workbookView xWindow="0" yWindow="0" windowWidth="25600" windowHeight="16000" tabRatio="500" firstSheet="1" activeTab="8"/>
  </bookViews>
  <sheets>
    <sheet name="Overall" sheetId="7" r:id="rId1"/>
    <sheet name="Ratings" sheetId="1" r:id="rId2"/>
    <sheet name="Language" sheetId="3" r:id="rId3"/>
    <sheet name="Characters" sheetId="2" r:id="rId4"/>
    <sheet name="Relationships" sheetId="4" r:id="rId5"/>
    <sheet name="Category" sheetId="5" r:id="rId6"/>
    <sheet name="Characters per month" sheetId="6" r:id="rId7"/>
    <sheet name="Rating per month" sheetId="8" r:id="rId8"/>
    <sheet name="Category per month" sheetId="9" r:id="rId9"/>
  </sheets>
  <definedNames>
    <definedName name="_xlnm._FilterDatabase" localSheetId="3" hidden="1">Characters!$M$1:$M$101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5" l="1"/>
  <c r="O3" i="5"/>
  <c r="O4" i="5"/>
  <c r="O5" i="5"/>
  <c r="O6" i="5"/>
  <c r="O7" i="5"/>
  <c r="O8" i="5"/>
  <c r="O2" i="5"/>
  <c r="O3" i="1"/>
  <c r="O4" i="1"/>
  <c r="O5" i="1"/>
  <c r="O6" i="1"/>
  <c r="N3" i="1"/>
  <c r="N4" i="1"/>
  <c r="N5" i="1"/>
  <c r="N6" i="1"/>
  <c r="P3" i="1"/>
  <c r="P4" i="1"/>
  <c r="P5" i="1"/>
  <c r="P6" i="1"/>
  <c r="N2" i="1"/>
  <c r="O2" i="1"/>
  <c r="P2" i="1"/>
  <c r="N3" i="5"/>
  <c r="N2" i="5"/>
  <c r="M3" i="5"/>
  <c r="M4" i="5"/>
  <c r="N4" i="5"/>
  <c r="M5" i="5"/>
  <c r="N5" i="5"/>
  <c r="M6" i="5"/>
  <c r="N6" i="5"/>
  <c r="M7" i="5"/>
  <c r="N7" i="5"/>
  <c r="M8" i="5"/>
  <c r="N8" i="5"/>
  <c r="M2" i="5"/>
  <c r="M3" i="4"/>
  <c r="N3" i="4"/>
  <c r="O3" i="4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6" i="4"/>
  <c r="N16" i="4"/>
  <c r="O16" i="4"/>
  <c r="M15" i="4"/>
  <c r="N15" i="4"/>
  <c r="O15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5" i="4"/>
  <c r="N25" i="4"/>
  <c r="O25" i="4"/>
  <c r="M24" i="4"/>
  <c r="N24" i="4"/>
  <c r="O24" i="4"/>
  <c r="M26" i="4"/>
  <c r="N26" i="4"/>
  <c r="O26" i="4"/>
  <c r="M27" i="4"/>
  <c r="N27" i="4"/>
  <c r="O27" i="4"/>
  <c r="M28" i="4"/>
  <c r="N28" i="4"/>
  <c r="O28" i="4"/>
  <c r="M30" i="4"/>
  <c r="N30" i="4"/>
  <c r="O30" i="4"/>
  <c r="M29" i="4"/>
  <c r="N29" i="4"/>
  <c r="O29" i="4"/>
  <c r="M33" i="4"/>
  <c r="N33" i="4"/>
  <c r="O33" i="4"/>
  <c r="M32" i="4"/>
  <c r="N32" i="4"/>
  <c r="O32" i="4"/>
  <c r="M31" i="4"/>
  <c r="N31" i="4"/>
  <c r="O31" i="4"/>
  <c r="M34" i="4"/>
  <c r="N34" i="4"/>
  <c r="O34" i="4"/>
  <c r="M36" i="4"/>
  <c r="N36" i="4"/>
  <c r="O36" i="4"/>
  <c r="M38" i="4"/>
  <c r="N38" i="4"/>
  <c r="O38" i="4"/>
  <c r="M35" i="4"/>
  <c r="N35" i="4"/>
  <c r="O35" i="4"/>
  <c r="M40" i="4"/>
  <c r="N40" i="4"/>
  <c r="O40" i="4"/>
  <c r="M39" i="4"/>
  <c r="N39" i="4"/>
  <c r="O39" i="4"/>
  <c r="M37" i="4"/>
  <c r="N37" i="4"/>
  <c r="O37" i="4"/>
  <c r="M43" i="4"/>
  <c r="N43" i="4"/>
  <c r="O43" i="4"/>
  <c r="M44" i="4"/>
  <c r="N44" i="4"/>
  <c r="O44" i="4"/>
  <c r="M47" i="4"/>
  <c r="N47" i="4"/>
  <c r="O47" i="4"/>
  <c r="M42" i="4"/>
  <c r="N42" i="4"/>
  <c r="O42" i="4"/>
  <c r="M45" i="4"/>
  <c r="N45" i="4"/>
  <c r="O45" i="4"/>
  <c r="M41" i="4"/>
  <c r="N41" i="4"/>
  <c r="O41" i="4"/>
  <c r="M46" i="4"/>
  <c r="N46" i="4"/>
  <c r="O46" i="4"/>
  <c r="M48" i="4"/>
  <c r="N48" i="4"/>
  <c r="O48" i="4"/>
  <c r="M53" i="4"/>
  <c r="N53" i="4"/>
  <c r="O53" i="4"/>
  <c r="M56" i="4"/>
  <c r="N56" i="4"/>
  <c r="O56" i="4"/>
  <c r="M50" i="4"/>
  <c r="N50" i="4"/>
  <c r="O50" i="4"/>
  <c r="M51" i="4"/>
  <c r="N51" i="4"/>
  <c r="O51" i="4"/>
  <c r="M55" i="4"/>
  <c r="N55" i="4"/>
  <c r="O55" i="4"/>
  <c r="M54" i="4"/>
  <c r="N54" i="4"/>
  <c r="O54" i="4"/>
  <c r="M49" i="4"/>
  <c r="N49" i="4"/>
  <c r="O49" i="4"/>
  <c r="M52" i="4"/>
  <c r="N52" i="4"/>
  <c r="O52" i="4"/>
  <c r="M57" i="4"/>
  <c r="N57" i="4"/>
  <c r="O57" i="4"/>
  <c r="M60" i="4"/>
  <c r="N60" i="4"/>
  <c r="O60" i="4"/>
  <c r="M65" i="4"/>
  <c r="N65" i="4"/>
  <c r="O65" i="4"/>
  <c r="M67" i="4"/>
  <c r="N67" i="4"/>
  <c r="O67" i="4"/>
  <c r="M58" i="4"/>
  <c r="N58" i="4"/>
  <c r="O58" i="4"/>
  <c r="M70" i="4"/>
  <c r="N70" i="4"/>
  <c r="O70" i="4"/>
  <c r="M62" i="4"/>
  <c r="N62" i="4"/>
  <c r="O62" i="4"/>
  <c r="M63" i="4"/>
  <c r="N63" i="4"/>
  <c r="O63" i="4"/>
  <c r="M66" i="4"/>
  <c r="N66" i="4"/>
  <c r="O66" i="4"/>
  <c r="M68" i="4"/>
  <c r="N68" i="4"/>
  <c r="O68" i="4"/>
  <c r="M61" i="4"/>
  <c r="N61" i="4"/>
  <c r="O61" i="4"/>
  <c r="M59" i="4"/>
  <c r="N59" i="4"/>
  <c r="O59" i="4"/>
  <c r="M69" i="4"/>
  <c r="N69" i="4"/>
  <c r="O69" i="4"/>
  <c r="M64" i="4"/>
  <c r="N64" i="4"/>
  <c r="O64" i="4"/>
  <c r="M86" i="4"/>
  <c r="N86" i="4"/>
  <c r="O86" i="4"/>
  <c r="M90" i="4"/>
  <c r="N90" i="4"/>
  <c r="O90" i="4"/>
  <c r="M80" i="4"/>
  <c r="N80" i="4"/>
  <c r="O80" i="4"/>
  <c r="M87" i="4"/>
  <c r="N87" i="4"/>
  <c r="O87" i="4"/>
  <c r="M81" i="4"/>
  <c r="N81" i="4"/>
  <c r="O81" i="4"/>
  <c r="M73" i="4"/>
  <c r="N73" i="4"/>
  <c r="O73" i="4"/>
  <c r="M89" i="4"/>
  <c r="N89" i="4"/>
  <c r="O89" i="4"/>
  <c r="M84" i="4"/>
  <c r="N84" i="4"/>
  <c r="O84" i="4"/>
  <c r="M88" i="4"/>
  <c r="N88" i="4"/>
  <c r="O88" i="4"/>
  <c r="M79" i="4"/>
  <c r="N79" i="4"/>
  <c r="O79" i="4"/>
  <c r="M75" i="4"/>
  <c r="N75" i="4"/>
  <c r="O75" i="4"/>
  <c r="M76" i="4"/>
  <c r="N76" i="4"/>
  <c r="O76" i="4"/>
  <c r="M82" i="4"/>
  <c r="N82" i="4"/>
  <c r="O82" i="4"/>
  <c r="M85" i="4"/>
  <c r="N85" i="4"/>
  <c r="O85" i="4"/>
  <c r="M78" i="4"/>
  <c r="N78" i="4"/>
  <c r="O78" i="4"/>
  <c r="M83" i="4"/>
  <c r="N83" i="4"/>
  <c r="O83" i="4"/>
  <c r="M74" i="4"/>
  <c r="N74" i="4"/>
  <c r="O74" i="4"/>
  <c r="M77" i="4"/>
  <c r="N77" i="4"/>
  <c r="O77" i="4"/>
  <c r="M71" i="4"/>
  <c r="N71" i="4"/>
  <c r="O71" i="4"/>
  <c r="M72" i="4"/>
  <c r="N72" i="4"/>
  <c r="O72" i="4"/>
  <c r="M96" i="4"/>
  <c r="N96" i="4"/>
  <c r="O96" i="4"/>
  <c r="M98" i="4"/>
  <c r="N98" i="4"/>
  <c r="O98" i="4"/>
  <c r="M97" i="4"/>
  <c r="N97" i="4"/>
  <c r="O97" i="4"/>
  <c r="M93" i="4"/>
  <c r="N93" i="4"/>
  <c r="O93" i="4"/>
  <c r="M100" i="4"/>
  <c r="N100" i="4"/>
  <c r="O100" i="4"/>
  <c r="M94" i="4"/>
  <c r="N94" i="4"/>
  <c r="O94" i="4"/>
  <c r="M91" i="4"/>
  <c r="N91" i="4"/>
  <c r="O91" i="4"/>
  <c r="M99" i="4"/>
  <c r="N99" i="4"/>
  <c r="O99" i="4"/>
  <c r="M92" i="4"/>
  <c r="N92" i="4"/>
  <c r="O92" i="4"/>
  <c r="M101" i="4"/>
  <c r="N101" i="4"/>
  <c r="O101" i="4"/>
  <c r="M95" i="4"/>
  <c r="N95" i="4"/>
  <c r="O95" i="4"/>
  <c r="O2" i="4"/>
  <c r="N2" i="4"/>
  <c r="M2" i="4"/>
  <c r="N7" i="3"/>
  <c r="C17" i="3"/>
  <c r="G17" i="3"/>
  <c r="R3" i="3"/>
  <c r="R4" i="3"/>
  <c r="R5" i="3"/>
  <c r="R6" i="3"/>
  <c r="R9" i="3"/>
  <c r="R10" i="3"/>
  <c r="R11" i="3"/>
  <c r="R12" i="3"/>
  <c r="R13" i="3"/>
  <c r="R14" i="3"/>
  <c r="R15" i="3"/>
  <c r="R16" i="3"/>
  <c r="R2" i="3"/>
  <c r="F17" i="3"/>
  <c r="Q3" i="3"/>
  <c r="Q4" i="3"/>
  <c r="Q5" i="3"/>
  <c r="Q6" i="3"/>
  <c r="Q9" i="3"/>
  <c r="Q10" i="3"/>
  <c r="Q11" i="3"/>
  <c r="Q12" i="3"/>
  <c r="Q13" i="3"/>
  <c r="Q14" i="3"/>
  <c r="Q15" i="3"/>
  <c r="Q16" i="3"/>
  <c r="Q2" i="3"/>
  <c r="E17" i="3"/>
  <c r="P3" i="3"/>
  <c r="P4" i="3"/>
  <c r="P5" i="3"/>
  <c r="P6" i="3"/>
  <c r="P9" i="3"/>
  <c r="P10" i="3"/>
  <c r="P11" i="3"/>
  <c r="P12" i="3"/>
  <c r="P13" i="3"/>
  <c r="P14" i="3"/>
  <c r="P15" i="3"/>
  <c r="P16" i="3"/>
  <c r="P2" i="3"/>
  <c r="D17" i="3"/>
  <c r="O3" i="3"/>
  <c r="O4" i="3"/>
  <c r="O5" i="3"/>
  <c r="O6" i="3"/>
  <c r="O9" i="3"/>
  <c r="O10" i="3"/>
  <c r="O11" i="3"/>
  <c r="O12" i="3"/>
  <c r="O13" i="3"/>
  <c r="O14" i="3"/>
  <c r="O15" i="3"/>
  <c r="O16" i="3"/>
  <c r="O2" i="3"/>
  <c r="O9" i="2"/>
  <c r="O84" i="2"/>
  <c r="O14" i="2"/>
  <c r="O13" i="2"/>
  <c r="O42" i="2"/>
  <c r="O72" i="2"/>
  <c r="O79" i="2"/>
  <c r="O29" i="2"/>
  <c r="O98" i="2"/>
  <c r="O19" i="2"/>
  <c r="O88" i="2"/>
  <c r="O77" i="2"/>
  <c r="O62" i="2"/>
  <c r="O63" i="2"/>
  <c r="O43" i="2"/>
  <c r="O31" i="2"/>
  <c r="O50" i="2"/>
  <c r="O80" i="2"/>
  <c r="O92" i="2"/>
  <c r="O97" i="2"/>
  <c r="O99" i="2"/>
  <c r="O100" i="2"/>
  <c r="O23" i="2"/>
  <c r="O36" i="2"/>
  <c r="O101" i="2"/>
  <c r="O25" i="2"/>
  <c r="O81" i="2"/>
  <c r="O28" i="2"/>
  <c r="O71" i="2"/>
  <c r="O70" i="2"/>
  <c r="O66" i="2"/>
  <c r="O12" i="2"/>
  <c r="O37" i="2"/>
  <c r="O2" i="2"/>
  <c r="O16" i="2"/>
  <c r="O69" i="2"/>
  <c r="O6" i="2"/>
  <c r="O47" i="2"/>
  <c r="O4" i="2"/>
  <c r="O26" i="2"/>
  <c r="O46" i="2"/>
  <c r="O34" i="2"/>
  <c r="O87" i="2"/>
  <c r="O17" i="2"/>
  <c r="O58" i="2"/>
  <c r="O35" i="2"/>
  <c r="O5" i="2"/>
  <c r="O24" i="2"/>
  <c r="O68" i="2"/>
  <c r="O27" i="2"/>
  <c r="O3" i="2"/>
  <c r="O57" i="2"/>
  <c r="O22" i="2"/>
  <c r="O20" i="2"/>
  <c r="O95" i="2"/>
  <c r="O18" i="2"/>
  <c r="O61" i="2"/>
  <c r="O15" i="2"/>
  <c r="O45" i="2"/>
  <c r="O8" i="2"/>
  <c r="O7" i="2"/>
  <c r="O54" i="2"/>
  <c r="O74" i="2"/>
  <c r="O59" i="2"/>
  <c r="O56" i="2"/>
  <c r="O60" i="2"/>
  <c r="O33" i="2"/>
  <c r="O30" i="2"/>
  <c r="O65" i="2"/>
  <c r="O51" i="2"/>
  <c r="O55" i="2"/>
  <c r="O48" i="2"/>
  <c r="O73" i="2"/>
  <c r="O32" i="2"/>
  <c r="O10" i="2"/>
  <c r="O52" i="2"/>
  <c r="O53" i="2"/>
  <c r="O83" i="2"/>
  <c r="O21" i="2"/>
  <c r="O44" i="2"/>
  <c r="O82" i="2"/>
  <c r="O91" i="2"/>
  <c r="O40" i="2"/>
  <c r="O41" i="2"/>
  <c r="O90" i="2"/>
  <c r="O94" i="2"/>
  <c r="O96" i="2"/>
  <c r="O76" i="2"/>
  <c r="O38" i="2"/>
  <c r="O89" i="2"/>
  <c r="O64" i="2"/>
  <c r="O86" i="2"/>
  <c r="O49" i="2"/>
  <c r="O67" i="2"/>
  <c r="O78" i="2"/>
  <c r="O85" i="2"/>
  <c r="O75" i="2"/>
  <c r="O93" i="2"/>
  <c r="O39" i="2"/>
  <c r="N9" i="2"/>
  <c r="N84" i="2"/>
  <c r="N14" i="2"/>
  <c r="N13" i="2"/>
  <c r="N42" i="2"/>
  <c r="N72" i="2"/>
  <c r="N79" i="2"/>
  <c r="N29" i="2"/>
  <c r="N98" i="2"/>
  <c r="N19" i="2"/>
  <c r="N88" i="2"/>
  <c r="N77" i="2"/>
  <c r="N62" i="2"/>
  <c r="N63" i="2"/>
  <c r="N43" i="2"/>
  <c r="N31" i="2"/>
  <c r="N50" i="2"/>
  <c r="N80" i="2"/>
  <c r="N92" i="2"/>
  <c r="N97" i="2"/>
  <c r="N99" i="2"/>
  <c r="N100" i="2"/>
  <c r="N23" i="2"/>
  <c r="N36" i="2"/>
  <c r="N101" i="2"/>
  <c r="N25" i="2"/>
  <c r="N81" i="2"/>
  <c r="N28" i="2"/>
  <c r="N71" i="2"/>
  <c r="N70" i="2"/>
  <c r="N66" i="2"/>
  <c r="N12" i="2"/>
  <c r="N37" i="2"/>
  <c r="N2" i="2"/>
  <c r="N16" i="2"/>
  <c r="N69" i="2"/>
  <c r="N6" i="2"/>
  <c r="N47" i="2"/>
  <c r="N4" i="2"/>
  <c r="N26" i="2"/>
  <c r="N46" i="2"/>
  <c r="N34" i="2"/>
  <c r="N87" i="2"/>
  <c r="N17" i="2"/>
  <c r="N58" i="2"/>
  <c r="N35" i="2"/>
  <c r="N5" i="2"/>
  <c r="N24" i="2"/>
  <c r="N68" i="2"/>
  <c r="N27" i="2"/>
  <c r="N3" i="2"/>
  <c r="N57" i="2"/>
  <c r="N22" i="2"/>
  <c r="N20" i="2"/>
  <c r="N95" i="2"/>
  <c r="N18" i="2"/>
  <c r="N61" i="2"/>
  <c r="N15" i="2"/>
  <c r="N45" i="2"/>
  <c r="N8" i="2"/>
  <c r="N7" i="2"/>
  <c r="N54" i="2"/>
  <c r="N74" i="2"/>
  <c r="N59" i="2"/>
  <c r="N56" i="2"/>
  <c r="N60" i="2"/>
  <c r="N33" i="2"/>
  <c r="N30" i="2"/>
  <c r="N65" i="2"/>
  <c r="N51" i="2"/>
  <c r="N55" i="2"/>
  <c r="N48" i="2"/>
  <c r="N73" i="2"/>
  <c r="N32" i="2"/>
  <c r="N10" i="2"/>
  <c r="N52" i="2"/>
  <c r="N53" i="2"/>
  <c r="N83" i="2"/>
  <c r="N21" i="2"/>
  <c r="N44" i="2"/>
  <c r="N82" i="2"/>
  <c r="N91" i="2"/>
  <c r="N40" i="2"/>
  <c r="N41" i="2"/>
  <c r="N90" i="2"/>
  <c r="N94" i="2"/>
  <c r="N96" i="2"/>
  <c r="N76" i="2"/>
  <c r="N38" i="2"/>
  <c r="N89" i="2"/>
  <c r="N64" i="2"/>
  <c r="N86" i="2"/>
  <c r="N49" i="2"/>
  <c r="N67" i="2"/>
  <c r="N78" i="2"/>
  <c r="N85" i="2"/>
  <c r="N75" i="2"/>
  <c r="N93" i="2"/>
  <c r="N39" i="2"/>
  <c r="M96" i="2"/>
  <c r="M98" i="2"/>
  <c r="M101" i="2"/>
  <c r="M100" i="2"/>
  <c r="M99" i="2"/>
  <c r="M88" i="2"/>
  <c r="M85" i="2"/>
  <c r="M86" i="2"/>
  <c r="M87" i="2"/>
  <c r="M90" i="2"/>
  <c r="M92" i="2"/>
  <c r="M91" i="2"/>
  <c r="M89" i="2"/>
  <c r="M95" i="2"/>
  <c r="M94" i="2"/>
  <c r="M93" i="2"/>
  <c r="M97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50" i="2"/>
  <c r="M49" i="2"/>
  <c r="M54" i="2"/>
  <c r="M51" i="2"/>
  <c r="M53" i="2"/>
  <c r="M52" i="2"/>
  <c r="M55" i="2"/>
  <c r="M56" i="2"/>
  <c r="M57" i="2"/>
  <c r="M58" i="2"/>
  <c r="M59" i="2"/>
  <c r="M60" i="2"/>
  <c r="M62" i="2"/>
  <c r="M61" i="2"/>
  <c r="M63" i="2"/>
  <c r="M64" i="2"/>
  <c r="M65" i="2"/>
  <c r="M66" i="2"/>
  <c r="M69" i="2"/>
  <c r="M67" i="2"/>
  <c r="M71" i="2"/>
  <c r="M70" i="2"/>
  <c r="M72" i="2"/>
  <c r="M68" i="2"/>
  <c r="M74" i="2"/>
  <c r="M73" i="2"/>
  <c r="M77" i="2"/>
  <c r="M75" i="2"/>
  <c r="M76" i="2"/>
  <c r="M80" i="2"/>
  <c r="M79" i="2"/>
  <c r="M78" i="2"/>
  <c r="M81" i="2"/>
  <c r="M82" i="2"/>
  <c r="M83" i="2"/>
  <c r="M84" i="2"/>
  <c r="O11" i="2"/>
  <c r="M4" i="2"/>
  <c r="M3" i="2"/>
  <c r="M5" i="2"/>
  <c r="M6" i="2"/>
  <c r="M7" i="2"/>
  <c r="M8" i="2"/>
  <c r="M9" i="2"/>
  <c r="M10" i="2"/>
  <c r="M11" i="2"/>
  <c r="N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2" i="2"/>
  <c r="G7" i="1"/>
  <c r="E7" i="1"/>
  <c r="F7" i="1"/>
  <c r="D7" i="1"/>
  <c r="C7" i="1"/>
  <c r="N9" i="3"/>
  <c r="N10" i="3"/>
  <c r="N11" i="3"/>
  <c r="N12" i="3"/>
  <c r="N13" i="3"/>
  <c r="N14" i="3"/>
  <c r="N15" i="3"/>
  <c r="N16" i="3"/>
  <c r="N3" i="3"/>
  <c r="N4" i="3"/>
  <c r="N5" i="3"/>
  <c r="N6" i="3"/>
  <c r="C7" i="3"/>
  <c r="N2" i="3"/>
</calcChain>
</file>

<file path=xl/sharedStrings.xml><?xml version="1.0" encoding="utf-8"?>
<sst xmlns="http://schemas.openxmlformats.org/spreadsheetml/2006/main" count="994" uniqueCount="449">
  <si>
    <t>_id</t>
  </si>
  <si>
    <t>count</t>
  </si>
  <si>
    <t>kudo_average</t>
  </si>
  <si>
    <t>comment_average</t>
  </si>
  <si>
    <t>hit_average</t>
  </si>
  <si>
    <t>word_average</t>
  </si>
  <si>
    <t>chapter_average</t>
  </si>
  <si>
    <t>wip_average</t>
  </si>
  <si>
    <t>Rating</t>
  </si>
  <si>
    <t>General Audiences</t>
  </si>
  <si>
    <t>Teen</t>
  </si>
  <si>
    <t>Mature</t>
  </si>
  <si>
    <t>Explicit</t>
  </si>
  <si>
    <t>Not Rated</t>
  </si>
  <si>
    <t>word_sum</t>
  </si>
  <si>
    <t>kudo_sum</t>
  </si>
  <si>
    <t>comment_sum</t>
  </si>
  <si>
    <t>hit_sum</t>
  </si>
  <si>
    <t>count %</t>
  </si>
  <si>
    <t>word %</t>
  </si>
  <si>
    <t>kudo %</t>
  </si>
  <si>
    <t>comment %</t>
  </si>
  <si>
    <t>hit %</t>
  </si>
  <si>
    <t>Harry Potter</t>
  </si>
  <si>
    <t>Hermione Granger</t>
  </si>
  <si>
    <t>Draco Malfoy</t>
  </si>
  <si>
    <t>Ron Weasley</t>
  </si>
  <si>
    <t>Severus Snape</t>
  </si>
  <si>
    <t>Sirius Black</t>
  </si>
  <si>
    <t>Remus Lupin</t>
  </si>
  <si>
    <t>Newt Scamander</t>
  </si>
  <si>
    <t>Ginny Weasley</t>
  </si>
  <si>
    <t>Original Percival Graves</t>
  </si>
  <si>
    <t>Albus Dumbledore</t>
  </si>
  <si>
    <t>Tina Goldstein</t>
  </si>
  <si>
    <t>Credence Barebone</t>
  </si>
  <si>
    <t>Neville Longbottom</t>
  </si>
  <si>
    <t>Lucius Malfoy</t>
  </si>
  <si>
    <t>Minerva McGonagall</t>
  </si>
  <si>
    <t>Luna Lovegood</t>
  </si>
  <si>
    <t>Queenie Goldstein</t>
  </si>
  <si>
    <t>James Potter</t>
  </si>
  <si>
    <t>Original Female Character(s)</t>
  </si>
  <si>
    <t>Narcissa Black Malfoy</t>
  </si>
  <si>
    <t>Pansy Parkinson</t>
  </si>
  <si>
    <t>George Weasley</t>
  </si>
  <si>
    <t>Blaise Zabini</t>
  </si>
  <si>
    <t>Lily Evans Potter</t>
  </si>
  <si>
    <t>Fred Weasley</t>
  </si>
  <si>
    <t>Tom Riddle | Voldemort</t>
  </si>
  <si>
    <t>Jacob Kowalski</t>
  </si>
  <si>
    <t>Original Male Character(s)</t>
  </si>
  <si>
    <t>Gellert Grindelwald</t>
  </si>
  <si>
    <t>Peter Pettigrew</t>
  </si>
  <si>
    <t>Scorpius Malfoy</t>
  </si>
  <si>
    <t>Molly Weasley</t>
  </si>
  <si>
    <t>Albus Severus Potter</t>
  </si>
  <si>
    <t>Theodore Nott</t>
  </si>
  <si>
    <t>Voldemort</t>
  </si>
  <si>
    <t>Bellatrix Black Lestrange</t>
  </si>
  <si>
    <t>Seraphina Picquery</t>
  </si>
  <si>
    <t>Daphne Greengrass</t>
  </si>
  <si>
    <t>Dean Thomas</t>
  </si>
  <si>
    <t>Percival Graves | Gellert Grindelwald</t>
  </si>
  <si>
    <t>Tom Riddle</t>
  </si>
  <si>
    <t>Seamus Finnigan</t>
  </si>
  <si>
    <t>Original Characters</t>
  </si>
  <si>
    <t>James Sirius Potter</t>
  </si>
  <si>
    <t>Regulus Black</t>
  </si>
  <si>
    <t>Nymphadora Tonks</t>
  </si>
  <si>
    <t>Theseus Scamander</t>
  </si>
  <si>
    <t>Astoria Greengrass</t>
  </si>
  <si>
    <t>Arthur Weasley</t>
  </si>
  <si>
    <t>Rubeus Hagrid</t>
  </si>
  <si>
    <t>Andromeda Black Tonks</t>
  </si>
  <si>
    <t>Teddy Lupin</t>
  </si>
  <si>
    <t>Charlie Weasley</t>
  </si>
  <si>
    <t>Rose Weasley</t>
  </si>
  <si>
    <t>Cedric Diggory</t>
  </si>
  <si>
    <t>Lily Luna Potter</t>
  </si>
  <si>
    <t>Percy Weasley</t>
  </si>
  <si>
    <t>Bill Weasley</t>
  </si>
  <si>
    <t>Newt Scamander's Magical Beasts</t>
  </si>
  <si>
    <t>Gregory Goyle</t>
  </si>
  <si>
    <t>Reader</t>
  </si>
  <si>
    <t>Lavender Brown</t>
  </si>
  <si>
    <t>Filius Flitwick</t>
  </si>
  <si>
    <t>Petunia Evans Dursley</t>
  </si>
  <si>
    <t>Vernon Dursley</t>
  </si>
  <si>
    <t>OC - Character</t>
  </si>
  <si>
    <t>Dudley Dursley</t>
  </si>
  <si>
    <t>Poppy Pomfrey</t>
  </si>
  <si>
    <t>Percival Graves</t>
  </si>
  <si>
    <t>Fleur Delacour</t>
  </si>
  <si>
    <t>Viktor Krum</t>
  </si>
  <si>
    <t>Lily Evans</t>
  </si>
  <si>
    <t>Mary Lou Barebone</t>
  </si>
  <si>
    <t>Susan Bones</t>
  </si>
  <si>
    <t>Kingsley Shacklebolt</t>
  </si>
  <si>
    <t>Fenrir Greyback</t>
  </si>
  <si>
    <t>Pickett the Bowtruckle (Fantastic Beasts)</t>
  </si>
  <si>
    <t>Angelina Johnson</t>
  </si>
  <si>
    <t>Marlene McKinnon</t>
  </si>
  <si>
    <t>Marcus Flint</t>
  </si>
  <si>
    <t>Vincent Crabbe</t>
  </si>
  <si>
    <t>Newt Scamander's Niffler</t>
  </si>
  <si>
    <t>Modesty Barebone</t>
  </si>
  <si>
    <t>Hannah Abbott</t>
  </si>
  <si>
    <t>Cho Chang</t>
  </si>
  <si>
    <t>Millicent Bulstrode</t>
  </si>
  <si>
    <t>Oliver Wood</t>
  </si>
  <si>
    <t>Sam Winchester</t>
  </si>
  <si>
    <t>Horace Slughorn</t>
  </si>
  <si>
    <t>Parvati Patil</t>
  </si>
  <si>
    <t>Abraxas Malfoy</t>
  </si>
  <si>
    <t>Harry Potter Characters</t>
  </si>
  <si>
    <t>Padma Patil</t>
  </si>
  <si>
    <t>Dean Winchester</t>
  </si>
  <si>
    <t>Hugo Weasley</t>
  </si>
  <si>
    <t>Leta Lestrange</t>
  </si>
  <si>
    <t>Death Eater(s)</t>
  </si>
  <si>
    <t>Other Character Tags to Be Added</t>
  </si>
  <si>
    <t>Chastity Barebone</t>
  </si>
  <si>
    <t>kudo per 1000 words</t>
  </si>
  <si>
    <t>comment per 10 word</t>
  </si>
  <si>
    <t>hit per word 100</t>
  </si>
  <si>
    <t>hit per word 10</t>
  </si>
  <si>
    <t>English</t>
  </si>
  <si>
    <t>Ð ÑƒÑÑÐºÐ¸Ð¹</t>
  </si>
  <si>
    <t>ä¸­æ–‡</t>
  </si>
  <si>
    <t>EspaÃ±ol</t>
  </si>
  <si>
    <t>Polski</t>
  </si>
  <si>
    <t>FranÃ§ais</t>
  </si>
  <si>
    <t>Deutsch</t>
  </si>
  <si>
    <t>PortuguÃªs brasileiro</t>
  </si>
  <si>
    <t>ÄŒeÅ¡tina</t>
  </si>
  <si>
    <t>Italiano</t>
  </si>
  <si>
    <t>Magyar</t>
  </si>
  <si>
    <t>à¹„à¸—à¸¢</t>
  </si>
  <si>
    <t>TÃ¼rkÃ§e</t>
  </si>
  <si>
    <t>German</t>
  </si>
  <si>
    <t>Chinese</t>
  </si>
  <si>
    <t>Spanish</t>
  </si>
  <si>
    <t>Language</t>
  </si>
  <si>
    <t>Polish</t>
  </si>
  <si>
    <t>French</t>
  </si>
  <si>
    <t>Russian</t>
  </si>
  <si>
    <t>Portuguese</t>
  </si>
  <si>
    <t>Other</t>
  </si>
  <si>
    <t>Draco Malfoy/Harry Potter</t>
  </si>
  <si>
    <t>Hermione Granger/Ron Weasley</t>
  </si>
  <si>
    <t>Sirius Black/Remus Lupin</t>
  </si>
  <si>
    <t>Credence Barebone/Original Percival Graves</t>
  </si>
  <si>
    <t>Hermione Granger/Draco Malfoy</t>
  </si>
  <si>
    <t>Original Percival Graves/Newt Scamander</t>
  </si>
  <si>
    <t>Harry Potter/Ginny Weasley</t>
  </si>
  <si>
    <t>Harry Potter/Severus Snape</t>
  </si>
  <si>
    <t>James Potter/Lily Evans Potter</t>
  </si>
  <si>
    <t>Harry Potter/Tom Riddle</t>
  </si>
  <si>
    <t>Hermione Granger/Severus Snape</t>
  </si>
  <si>
    <t>Tina Goldstein/Newt Scamander</t>
  </si>
  <si>
    <t>Queenie Goldstein/Jacob Kowalski</t>
  </si>
  <si>
    <t>Scorpius Malfoy/Albus Severus Potter</t>
  </si>
  <si>
    <t>Lucius Malfoy/Narcissa Black Malfoy</t>
  </si>
  <si>
    <t>Credence Barebone/Percival Graves | Gellert Grindelwald</t>
  </si>
  <si>
    <t>Credence Barebone/Newt Scamander</t>
  </si>
  <si>
    <t>Harry Potter/Voldemort</t>
  </si>
  <si>
    <t>Hermione Granger/Harry Potter</t>
  </si>
  <si>
    <t>Credence Barebone &amp; Original Percival Graves</t>
  </si>
  <si>
    <t>Lily Evans Potter/Severus Snape</t>
  </si>
  <si>
    <t>Luna Lovegood/Ginny Weasley</t>
  </si>
  <si>
    <t>Astoria Greengrass/Draco Malfoy</t>
  </si>
  <si>
    <t>Seamus Finnigan/Dean Thomas</t>
  </si>
  <si>
    <t>Newt Scamander/Porpentina Scamander</t>
  </si>
  <si>
    <t>Draco Malfoy/Original Female Character(s)</t>
  </si>
  <si>
    <t>Hermione Granger/Fred Weasley</t>
  </si>
  <si>
    <t>Tina Goldstein &amp; Newt Scamander</t>
  </si>
  <si>
    <t>Arthur Weasley/Molly Weasley</t>
  </si>
  <si>
    <t>Credence Barebone &amp; Newt Scamander</t>
  </si>
  <si>
    <t>Albus Dumbledore/Gellert Grindelwald</t>
  </si>
  <si>
    <t>Remus Lupin/Nymphadora Tonks</t>
  </si>
  <si>
    <t>Newt Scamander/Reader</t>
  </si>
  <si>
    <t>Angelina Johnson/George Weasley</t>
  </si>
  <si>
    <t>Hermione Granger/Viktor Krum</t>
  </si>
  <si>
    <t>Fleur Delacour/Bill Weasley</t>
  </si>
  <si>
    <t>Neville Longbottom/Luna Lovegood</t>
  </si>
  <si>
    <t>Remus Lupin/Severus Snape</t>
  </si>
  <si>
    <t>Harry Potter &amp; Severus Snape</t>
  </si>
  <si>
    <t>Severus Snape/Original Female Character(s)</t>
  </si>
  <si>
    <t>Original Female Character/Original Male Character</t>
  </si>
  <si>
    <t>Scorpius Malfoy/Rose Weasley</t>
  </si>
  <si>
    <t>Cedric Diggory/Harry Potter</t>
  </si>
  <si>
    <t>Draco Malfoy &amp; Harry Potter</t>
  </si>
  <si>
    <t>Harry Potter/Original Male Character(s)</t>
  </si>
  <si>
    <t>Hermione Granger/Tom Riddle</t>
  </si>
  <si>
    <t>Original Percival Graves/Original Female Character(s)</t>
  </si>
  <si>
    <t>Newt Scamander/You</t>
  </si>
  <si>
    <t>Original Percival Graves/Gellert Grindelwald</t>
  </si>
  <si>
    <t>Lavender Brown/Ron Weasley</t>
  </si>
  <si>
    <t>Sherlock Holmes/John Watson</t>
  </si>
  <si>
    <t>Newt Scamander &amp; Reader</t>
  </si>
  <si>
    <t>Original Percival Graves/Reader</t>
  </si>
  <si>
    <t>Sirius Black/Original Female Character(s)</t>
  </si>
  <si>
    <t>Hermione Granger/Remus Lupin</t>
  </si>
  <si>
    <t>Daphne Greengrass/Harry Potter</t>
  </si>
  <si>
    <t>Draco Malfoy/Pansy Parkinson</t>
  </si>
  <si>
    <t>Credence Barebone/Gellert Grindelwald</t>
  </si>
  <si>
    <t>Draco Malfoy/Ron Weasley</t>
  </si>
  <si>
    <t>Draco Malfoy/Ginny Weasley</t>
  </si>
  <si>
    <t>wolfstar - Relationship</t>
  </si>
  <si>
    <t>Ron Weasley/Hermione Granger</t>
  </si>
  <si>
    <t>Credence Barebone &amp; Tina Goldstein</t>
  </si>
  <si>
    <t>Minor or Background Relationship(s)</t>
  </si>
  <si>
    <t>Sirius Black/Severus Snape</t>
  </si>
  <si>
    <t>Marcus Flint/Oliver Wood</t>
  </si>
  <si>
    <t>Harry Potter/Draco Malfoy</t>
  </si>
  <si>
    <t>Credence Barebone/Original Percival Graves/Newt Scamander</t>
  </si>
  <si>
    <t>Teddy Lupin/James Sirius Potter</t>
  </si>
  <si>
    <t>Andromeda Black Tonks/Ted Tonks</t>
  </si>
  <si>
    <t>James Potter &amp; Lily Evans Potter</t>
  </si>
  <si>
    <t>Queenie Goldstein &amp; Tina Goldstein</t>
  </si>
  <si>
    <t>Other Relationship Tags to Be Added</t>
  </si>
  <si>
    <t>Luna Lovegood/Harry Potter</t>
  </si>
  <si>
    <t>Hermione Granger &amp; Harry Potter</t>
  </si>
  <si>
    <t>Fred Weasley/Original Female Character(s)</t>
  </si>
  <si>
    <t>Bellatrix Black Lestrange/Rodolphus Lestrange</t>
  </si>
  <si>
    <t>Sirius Black &amp; James Potter</t>
  </si>
  <si>
    <t>Harry Potter/Charlie Weasley</t>
  </si>
  <si>
    <t>Lucius Malfoy &amp; Narcissa Black Malfoy</t>
  </si>
  <si>
    <t>Original Percival Graves &amp; Newt Scamander</t>
  </si>
  <si>
    <t>Harry Potter/Ron Weasley</t>
  </si>
  <si>
    <t>Neville Longbottom/Ginny Weasley</t>
  </si>
  <si>
    <t>M/M</t>
  </si>
  <si>
    <t>F/M</t>
  </si>
  <si>
    <t>Gen</t>
  </si>
  <si>
    <t>Multi</t>
  </si>
  <si>
    <t>F/F</t>
  </si>
  <si>
    <t>No category</t>
  </si>
  <si>
    <t>kudo per word 1000</t>
  </si>
  <si>
    <t>comment per 1000 word</t>
  </si>
  <si>
    <t>comment per word 1000</t>
  </si>
  <si>
    <t xml:space="preserve">hit_average </t>
  </si>
  <si>
    <t>2007-07</t>
  </si>
  <si>
    <t>2012-09</t>
  </si>
  <si>
    <t>2012-11</t>
  </si>
  <si>
    <t>2012-12</t>
  </si>
  <si>
    <t>2013-01</t>
  </si>
  <si>
    <t>2013-02</t>
  </si>
  <si>
    <t>2013-03</t>
  </si>
  <si>
    <t>2013-05</t>
  </si>
  <si>
    <t>2013-07</t>
  </si>
  <si>
    <t>2013-09</t>
  </si>
  <si>
    <t>2013-10</t>
  </si>
  <si>
    <t>2014-01</t>
  </si>
  <si>
    <t>2014-02</t>
  </si>
  <si>
    <t>2014-04</t>
  </si>
  <si>
    <t>2014-05</t>
  </si>
  <si>
    <t>2014-06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</si>
  <si>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</si>
  <si>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</si>
  <si>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</si>
  <si>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</si>
  <si>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</si>
  <si>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</si>
  <si>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</si>
  <si>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</si>
  <si>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</si>
  <si>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</si>
  <si>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</si>
  <si>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</si>
  <si>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</si>
  <si>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</si>
  <si>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</si>
  <si>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</si>
  <si>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</si>
  <si>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</si>
  <si>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</si>
  <si>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</si>
  <si>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</si>
  <si>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</si>
  <si>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</si>
  <si>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</si>
  <si>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</si>
  <si>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</si>
  <si>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</si>
  <si>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</si>
  <si>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</si>
  <si>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Harry</t>
  </si>
  <si>
    <t>2012-08</t>
  </si>
  <si>
    <t>2014-03</t>
  </si>
  <si>
    <t>2014-07</t>
  </si>
  <si>
    <t>2010-11</t>
  </si>
  <si>
    <t>Hermione</t>
  </si>
  <si>
    <t>total</t>
  </si>
  <si>
    <t>characters/0/name</t>
  </si>
  <si>
    <t>characters/1/name</t>
  </si>
  <si>
    <t>characters/2/name</t>
  </si>
  <si>
    <t>characters/3/name</t>
  </si>
  <si>
    <t>Daphne</t>
  </si>
  <si>
    <t>Draco</t>
  </si>
  <si>
    <t>Harry Potter/Tom Riddle | Voldemort</t>
  </si>
  <si>
    <t>James/Lily</t>
  </si>
  <si>
    <t>Tina Goldstein &amp; Original Percival Graves</t>
  </si>
  <si>
    <t>Tina Goldstein/Original Percival Graves</t>
  </si>
  <si>
    <t>Hermione Granger/Ginny Weasley</t>
  </si>
  <si>
    <t>Harry Potter/Blaise Zabini</t>
  </si>
  <si>
    <t>Pansy Parkinson/Ron Weasley</t>
  </si>
  <si>
    <t>Alice Longbottom/Frank Longbottom</t>
  </si>
  <si>
    <t>Hannah Abbott/Neville Longbottom</t>
  </si>
  <si>
    <t>Hermione Granger/Bellatrix Black Lestrange</t>
  </si>
  <si>
    <t>Tom Riddle/Original Female Character(s)</t>
  </si>
  <si>
    <t>Hermione Granger/Theodore Nott</t>
  </si>
  <si>
    <t>Canon Relationship(s)</t>
  </si>
  <si>
    <t>Sirius Black &amp; Remus Lupin</t>
  </si>
  <si>
    <t>Sirius Black/Original Character(s)</t>
  </si>
  <si>
    <t>Hermione Granger/Pansy Parkinson</t>
  </si>
  <si>
    <t>Newt Scamander &amp; Theseus Scamander</t>
  </si>
  <si>
    <t>rating/0/name</t>
  </si>
  <si>
    <t>rating/0/count</t>
  </si>
  <si>
    <t>rating/1/name</t>
  </si>
  <si>
    <t>rating/1/count</t>
  </si>
  <si>
    <t>rating/2/name</t>
  </si>
  <si>
    <t>rating/2/count</t>
  </si>
  <si>
    <t>rating/3/name</t>
  </si>
  <si>
    <t>rating/3/count</t>
  </si>
  <si>
    <t>rating/4/name</t>
  </si>
  <si>
    <t>rating/4/count</t>
  </si>
  <si>
    <t>2015-04</t>
  </si>
  <si>
    <t>2013-12</t>
  </si>
  <si>
    <t>2013-08</t>
  </si>
  <si>
    <t>2013-04</t>
  </si>
  <si>
    <t>2007-08</t>
  </si>
  <si>
    <t>fandom</t>
  </si>
  <si>
    <t>no relationship</t>
  </si>
  <si>
    <t>oneshots</t>
  </si>
  <si>
    <t>completed</t>
  </si>
  <si>
    <t>wip</t>
  </si>
  <si>
    <t>relationship</t>
  </si>
  <si>
    <t>multichaptered</t>
  </si>
  <si>
    <t>rating/5/name</t>
  </si>
  <si>
    <t>rating/5/count</t>
  </si>
  <si>
    <t>rating/6/name</t>
  </si>
  <si>
    <t>rating/6/count</t>
  </si>
  <si>
    <t>rating/7/name</t>
  </si>
  <si>
    <t>rating/7/count</t>
  </si>
  <si>
    <t>rating/8/name</t>
  </si>
  <si>
    <t>rating/8/count</t>
  </si>
  <si>
    <t>rating/9/name</t>
  </si>
  <si>
    <t>rating/9/count</t>
  </si>
  <si>
    <t>rating/10/name</t>
  </si>
  <si>
    <t>rating/10/count</t>
  </si>
  <si>
    <t>rating/11/name</t>
  </si>
  <si>
    <t>rating/11/count</t>
  </si>
  <si>
    <t>rating/12/name</t>
  </si>
  <si>
    <t>rating/12/count</t>
  </si>
  <si>
    <t>rating/13/name</t>
  </si>
  <si>
    <t>rating/13/count</t>
  </si>
  <si>
    <t>rating/14/name</t>
  </si>
  <si>
    <t>rating/14/count</t>
  </si>
  <si>
    <t>rating/15/name</t>
  </si>
  <si>
    <t>rating/15/count</t>
  </si>
  <si>
    <t>rating/16/name</t>
  </si>
  <si>
    <t>rating/16/count</t>
  </si>
  <si>
    <t>rating/17/name</t>
  </si>
  <si>
    <t>rating/17/count</t>
  </si>
  <si>
    <t>rating/18/name</t>
  </si>
  <si>
    <t>rating/18/count</t>
  </si>
  <si>
    <t>rating/19/name</t>
  </si>
  <si>
    <t>rating/19/count</t>
  </si>
  <si>
    <t>rating/20/name</t>
  </si>
  <si>
    <t>rating/20/count</t>
  </si>
  <si>
    <t>rating/21/name</t>
  </si>
  <si>
    <t>rating/21/count</t>
  </si>
  <si>
    <t>rating/22/name</t>
  </si>
  <si>
    <t>rating/22/count</t>
  </si>
  <si>
    <t>rating/23/name</t>
  </si>
  <si>
    <t>rating/23/count</t>
  </si>
  <si>
    <t>rating/24/name</t>
  </si>
  <si>
    <t>rating/24/count</t>
  </si>
  <si>
    <t>rating/25/name</t>
  </si>
  <si>
    <t>rating/25/count</t>
  </si>
  <si>
    <t>rating/26/name</t>
  </si>
  <si>
    <t>rating/26/count</t>
  </si>
  <si>
    <t>rating/27/name</t>
  </si>
  <si>
    <t>rating/27/count</t>
  </si>
  <si>
    <t>rating/28/name</t>
  </si>
  <si>
    <t>rating/28/count</t>
  </si>
  <si>
    <t>rating/29/name</t>
  </si>
  <si>
    <t>rating/29/count</t>
  </si>
  <si>
    <t>rating/30/name</t>
  </si>
  <si>
    <t>rating/30/count</t>
  </si>
  <si>
    <t>rating/31/name</t>
  </si>
  <si>
    <t>rating/31/count</t>
  </si>
  <si>
    <t>rating/32/name</t>
  </si>
  <si>
    <t>rating/32/count</t>
  </si>
  <si>
    <t>rating/33/name</t>
  </si>
  <si>
    <t>rating/33/count</t>
  </si>
  <si>
    <t>rating/34/name</t>
  </si>
  <si>
    <t>rating/34/count</t>
  </si>
  <si>
    <t>rating/35/name</t>
  </si>
  <si>
    <t>rating/35/count</t>
  </si>
  <si>
    <t>rating/36/name</t>
  </si>
  <si>
    <t>rating/36/count</t>
  </si>
  <si>
    <t>rating/37/name</t>
  </si>
  <si>
    <t>rating/37/count</t>
  </si>
  <si>
    <t>rating/38/name</t>
  </si>
  <si>
    <t>rating/38/count</t>
  </si>
  <si>
    <t>rating/39/name</t>
  </si>
  <si>
    <t>rating/39/count</t>
  </si>
  <si>
    <t>rating/40/name</t>
  </si>
  <si>
    <t>rating/40/count</t>
  </si>
  <si>
    <t>rating/41/name</t>
  </si>
  <si>
    <t>rating/41/count</t>
  </si>
  <si>
    <t>rating/42/name</t>
  </si>
  <si>
    <t>rating/42/count</t>
  </si>
  <si>
    <t>rating/43/name</t>
  </si>
  <si>
    <t>rating/43/count</t>
  </si>
  <si>
    <t>rating/44/name</t>
  </si>
  <si>
    <t>rating/44/count</t>
  </si>
  <si>
    <t>rating/45/name</t>
  </si>
  <si>
    <t>rating/45/count</t>
  </si>
  <si>
    <t>rating/46/name</t>
  </si>
  <si>
    <t>rating/46/count</t>
  </si>
  <si>
    <t>rating/47/name</t>
  </si>
  <si>
    <t>rating/47/count</t>
  </si>
  <si>
    <t>rating/48/name</t>
  </si>
  <si>
    <t>rating/48/count</t>
  </si>
  <si>
    <t>2005-07</t>
  </si>
  <si>
    <t>2009-07</t>
  </si>
  <si>
    <t>2006-03</t>
  </si>
  <si>
    <t>2008-03</t>
  </si>
  <si>
    <t>2004-09</t>
  </si>
  <si>
    <t>2005-04</t>
  </si>
  <si>
    <t>2013-11</t>
  </si>
  <si>
    <t>2005-08</t>
  </si>
  <si>
    <t>2005-03</t>
  </si>
  <si>
    <t>2012-04</t>
  </si>
  <si>
    <t>2004-12</t>
  </si>
  <si>
    <t>2005-06</t>
  </si>
  <si>
    <t>2006-01</t>
  </si>
  <si>
    <t>2005-12</t>
  </si>
  <si>
    <t>2005-09</t>
  </si>
  <si>
    <t>2005-10</t>
  </si>
  <si>
    <t>2006-11</t>
  </si>
  <si>
    <t>2008-04</t>
  </si>
  <si>
    <t>2012-05</t>
  </si>
  <si>
    <t>2006-04</t>
  </si>
  <si>
    <t>2006-08</t>
  </si>
  <si>
    <t>2007-09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</si>
</sst>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0"/>
    <numFmt numFmtId="168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  <xf numFmtId="1" fontId="0" fillId="0" borderId="0" xfId="0" applyNumberFormat="1"/>
    <xf numFmtId="168" fontId="0" fillId="0" borderId="0" xfId="1" applyNumberFormat="1" applyFont="1"/>
    <xf numFmtId="0" fontId="4" fillId="0" borderId="0" xfId="0" applyFont="1"/>
    <xf numFmtId="167" fontId="0" fillId="0" borderId="0" xfId="1" applyNumberFormat="1" applyFont="1"/>
    <xf numFmtId="14" fontId="4" fillId="0" borderId="0" xfId="0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Overall!$A$5:$A$10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Overall!$B$5:$B$10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Overall!$D$5:$D$9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xVal>
          <c:yVal>
            <c:numRef>
              <c:f>Overall!$E$5:$E$9</c:f>
              <c:numCache>
                <c:formatCode>General</c:formatCode>
                <c:ptCount val="5"/>
                <c:pt idx="0">
                  <c:v>7.0</c:v>
                </c:pt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74896"/>
        <c:axId val="1310568176"/>
      </c:scatterChart>
      <c:valAx>
        <c:axId val="13102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68176"/>
        <c:crosses val="autoZero"/>
        <c:crossBetween val="midCat"/>
      </c:valAx>
      <c:valAx>
        <c:axId val="1310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Category!$B$1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Multi</c:v>
                </c:pt>
                <c:pt idx="4">
                  <c:v>F/F</c:v>
                </c:pt>
                <c:pt idx="5">
                  <c:v>No category</c:v>
                </c:pt>
                <c:pt idx="6">
                  <c:v>Other</c:v>
                </c:pt>
              </c:strCache>
            </c:strRef>
          </c:cat>
          <c:val>
            <c:numRef>
              <c:f>Category!$B$2:$B$8</c:f>
              <c:numCache>
                <c:formatCode>General</c:formatCode>
                <c:ptCount val="7"/>
                <c:pt idx="0">
                  <c:v>740.0</c:v>
                </c:pt>
                <c:pt idx="1">
                  <c:v>555.0</c:v>
                </c:pt>
                <c:pt idx="2">
                  <c:v>233.0</c:v>
                </c:pt>
                <c:pt idx="3">
                  <c:v>138.0</c:v>
                </c:pt>
                <c:pt idx="4">
                  <c:v>116.0</c:v>
                </c:pt>
                <c:pt idx="5">
                  <c:v>67.0</c:v>
                </c:pt>
                <c:pt idx="6">
                  <c:v>46.0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Category!$C$1</c:f>
              <c:strCache>
                <c:ptCount val="1"/>
                <c:pt idx="0">
                  <c:v>word_sum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Multi</c:v>
                </c:pt>
                <c:pt idx="4">
                  <c:v>F/F</c:v>
                </c:pt>
                <c:pt idx="5">
                  <c:v>No category</c:v>
                </c:pt>
                <c:pt idx="6">
                  <c:v>Other</c:v>
                </c:pt>
              </c:strCache>
            </c:strRef>
          </c:cat>
          <c:val>
            <c:numRef>
              <c:f>Category!$C$2:$C$8</c:f>
              <c:numCache>
                <c:formatCode>General</c:formatCode>
                <c:ptCount val="7"/>
                <c:pt idx="0">
                  <c:v>1.4577783E7</c:v>
                </c:pt>
                <c:pt idx="1">
                  <c:v>2.004046E7</c:v>
                </c:pt>
                <c:pt idx="2">
                  <c:v>6.544356E6</c:v>
                </c:pt>
                <c:pt idx="3">
                  <c:v>6.624418E6</c:v>
                </c:pt>
                <c:pt idx="4">
                  <c:v>6.545406E6</c:v>
                </c:pt>
                <c:pt idx="5">
                  <c:v>600185.0</c:v>
                </c:pt>
                <c:pt idx="6">
                  <c:v>2.295004E6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Category!$G$1</c:f>
              <c:strCache>
                <c:ptCount val="1"/>
                <c:pt idx="0">
                  <c:v>kudo_average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Multi</c:v>
                </c:pt>
                <c:pt idx="4">
                  <c:v>F/F</c:v>
                </c:pt>
                <c:pt idx="5">
                  <c:v>No category</c:v>
                </c:pt>
                <c:pt idx="6">
                  <c:v>Other</c:v>
                </c:pt>
              </c:strCache>
            </c:strRef>
          </c:cat>
          <c:val>
            <c:numRef>
              <c:f>Category!$G$2:$G$8</c:f>
              <c:numCache>
                <c:formatCode>General</c:formatCode>
                <c:ptCount val="7"/>
                <c:pt idx="0">
                  <c:v>148.26081081081</c:v>
                </c:pt>
                <c:pt idx="1">
                  <c:v>92.2126126126126</c:v>
                </c:pt>
                <c:pt idx="2">
                  <c:v>95.4721030042918</c:v>
                </c:pt>
                <c:pt idx="3">
                  <c:v>103.021739130434</c:v>
                </c:pt>
                <c:pt idx="4">
                  <c:v>77.801724137931</c:v>
                </c:pt>
                <c:pt idx="5">
                  <c:v>42.7014925373134</c:v>
                </c:pt>
                <c:pt idx="6">
                  <c:v>69.9347826086956</c:v>
                </c:pt>
              </c:numCache>
            </c:numRef>
          </c:val>
        </c:ser>
        <c:ser>
          <c:idx val="1"/>
          <c:order val="1"/>
          <c:tx>
            <c:strRef>
              <c:f>Category!$H$1</c:f>
              <c:strCache>
                <c:ptCount val="1"/>
                <c:pt idx="0">
                  <c:v>comment_average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Multi</c:v>
                </c:pt>
                <c:pt idx="4">
                  <c:v>F/F</c:v>
                </c:pt>
                <c:pt idx="5">
                  <c:v>No category</c:v>
                </c:pt>
                <c:pt idx="6">
                  <c:v>Other</c:v>
                </c:pt>
              </c:strCache>
            </c:strRef>
          </c:cat>
          <c:val>
            <c:numRef>
              <c:f>Category!$H$2:$H$8</c:f>
              <c:numCache>
                <c:formatCode>General</c:formatCode>
                <c:ptCount val="7"/>
                <c:pt idx="0">
                  <c:v>48.6256756756756</c:v>
                </c:pt>
                <c:pt idx="1">
                  <c:v>46.4072072072072</c:v>
                </c:pt>
                <c:pt idx="2">
                  <c:v>42.2360515021459</c:v>
                </c:pt>
                <c:pt idx="3">
                  <c:v>58.6159420289855</c:v>
                </c:pt>
                <c:pt idx="4">
                  <c:v>52.0862068965517</c:v>
                </c:pt>
                <c:pt idx="5">
                  <c:v>16.2537313432835</c:v>
                </c:pt>
                <c:pt idx="6">
                  <c:v>43.5434782608695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8449968"/>
        <c:axId val="1353423792"/>
      </c:barChart>
      <c:catAx>
        <c:axId val="13584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23792"/>
        <c:crosses val="autoZero"/>
        <c:auto val="1"/>
        <c:lblAlgn val="ctr"/>
        <c:lblOffset val="100"/>
        <c:noMultiLvlLbl val="0"/>
      </c:catAx>
      <c:valAx>
        <c:axId val="13534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4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Category!$J$1</c:f>
              <c:strCache>
                <c:ptCount val="1"/>
                <c:pt idx="0">
                  <c:v>word_average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Multi</c:v>
                </c:pt>
                <c:pt idx="4">
                  <c:v>F/F</c:v>
                </c:pt>
                <c:pt idx="5">
                  <c:v>No category</c:v>
                </c:pt>
                <c:pt idx="6">
                  <c:v>Other</c:v>
                </c:pt>
              </c:strCache>
            </c:strRef>
          </c:cat>
          <c:val>
            <c:numRef>
              <c:f>Category!$J$2:$J$8</c:f>
              <c:numCache>
                <c:formatCode>General</c:formatCode>
                <c:ptCount val="7"/>
                <c:pt idx="0">
                  <c:v>19699.7067567567</c:v>
                </c:pt>
                <c:pt idx="1">
                  <c:v>36108.9369369369</c:v>
                </c:pt>
                <c:pt idx="2">
                  <c:v>28087.3648068669</c:v>
                </c:pt>
                <c:pt idx="3">
                  <c:v>48003.0289855072</c:v>
                </c:pt>
                <c:pt idx="4">
                  <c:v>56425.9137931034</c:v>
                </c:pt>
                <c:pt idx="5">
                  <c:v>8957.98507462686</c:v>
                </c:pt>
                <c:pt idx="6">
                  <c:v>49891.3913043478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470624"/>
        <c:axId val="1354113984"/>
      </c:barChart>
      <c:catAx>
        <c:axId val="135547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13984"/>
        <c:crosses val="autoZero"/>
        <c:auto val="1"/>
        <c:lblAlgn val="ctr"/>
        <c:lblOffset val="100"/>
        <c:noMultiLvlLbl val="0"/>
      </c:catAx>
      <c:valAx>
        <c:axId val="13541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7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Category!$M$1</c:f>
              <c:strCache>
                <c:ptCount val="1"/>
                <c:pt idx="0">
                  <c:v>kudo per 1000 words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Multi</c:v>
                </c:pt>
                <c:pt idx="4">
                  <c:v>F/F</c:v>
                </c:pt>
                <c:pt idx="5">
                  <c:v>No category</c:v>
                </c:pt>
                <c:pt idx="6">
                  <c:v>Other</c:v>
                </c:pt>
              </c:strCache>
            </c:strRef>
          </c:cat>
          <c:val>
            <c:numRef>
              <c:f>Category!$M$2:$M$8</c:f>
              <c:numCache>
                <c:formatCode>0.00000</c:formatCode>
                <c:ptCount val="7"/>
                <c:pt idx="0">
                  <c:v>7.526041511250374</c:v>
                </c:pt>
                <c:pt idx="1">
                  <c:v>2.553733796529621</c:v>
                </c:pt>
                <c:pt idx="2">
                  <c:v>3.399112150989341</c:v>
                </c:pt>
                <c:pt idx="3">
                  <c:v>2.146150801474183</c:v>
                </c:pt>
                <c:pt idx="4">
                  <c:v>1.378829670764502</c:v>
                </c:pt>
                <c:pt idx="5">
                  <c:v>4.766863550405291</c:v>
                </c:pt>
                <c:pt idx="6">
                  <c:v>1.401740476269322</c:v>
                </c:pt>
              </c:numCache>
            </c:numRef>
          </c:val>
        </c:ser>
        <c:ser>
          <c:idx val="1"/>
          <c:order val="1"/>
          <c:tx>
            <c:strRef>
              <c:f>Category!$N$1</c:f>
              <c:strCache>
                <c:ptCount val="1"/>
                <c:pt idx="0">
                  <c:v>comment per 1000 word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Multi</c:v>
                </c:pt>
                <c:pt idx="4">
                  <c:v>F/F</c:v>
                </c:pt>
                <c:pt idx="5">
                  <c:v>No category</c:v>
                </c:pt>
                <c:pt idx="6">
                  <c:v>Other</c:v>
                </c:pt>
              </c:strCache>
            </c:strRef>
          </c:cat>
          <c:val>
            <c:numRef>
              <c:f>Category!$N$2:$N$8</c:f>
              <c:numCache>
                <c:formatCode>0.00000</c:formatCode>
                <c:ptCount val="7"/>
                <c:pt idx="0">
                  <c:v>2.468345152345868</c:v>
                </c:pt>
                <c:pt idx="1">
                  <c:v>1.285200040318436</c:v>
                </c:pt>
                <c:pt idx="2">
                  <c:v>1.503738488554107</c:v>
                </c:pt>
                <c:pt idx="3">
                  <c:v>1.221088403539752</c:v>
                </c:pt>
                <c:pt idx="4">
                  <c:v>0.923090179585499</c:v>
                </c:pt>
                <c:pt idx="5">
                  <c:v>1.814440547497855</c:v>
                </c:pt>
                <c:pt idx="6">
                  <c:v>0.872765363371916</c:v>
                </c:pt>
              </c:numCache>
            </c:numRef>
          </c:val>
        </c:ser>
        <c:ser>
          <c:idx val="2"/>
          <c:order val="2"/>
          <c:tx>
            <c:strRef>
              <c:f>Category!$O$1</c:f>
              <c:strCache>
                <c:ptCount val="1"/>
                <c:pt idx="0">
                  <c:v>hit per word 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Multi</c:v>
                </c:pt>
                <c:pt idx="4">
                  <c:v>F/F</c:v>
                </c:pt>
                <c:pt idx="5">
                  <c:v>No category</c:v>
                </c:pt>
                <c:pt idx="6">
                  <c:v>Other</c:v>
                </c:pt>
              </c:strCache>
            </c:strRef>
          </c:cat>
          <c:val>
            <c:numRef>
              <c:f>Category!$O$2:$O$8</c:f>
              <c:numCache>
                <c:formatCode>0.00000</c:formatCode>
                <c:ptCount val="7"/>
                <c:pt idx="0">
                  <c:v>13.61556829320343</c:v>
                </c:pt>
                <c:pt idx="1">
                  <c:v>7.004569755384856</c:v>
                </c:pt>
                <c:pt idx="2">
                  <c:v>6.179263475275488</c:v>
                </c:pt>
                <c:pt idx="3">
                  <c:v>7.9792519131492</c:v>
                </c:pt>
                <c:pt idx="4">
                  <c:v>6.771680778854665</c:v>
                </c:pt>
                <c:pt idx="5">
                  <c:v>7.242100352391347</c:v>
                </c:pt>
                <c:pt idx="6">
                  <c:v>5.029838727949929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1174544"/>
        <c:axId val="1356401392"/>
      </c:barChart>
      <c:catAx>
        <c:axId val="12711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01392"/>
        <c:crosses val="autoZero"/>
        <c:auto val="1"/>
        <c:lblAlgn val="ctr"/>
        <c:lblOffset val="100"/>
        <c:noMultiLvlLbl val="0"/>
      </c:catAx>
      <c:valAx>
        <c:axId val="13564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7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'Characters per month'!$D$1</c:f>
              <c:strCache>
                <c:ptCount val="1"/>
                <c:pt idx="0">
                  <c:v>Daphne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'Characters per month'!$A$2:$A$19</c:f>
              <c:strCache>
                <c:ptCount val="18"/>
                <c:pt idx="0">
                  <c:v>2017-01</c:v>
                </c:pt>
                <c:pt idx="1">
                  <c:v>2016-12</c:v>
                </c:pt>
                <c:pt idx="2">
                  <c:v>2016-11</c:v>
                </c:pt>
                <c:pt idx="3">
                  <c:v>2016-10</c:v>
                </c:pt>
                <c:pt idx="4">
                  <c:v>2016-09</c:v>
                </c:pt>
                <c:pt idx="5">
                  <c:v>2016-08</c:v>
                </c:pt>
                <c:pt idx="6">
                  <c:v>2016-07</c:v>
                </c:pt>
                <c:pt idx="7">
                  <c:v>2016-06</c:v>
                </c:pt>
                <c:pt idx="8">
                  <c:v>2016-05</c:v>
                </c:pt>
                <c:pt idx="9">
                  <c:v>2016-04</c:v>
                </c:pt>
                <c:pt idx="10">
                  <c:v>2016-03</c:v>
                </c:pt>
                <c:pt idx="11">
                  <c:v>2016-02</c:v>
                </c:pt>
                <c:pt idx="12">
                  <c:v>2016-01</c:v>
                </c:pt>
                <c:pt idx="13">
                  <c:v>2015-12</c:v>
                </c:pt>
                <c:pt idx="14">
                  <c:v>2015-11</c:v>
                </c:pt>
                <c:pt idx="15">
                  <c:v>2015-10</c:v>
                </c:pt>
                <c:pt idx="16">
                  <c:v>2015-09</c:v>
                </c:pt>
                <c:pt idx="17">
                  <c:v>2015-08</c:v>
                </c:pt>
              </c:strCache>
            </c:strRef>
          </c:cat>
          <c:val>
            <c:numRef>
              <c:f>'Characters per month'!$D$2:$D$19</c:f>
              <c:numCache>
                <c:formatCode>General</c:formatCode>
                <c:ptCount val="18"/>
                <c:pt idx="0">
                  <c:v>32.0</c:v>
                </c:pt>
                <c:pt idx="1">
                  <c:v>2.0</c:v>
                </c:pt>
                <c:pt idx="2">
                  <c:v>5.0</c:v>
                </c:pt>
                <c:pt idx="3">
                  <c:v>4.0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1.0</c:v>
                </c:pt>
                <c:pt idx="8">
                  <c:v>24.0</c:v>
                </c:pt>
                <c:pt idx="9">
                  <c:v>4.0</c:v>
                </c:pt>
                <c:pt idx="10">
                  <c:v>22.0</c:v>
                </c:pt>
                <c:pt idx="11">
                  <c:v>1.0</c:v>
                </c:pt>
                <c:pt idx="12">
                  <c:v>1.0</c:v>
                </c:pt>
                <c:pt idx="13">
                  <c:v>12.0</c:v>
                </c:pt>
                <c:pt idx="14">
                  <c:v>9.0</c:v>
                </c:pt>
                <c:pt idx="15">
                  <c:v>12.0</c:v>
                </c:pt>
                <c:pt idx="16">
                  <c:v>2.0</c:v>
                </c:pt>
                <c:pt idx="17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'Characters per month'!$F$1</c:f>
              <c:strCache>
                <c:ptCount val="1"/>
                <c:pt idx="0">
                  <c:v>Draco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'Characters per month'!$A$2:$A$19</c:f>
              <c:strCache>
                <c:ptCount val="18"/>
                <c:pt idx="0">
                  <c:v>2017-01</c:v>
                </c:pt>
                <c:pt idx="1">
                  <c:v>2016-12</c:v>
                </c:pt>
                <c:pt idx="2">
                  <c:v>2016-11</c:v>
                </c:pt>
                <c:pt idx="3">
                  <c:v>2016-10</c:v>
                </c:pt>
                <c:pt idx="4">
                  <c:v>2016-09</c:v>
                </c:pt>
                <c:pt idx="5">
                  <c:v>2016-08</c:v>
                </c:pt>
                <c:pt idx="6">
                  <c:v>2016-07</c:v>
                </c:pt>
                <c:pt idx="7">
                  <c:v>2016-06</c:v>
                </c:pt>
                <c:pt idx="8">
                  <c:v>2016-05</c:v>
                </c:pt>
                <c:pt idx="9">
                  <c:v>2016-04</c:v>
                </c:pt>
                <c:pt idx="10">
                  <c:v>2016-03</c:v>
                </c:pt>
                <c:pt idx="11">
                  <c:v>2016-02</c:v>
                </c:pt>
                <c:pt idx="12">
                  <c:v>2016-01</c:v>
                </c:pt>
                <c:pt idx="13">
                  <c:v>2015-12</c:v>
                </c:pt>
                <c:pt idx="14">
                  <c:v>2015-11</c:v>
                </c:pt>
                <c:pt idx="15">
                  <c:v>2015-10</c:v>
                </c:pt>
                <c:pt idx="16">
                  <c:v>2015-09</c:v>
                </c:pt>
                <c:pt idx="17">
                  <c:v>2015-08</c:v>
                </c:pt>
              </c:strCache>
            </c:strRef>
          </c:cat>
          <c:val>
            <c:numRef>
              <c:f>'Characters per month'!$F$2:$F$19</c:f>
              <c:numCache>
                <c:formatCode>General</c:formatCode>
                <c:ptCount val="18"/>
                <c:pt idx="0">
                  <c:v>356.0</c:v>
                </c:pt>
                <c:pt idx="1">
                  <c:v>81.0</c:v>
                </c:pt>
                <c:pt idx="2">
                  <c:v>55.0</c:v>
                </c:pt>
                <c:pt idx="3">
                  <c:v>38.0</c:v>
                </c:pt>
                <c:pt idx="4">
                  <c:v>22.0</c:v>
                </c:pt>
                <c:pt idx="5">
                  <c:v>21.0</c:v>
                </c:pt>
                <c:pt idx="6">
                  <c:v>15.0</c:v>
                </c:pt>
                <c:pt idx="7">
                  <c:v>11.0</c:v>
                </c:pt>
                <c:pt idx="8">
                  <c:v>10.0</c:v>
                </c:pt>
                <c:pt idx="9">
                  <c:v>12.0</c:v>
                </c:pt>
                <c:pt idx="10">
                  <c:v>11.0</c:v>
                </c:pt>
                <c:pt idx="11">
                  <c:v>9.0</c:v>
                </c:pt>
                <c:pt idx="12">
                  <c:v>11.0</c:v>
                </c:pt>
                <c:pt idx="13">
                  <c:v>6.0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'Characters per month'!$H$1</c:f>
              <c:strCache>
                <c:ptCount val="1"/>
                <c:pt idx="0">
                  <c:v>Harry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'Characters per month'!$A$2:$A$19</c:f>
              <c:strCache>
                <c:ptCount val="18"/>
                <c:pt idx="0">
                  <c:v>2017-01</c:v>
                </c:pt>
                <c:pt idx="1">
                  <c:v>2016-12</c:v>
                </c:pt>
                <c:pt idx="2">
                  <c:v>2016-11</c:v>
                </c:pt>
                <c:pt idx="3">
                  <c:v>2016-10</c:v>
                </c:pt>
                <c:pt idx="4">
                  <c:v>2016-09</c:v>
                </c:pt>
                <c:pt idx="5">
                  <c:v>2016-08</c:v>
                </c:pt>
                <c:pt idx="6">
                  <c:v>2016-07</c:v>
                </c:pt>
                <c:pt idx="7">
                  <c:v>2016-06</c:v>
                </c:pt>
                <c:pt idx="8">
                  <c:v>2016-05</c:v>
                </c:pt>
                <c:pt idx="9">
                  <c:v>2016-04</c:v>
                </c:pt>
                <c:pt idx="10">
                  <c:v>2016-03</c:v>
                </c:pt>
                <c:pt idx="11">
                  <c:v>2016-02</c:v>
                </c:pt>
                <c:pt idx="12">
                  <c:v>2016-01</c:v>
                </c:pt>
                <c:pt idx="13">
                  <c:v>2015-12</c:v>
                </c:pt>
                <c:pt idx="14">
                  <c:v>2015-11</c:v>
                </c:pt>
                <c:pt idx="15">
                  <c:v>2015-10</c:v>
                </c:pt>
                <c:pt idx="16">
                  <c:v>2015-09</c:v>
                </c:pt>
                <c:pt idx="17">
                  <c:v>2015-08</c:v>
                </c:pt>
              </c:strCache>
            </c:strRef>
          </c:cat>
          <c:val>
            <c:numRef>
              <c:f>'Characters per month'!$H$2:$H$19</c:f>
              <c:numCache>
                <c:formatCode>General</c:formatCode>
                <c:ptCount val="18"/>
                <c:pt idx="0">
                  <c:v>581.0</c:v>
                </c:pt>
                <c:pt idx="1">
                  <c:v>137.0</c:v>
                </c:pt>
                <c:pt idx="2">
                  <c:v>91.0</c:v>
                </c:pt>
                <c:pt idx="3">
                  <c:v>48.0</c:v>
                </c:pt>
                <c:pt idx="4">
                  <c:v>36.0</c:v>
                </c:pt>
                <c:pt idx="5">
                  <c:v>45.0</c:v>
                </c:pt>
                <c:pt idx="6">
                  <c:v>27.0</c:v>
                </c:pt>
                <c:pt idx="7">
                  <c:v>22.0</c:v>
                </c:pt>
                <c:pt idx="8">
                  <c:v>20.0</c:v>
                </c:pt>
                <c:pt idx="9">
                  <c:v>20.0</c:v>
                </c:pt>
                <c:pt idx="10">
                  <c:v>18.0</c:v>
                </c:pt>
                <c:pt idx="11">
                  <c:v>15.0</c:v>
                </c:pt>
                <c:pt idx="12">
                  <c:v>21.0</c:v>
                </c:pt>
                <c:pt idx="13">
                  <c:v>9.0</c:v>
                </c:pt>
                <c:pt idx="14">
                  <c:v>6.0</c:v>
                </c:pt>
                <c:pt idx="15">
                  <c:v>4.0</c:v>
                </c:pt>
                <c:pt idx="16">
                  <c:v>6.0</c:v>
                </c:pt>
                <c:pt idx="17">
                  <c:v>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'Characters per month'!$J$1</c:f>
              <c:strCache>
                <c:ptCount val="1"/>
                <c:pt idx="0">
                  <c:v>Hermione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'Characters per month'!$A$2:$A$19</c:f>
              <c:strCache>
                <c:ptCount val="18"/>
                <c:pt idx="0">
                  <c:v>2017-01</c:v>
                </c:pt>
                <c:pt idx="1">
                  <c:v>2016-12</c:v>
                </c:pt>
                <c:pt idx="2">
                  <c:v>2016-11</c:v>
                </c:pt>
                <c:pt idx="3">
                  <c:v>2016-10</c:v>
                </c:pt>
                <c:pt idx="4">
                  <c:v>2016-09</c:v>
                </c:pt>
                <c:pt idx="5">
                  <c:v>2016-08</c:v>
                </c:pt>
                <c:pt idx="6">
                  <c:v>2016-07</c:v>
                </c:pt>
                <c:pt idx="7">
                  <c:v>2016-06</c:v>
                </c:pt>
                <c:pt idx="8">
                  <c:v>2016-05</c:v>
                </c:pt>
                <c:pt idx="9">
                  <c:v>2016-04</c:v>
                </c:pt>
                <c:pt idx="10">
                  <c:v>2016-03</c:v>
                </c:pt>
                <c:pt idx="11">
                  <c:v>2016-02</c:v>
                </c:pt>
                <c:pt idx="12">
                  <c:v>2016-01</c:v>
                </c:pt>
                <c:pt idx="13">
                  <c:v>2015-12</c:v>
                </c:pt>
                <c:pt idx="14">
                  <c:v>2015-11</c:v>
                </c:pt>
                <c:pt idx="15">
                  <c:v>2015-10</c:v>
                </c:pt>
                <c:pt idx="16">
                  <c:v>2015-09</c:v>
                </c:pt>
                <c:pt idx="17">
                  <c:v>2015-08</c:v>
                </c:pt>
              </c:strCache>
            </c:strRef>
          </c:cat>
          <c:val>
            <c:numRef>
              <c:f>'Characters per month'!$J$2:$J$19</c:f>
              <c:numCache>
                <c:formatCode>General</c:formatCode>
                <c:ptCount val="18"/>
                <c:pt idx="0">
                  <c:v>376.0</c:v>
                </c:pt>
                <c:pt idx="1">
                  <c:v>106.0</c:v>
                </c:pt>
                <c:pt idx="2">
                  <c:v>68.0</c:v>
                </c:pt>
                <c:pt idx="3">
                  <c:v>39.0</c:v>
                </c:pt>
                <c:pt idx="4">
                  <c:v>33.0</c:v>
                </c:pt>
                <c:pt idx="5">
                  <c:v>30.0</c:v>
                </c:pt>
                <c:pt idx="6">
                  <c:v>18.0</c:v>
                </c:pt>
                <c:pt idx="7">
                  <c:v>16.0</c:v>
                </c:pt>
                <c:pt idx="8">
                  <c:v>12.0</c:v>
                </c:pt>
                <c:pt idx="9">
                  <c:v>15.0</c:v>
                </c:pt>
                <c:pt idx="10">
                  <c:v>11.0</c:v>
                </c:pt>
                <c:pt idx="11">
                  <c:v>15.0</c:v>
                </c:pt>
                <c:pt idx="12">
                  <c:v>14.0</c:v>
                </c:pt>
                <c:pt idx="13">
                  <c:v>8.0</c:v>
                </c:pt>
                <c:pt idx="14">
                  <c:v>5.0</c:v>
                </c:pt>
                <c:pt idx="15">
                  <c:v>3.0</c:v>
                </c:pt>
                <c:pt idx="16">
                  <c:v>7.0</c:v>
                </c:pt>
                <c:pt idx="17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639392"/>
        <c:axId val="1311789904"/>
      </c:lineChart>
      <c:catAx>
        <c:axId val="13516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789904"/>
        <c:crosses val="autoZero"/>
        <c:auto val="1"/>
        <c:lblAlgn val="ctr"/>
        <c:lblOffset val="100"/>
        <c:noMultiLvlLbl val="0"/>
      </c:catAx>
      <c:valAx>
        <c:axId val="13117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'Category per month'!$D$1</c:f>
              <c:strCache>
                <c:ptCount val="1"/>
                <c:pt idx="0">
                  <c:v>M/M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'Category per month'!$C$2:$C$62</c:f>
              <c:strCache>
                <c:ptCount val="61"/>
                <c:pt idx="0">
                  <c:v>2004-09</c:v>
                </c:pt>
                <c:pt idx="1">
                  <c:v>2004-12</c:v>
                </c:pt>
                <c:pt idx="2">
                  <c:v>2005-04</c:v>
                </c:pt>
                <c:pt idx="3">
                  <c:v>2005-07</c:v>
                </c:pt>
                <c:pt idx="4">
                  <c:v>2005-08</c:v>
                </c:pt>
                <c:pt idx="5">
                  <c:v>2006-03</c:v>
                </c:pt>
                <c:pt idx="6">
                  <c:v>2006-08</c:v>
                </c:pt>
                <c:pt idx="7">
                  <c:v>2007-09</c:v>
                </c:pt>
                <c:pt idx="8">
                  <c:v>2008-03</c:v>
                </c:pt>
                <c:pt idx="9">
                  <c:v>2009-07</c:v>
                </c:pt>
                <c:pt idx="10">
                  <c:v>2010-11</c:v>
                </c:pt>
                <c:pt idx="11">
                  <c:v>2012-04</c:v>
                </c:pt>
                <c:pt idx="12">
                  <c:v>2012-11</c:v>
                </c:pt>
                <c:pt idx="13">
                  <c:v>2012-12</c:v>
                </c:pt>
                <c:pt idx="14">
                  <c:v>2013-01</c:v>
                </c:pt>
                <c:pt idx="15">
                  <c:v>2013-02</c:v>
                </c:pt>
                <c:pt idx="16">
                  <c:v>2013-03</c:v>
                </c:pt>
                <c:pt idx="17">
                  <c:v>2013-04</c:v>
                </c:pt>
                <c:pt idx="18">
                  <c:v>2013-05</c:v>
                </c:pt>
                <c:pt idx="19">
                  <c:v>2013-07</c:v>
                </c:pt>
                <c:pt idx="20">
                  <c:v>2013-08</c:v>
                </c:pt>
                <c:pt idx="21">
                  <c:v>2013-09</c:v>
                </c:pt>
                <c:pt idx="22">
                  <c:v>2013-10</c:v>
                </c:pt>
                <c:pt idx="23">
                  <c:v>2013-11</c:v>
                </c:pt>
                <c:pt idx="24">
                  <c:v>2013-12</c:v>
                </c:pt>
                <c:pt idx="25">
                  <c:v>2014-01</c:v>
                </c:pt>
                <c:pt idx="26">
                  <c:v>2014-02</c:v>
                </c:pt>
                <c:pt idx="27">
                  <c:v>2014-03</c:v>
                </c:pt>
                <c:pt idx="28">
                  <c:v>2014-04</c:v>
                </c:pt>
                <c:pt idx="29">
                  <c:v>2014-05</c:v>
                </c:pt>
                <c:pt idx="30">
                  <c:v>2014-06</c:v>
                </c:pt>
                <c:pt idx="31">
                  <c:v>2014-07</c:v>
                </c:pt>
                <c:pt idx="32">
                  <c:v>2014-08</c:v>
                </c:pt>
                <c:pt idx="33">
                  <c:v>2014-09</c:v>
                </c:pt>
                <c:pt idx="34">
                  <c:v>2014-10</c:v>
                </c:pt>
                <c:pt idx="35">
                  <c:v>2014-11</c:v>
                </c:pt>
                <c:pt idx="36">
                  <c:v>2014-12</c:v>
                </c:pt>
                <c:pt idx="37">
                  <c:v>2015-01</c:v>
                </c:pt>
                <c:pt idx="38">
                  <c:v>2015-02</c:v>
                </c:pt>
                <c:pt idx="39">
                  <c:v>2015-03</c:v>
                </c:pt>
                <c:pt idx="40">
                  <c:v>2015-05</c:v>
                </c:pt>
                <c:pt idx="41">
                  <c:v>2015-06</c:v>
                </c:pt>
                <c:pt idx="42">
                  <c:v>2015-07</c:v>
                </c:pt>
                <c:pt idx="43">
                  <c:v>2015-08</c:v>
                </c:pt>
                <c:pt idx="44">
                  <c:v>2015-09</c:v>
                </c:pt>
                <c:pt idx="45">
                  <c:v>2015-10</c:v>
                </c:pt>
                <c:pt idx="46">
                  <c:v>2015-11</c:v>
                </c:pt>
                <c:pt idx="47">
                  <c:v>2015-12</c:v>
                </c:pt>
                <c:pt idx="48">
                  <c:v>2016-01</c:v>
                </c:pt>
                <c:pt idx="49">
                  <c:v>2016-02</c:v>
                </c:pt>
                <c:pt idx="50">
                  <c:v>2016-03</c:v>
                </c:pt>
                <c:pt idx="51">
                  <c:v>2016-04</c:v>
                </c:pt>
                <c:pt idx="52">
                  <c:v>2016-05</c:v>
                </c:pt>
                <c:pt idx="53">
                  <c:v>2016-06</c:v>
                </c:pt>
                <c:pt idx="54">
                  <c:v>2016-07</c:v>
                </c:pt>
                <c:pt idx="55">
                  <c:v>2016-08</c:v>
                </c:pt>
                <c:pt idx="56">
                  <c:v>2016-09</c:v>
                </c:pt>
                <c:pt idx="57">
                  <c:v>2016-10</c:v>
                </c:pt>
                <c:pt idx="58">
                  <c:v>2016-11</c:v>
                </c:pt>
                <c:pt idx="59">
                  <c:v>2016-12</c:v>
                </c:pt>
                <c:pt idx="60">
                  <c:v>2017-01</c:v>
                </c:pt>
              </c:strCache>
            </c:strRef>
          </c:cat>
          <c:val>
            <c:numRef>
              <c:f>'Category per month'!$D$2:$D$62</c:f>
              <c:numCache>
                <c:formatCode>General</c:formatCode>
                <c:ptCount val="61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3.0</c:v>
                </c:pt>
                <c:pt idx="14">
                  <c:v>3.0</c:v>
                </c:pt>
                <c:pt idx="15">
                  <c:v>5.0</c:v>
                </c:pt>
                <c:pt idx="16">
                  <c:v>3.0</c:v>
                </c:pt>
                <c:pt idx="17">
                  <c:v>1.0</c:v>
                </c:pt>
                <c:pt idx="18">
                  <c:v>2.0</c:v>
                </c:pt>
                <c:pt idx="19">
                  <c:v>1.0</c:v>
                </c:pt>
                <c:pt idx="20">
                  <c:v>2.0</c:v>
                </c:pt>
                <c:pt idx="21">
                  <c:v>1.0</c:v>
                </c:pt>
                <c:pt idx="22">
                  <c:v>3.0</c:v>
                </c:pt>
                <c:pt idx="23">
                  <c:v>1.0</c:v>
                </c:pt>
                <c:pt idx="24">
                  <c:v>2.0</c:v>
                </c:pt>
                <c:pt idx="25">
                  <c:v>3.0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5.0</c:v>
                </c:pt>
                <c:pt idx="33">
                  <c:v>3.0</c:v>
                </c:pt>
                <c:pt idx="34">
                  <c:v>3.0</c:v>
                </c:pt>
                <c:pt idx="35">
                  <c:v>4.0</c:v>
                </c:pt>
                <c:pt idx="36">
                  <c:v>6.0</c:v>
                </c:pt>
                <c:pt idx="37">
                  <c:v>5.0</c:v>
                </c:pt>
                <c:pt idx="38">
                  <c:v>7.0</c:v>
                </c:pt>
                <c:pt idx="39">
                  <c:v>8.0</c:v>
                </c:pt>
                <c:pt idx="40">
                  <c:v>3.0</c:v>
                </c:pt>
                <c:pt idx="41">
                  <c:v>4.0</c:v>
                </c:pt>
                <c:pt idx="42">
                  <c:v>5.0</c:v>
                </c:pt>
                <c:pt idx="43">
                  <c:v>6.0</c:v>
                </c:pt>
                <c:pt idx="44">
                  <c:v>8.0</c:v>
                </c:pt>
                <c:pt idx="45">
                  <c:v>7.0</c:v>
                </c:pt>
                <c:pt idx="46">
                  <c:v>5.0</c:v>
                </c:pt>
                <c:pt idx="47">
                  <c:v>7.0</c:v>
                </c:pt>
                <c:pt idx="48">
                  <c:v>17.0</c:v>
                </c:pt>
                <c:pt idx="49">
                  <c:v>8.0</c:v>
                </c:pt>
                <c:pt idx="50">
                  <c:v>19.0</c:v>
                </c:pt>
                <c:pt idx="51">
                  <c:v>17.0</c:v>
                </c:pt>
                <c:pt idx="52">
                  <c:v>12.0</c:v>
                </c:pt>
                <c:pt idx="53">
                  <c:v>13.0</c:v>
                </c:pt>
                <c:pt idx="54">
                  <c:v>27.0</c:v>
                </c:pt>
                <c:pt idx="55">
                  <c:v>34.0</c:v>
                </c:pt>
                <c:pt idx="56">
                  <c:v>24.0</c:v>
                </c:pt>
                <c:pt idx="57">
                  <c:v>28.0</c:v>
                </c:pt>
                <c:pt idx="58">
                  <c:v>93.0</c:v>
                </c:pt>
                <c:pt idx="59">
                  <c:v>427.0</c:v>
                </c:pt>
                <c:pt idx="60">
                  <c:v>1039.0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494240"/>
        <c:axId val="1000266128"/>
      </c:lineChart>
      <c:catAx>
        <c:axId val="146349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66128"/>
        <c:crosses val="autoZero"/>
        <c:auto val="1"/>
        <c:lblAlgn val="ctr"/>
        <c:lblOffset val="100"/>
        <c:noMultiLvlLbl val="0"/>
      </c:catAx>
      <c:valAx>
        <c:axId val="10002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49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Ratings!$C$1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Ratings!$C$2:$C$6</c:f>
              <c:numCache>
                <c:formatCode>General</c:formatCode>
                <c:ptCount val="5"/>
                <c:pt idx="0">
                  <c:v>250.0</c:v>
                </c:pt>
                <c:pt idx="1">
                  <c:v>427.0</c:v>
                </c:pt>
                <c:pt idx="2">
                  <c:v>318.0</c:v>
                </c:pt>
                <c:pt idx="3">
                  <c:v>282.0</c:v>
                </c:pt>
                <c:pt idx="4">
                  <c:v>138.0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Ratings!$D$1</c:f>
              <c:strCache>
                <c:ptCount val="1"/>
                <c:pt idx="0">
                  <c:v>word_sum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Ratings!$D$2:$D$6</c:f>
              <c:numCache>
                <c:formatCode>General</c:formatCode>
                <c:ptCount val="5"/>
                <c:pt idx="0">
                  <c:v>2.083029E6</c:v>
                </c:pt>
                <c:pt idx="1">
                  <c:v>8.650811E6</c:v>
                </c:pt>
                <c:pt idx="2">
                  <c:v>9.277025E6</c:v>
                </c:pt>
                <c:pt idx="3">
                  <c:v>1.0860647E7</c:v>
                </c:pt>
                <c:pt idx="4">
                  <c:v>1.785851E6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</a:t>
            </a:r>
            <a:r>
              <a:rPr lang="en-US" baseline="0"/>
              <a:t> of Kudos and Comments per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Ratings!$H$1</c:f>
              <c:strCache>
                <c:ptCount val="1"/>
                <c:pt idx="0">
                  <c:v>kudo_average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Ratings!$H$2:$H$6</c:f>
              <c:numCache>
                <c:formatCode>General</c:formatCode>
                <c:ptCount val="5"/>
                <c:pt idx="0">
                  <c:v>45.076</c:v>
                </c:pt>
                <c:pt idx="1">
                  <c:v>96.6487119437939</c:v>
                </c:pt>
                <c:pt idx="2">
                  <c:v>145.88679245283</c:v>
                </c:pt>
                <c:pt idx="3">
                  <c:v>161.336879432624</c:v>
                </c:pt>
                <c:pt idx="4">
                  <c:v>68.6304347826087</c:v>
                </c:pt>
              </c:numCache>
            </c:numRef>
          </c:val>
        </c:ser>
        <c:ser>
          <c:idx val="1"/>
          <c:order val="1"/>
          <c:tx>
            <c:strRef>
              <c:f>Ratings!$I$1</c:f>
              <c:strCache>
                <c:ptCount val="1"/>
                <c:pt idx="0">
                  <c:v>comment_average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Ratings!$I$2:$I$6</c:f>
              <c:numCache>
                <c:formatCode>General</c:formatCode>
                <c:ptCount val="5"/>
                <c:pt idx="0">
                  <c:v>15.848</c:v>
                </c:pt>
                <c:pt idx="1">
                  <c:v>32.4168618266978</c:v>
                </c:pt>
                <c:pt idx="2">
                  <c:v>57.5</c:v>
                </c:pt>
                <c:pt idx="3">
                  <c:v>59.1666666666666</c:v>
                </c:pt>
                <c:pt idx="4">
                  <c:v>24.0217391304347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5207040"/>
        <c:axId val="1358709696"/>
      </c:barChart>
      <c:catAx>
        <c:axId val="139520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09696"/>
        <c:crosses val="autoZero"/>
        <c:auto val="1"/>
        <c:lblAlgn val="ctr"/>
        <c:lblOffset val="100"/>
        <c:noMultiLvlLbl val="0"/>
      </c:catAx>
      <c:valAx>
        <c:axId val="13587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Ratings!$K$1</c:f>
              <c:strCache>
                <c:ptCount val="1"/>
                <c:pt idx="0">
                  <c:v>word_average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Ratings!$K$2:$K$6</c:f>
              <c:numCache>
                <c:formatCode>General</c:formatCode>
                <c:ptCount val="5"/>
                <c:pt idx="0">
                  <c:v>8332.116</c:v>
                </c:pt>
                <c:pt idx="1">
                  <c:v>20259.5105386416</c:v>
                </c:pt>
                <c:pt idx="2">
                  <c:v>29173.0345911949</c:v>
                </c:pt>
                <c:pt idx="3">
                  <c:v>38512.9326241134</c:v>
                </c:pt>
                <c:pt idx="4">
                  <c:v>12940.9492753623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885664"/>
        <c:axId val="1271186176"/>
      </c:barChart>
      <c:catAx>
        <c:axId val="13568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86176"/>
        <c:crosses val="autoZero"/>
        <c:auto val="1"/>
        <c:lblAlgn val="ctr"/>
        <c:lblOffset val="100"/>
        <c:noMultiLvlLbl val="0"/>
      </c:catAx>
      <c:valAx>
        <c:axId val="12711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8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Ratings!$N$1</c:f>
              <c:strCache>
                <c:ptCount val="1"/>
                <c:pt idx="0">
                  <c:v>kudo per word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Ratings!$N$2:$N$6</c:f>
              <c:numCache>
                <c:formatCode>0.0000</c:formatCode>
                <c:ptCount val="5"/>
                <c:pt idx="0">
                  <c:v>5.409910279693658</c:v>
                </c:pt>
                <c:pt idx="1">
                  <c:v>4.770535386797839</c:v>
                </c:pt>
                <c:pt idx="2">
                  <c:v>5.000741078093462</c:v>
                </c:pt>
                <c:pt idx="3">
                  <c:v>4.189161106147728</c:v>
                </c:pt>
                <c:pt idx="4">
                  <c:v>5.303353975219656</c:v>
                </c:pt>
              </c:numCache>
            </c:numRef>
          </c:val>
        </c:ser>
        <c:ser>
          <c:idx val="1"/>
          <c:order val="1"/>
          <c:tx>
            <c:strRef>
              <c:f>Ratings!$O$1</c:f>
              <c:strCache>
                <c:ptCount val="1"/>
                <c:pt idx="0">
                  <c:v>comment per word 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Ratings!$O$2:$O$6</c:f>
              <c:numCache>
                <c:formatCode>0.0000</c:formatCode>
                <c:ptCount val="5"/>
                <c:pt idx="0">
                  <c:v>1.902037849689083</c:v>
                </c:pt>
                <c:pt idx="1">
                  <c:v>1.600081194699549</c:v>
                </c:pt>
                <c:pt idx="2">
                  <c:v>1.970998245666041</c:v>
                </c:pt>
                <c:pt idx="3">
                  <c:v>1.536280481264146</c:v>
                </c:pt>
                <c:pt idx="4">
                  <c:v>1.856257884896332</c:v>
                </c:pt>
              </c:numCache>
            </c:numRef>
          </c:val>
        </c:ser>
        <c:ser>
          <c:idx val="2"/>
          <c:order val="2"/>
          <c:tx>
            <c:strRef>
              <c:f>Ratings!$P$1</c:f>
              <c:strCache>
                <c:ptCount val="1"/>
                <c:pt idx="0">
                  <c:v>hit per word 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Ratings!$P$2:$P$6</c:f>
              <c:numCache>
                <c:formatCode>0.0000</c:formatCode>
                <c:ptCount val="5"/>
                <c:pt idx="0">
                  <c:v>8.437712581053839</c:v>
                </c:pt>
                <c:pt idx="1">
                  <c:v>7.614719591030251</c:v>
                </c:pt>
                <c:pt idx="2">
                  <c:v>10.2240642878509</c:v>
                </c:pt>
                <c:pt idx="3">
                  <c:v>10.54655399443514</c:v>
                </c:pt>
                <c:pt idx="4">
                  <c:v>8.89228720649147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7840256"/>
        <c:axId val="1393686448"/>
      </c:barChart>
      <c:catAx>
        <c:axId val="13978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6448"/>
        <c:crosses val="autoZero"/>
        <c:auto val="1"/>
        <c:lblAlgn val="ctr"/>
        <c:lblOffset val="100"/>
        <c:noMultiLvlLbl val="0"/>
      </c:catAx>
      <c:valAx>
        <c:axId val="13936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8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Language!$N$1</c:f>
              <c:strCache>
                <c:ptCount val="1"/>
                <c:pt idx="0">
                  <c:v>count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Language!$A$2:$A$7</c:f>
              <c:strCache>
                <c:ptCount val="6"/>
                <c:pt idx="0">
                  <c:v>English</c:v>
                </c:pt>
                <c:pt idx="1">
                  <c:v>Russian</c:v>
                </c:pt>
                <c:pt idx="2">
                  <c:v>Chinese</c:v>
                </c:pt>
                <c:pt idx="3">
                  <c:v>Spanish</c:v>
                </c:pt>
                <c:pt idx="4">
                  <c:v>Polish</c:v>
                </c:pt>
                <c:pt idx="5">
                  <c:v>Other</c:v>
                </c:pt>
              </c:strCache>
            </c:strRef>
          </c:cat>
          <c:val>
            <c:numRef>
              <c:f>Language!$N$2:$N$7</c:f>
              <c:numCache>
                <c:formatCode>0%</c:formatCode>
                <c:ptCount val="6"/>
                <c:pt idx="0">
                  <c:v>0.931420573827852</c:v>
                </c:pt>
                <c:pt idx="1">
                  <c:v>0.0153953813855843</c:v>
                </c:pt>
                <c:pt idx="2">
                  <c:v>0.013296011196641</c:v>
                </c:pt>
                <c:pt idx="3">
                  <c:v>0.0125962211336599</c:v>
                </c:pt>
                <c:pt idx="4">
                  <c:v>0.00769769069279216</c:v>
                </c:pt>
                <c:pt idx="5">
                  <c:v>0.019594121763471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</a:t>
            </a:r>
            <a:r>
              <a:rPr lang="en-US" baseline="0"/>
              <a:t> Characters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Characters!$B$1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Hermione Granger</c:v>
                </c:pt>
                <c:pt idx="2">
                  <c:v>Draco Malfoy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Newt Scamander</c:v>
                </c:pt>
                <c:pt idx="8">
                  <c:v>Ginny Weasley</c:v>
                </c:pt>
                <c:pt idx="9">
                  <c:v>Original Percival Graves</c:v>
                </c:pt>
              </c:strCache>
            </c:strRef>
          </c:cat>
          <c:val>
            <c:numRef>
              <c:f>Characters!$B$2:$B$11</c:f>
              <c:numCache>
                <c:formatCode>General</c:formatCode>
                <c:ptCount val="10"/>
                <c:pt idx="0">
                  <c:v>639.0</c:v>
                </c:pt>
                <c:pt idx="1">
                  <c:v>460.0</c:v>
                </c:pt>
                <c:pt idx="2">
                  <c:v>398.0</c:v>
                </c:pt>
                <c:pt idx="3">
                  <c:v>347.0</c:v>
                </c:pt>
                <c:pt idx="4">
                  <c:v>290.0</c:v>
                </c:pt>
                <c:pt idx="5">
                  <c:v>215.0</c:v>
                </c:pt>
                <c:pt idx="6">
                  <c:v>203.0</c:v>
                </c:pt>
                <c:pt idx="7">
                  <c:v>203.0</c:v>
                </c:pt>
                <c:pt idx="8">
                  <c:v>191.0</c:v>
                </c:pt>
                <c:pt idx="9">
                  <c:v>190.0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1411648"/>
        <c:axId val="1309701696"/>
      </c:barChart>
      <c:catAx>
        <c:axId val="1351411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701696"/>
        <c:crosses val="autoZero"/>
        <c:auto val="1"/>
        <c:lblAlgn val="ctr"/>
        <c:lblOffset val="100"/>
        <c:noMultiLvlLbl val="0"/>
      </c:catAx>
      <c:valAx>
        <c:axId val="13097016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1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Pairings by Number of Stories</a:t>
            </a:r>
          </a:p>
        </c:rich>
      </c:tx>
      <c:layout>
        <c:manualLayout>
          <c:xMode val="edge"/>
          <c:yMode val="edge"/>
          <c:x val="0.147840113735783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Relationships!$B$1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Relationships!$A$2:$A$11</c:f>
              <c:strCache>
                <c:ptCount val="10"/>
                <c:pt idx="0">
                  <c:v>Draco Malfoy/Harry Potter</c:v>
                </c:pt>
                <c:pt idx="1">
                  <c:v>Sirius Black/Remus Lupin</c:v>
                </c:pt>
                <c:pt idx="2">
                  <c:v>Credence Barebone/Original Percival Graves</c:v>
                </c:pt>
                <c:pt idx="3">
                  <c:v>Hermione Granger/Ron Weasley</c:v>
                </c:pt>
                <c:pt idx="4">
                  <c:v>Original Percival Graves/Newt Scamander</c:v>
                </c:pt>
                <c:pt idx="5">
                  <c:v>James Potter/Lily Evans Potter</c:v>
                </c:pt>
                <c:pt idx="6">
                  <c:v>Hermione Granger/Draco Malfoy</c:v>
                </c:pt>
                <c:pt idx="7">
                  <c:v>Harry Potter/Ginny Weasley</c:v>
                </c:pt>
                <c:pt idx="8">
                  <c:v>Harry Potter/Severus Snape</c:v>
                </c:pt>
                <c:pt idx="9">
                  <c:v>Harry Potter/Tom Riddle</c:v>
                </c:pt>
              </c:strCache>
            </c:strRef>
          </c:cat>
          <c:val>
            <c:numRef>
              <c:f>Relationships!$B$2:$B$11</c:f>
              <c:numCache>
                <c:formatCode>General</c:formatCode>
                <c:ptCount val="10"/>
                <c:pt idx="0">
                  <c:v>348.0</c:v>
                </c:pt>
                <c:pt idx="1">
                  <c:v>169.0</c:v>
                </c:pt>
                <c:pt idx="2">
                  <c:v>158.0</c:v>
                </c:pt>
                <c:pt idx="3">
                  <c:v>149.0</c:v>
                </c:pt>
                <c:pt idx="4">
                  <c:v>133.0</c:v>
                </c:pt>
                <c:pt idx="5">
                  <c:v>126.0</c:v>
                </c:pt>
                <c:pt idx="6">
                  <c:v>109.0</c:v>
                </c:pt>
                <c:pt idx="7">
                  <c:v>101.0</c:v>
                </c:pt>
                <c:pt idx="8">
                  <c:v>88.0</c:v>
                </c:pt>
                <c:pt idx="9">
                  <c:v>81.0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55817904"/>
        <c:axId val="1355819680"/>
      </c:barChart>
      <c:catAx>
        <c:axId val="1355817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19680"/>
        <c:crosses val="autoZero"/>
        <c:auto val="1"/>
        <c:lblAlgn val="ctr"/>
        <c:lblOffset val="100"/>
        <c:noMultiLvlLbl val="0"/>
      </c:catAx>
      <c:valAx>
        <c:axId val="13558196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1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13</xdr:row>
      <xdr:rowOff>139700</xdr:rowOff>
    </xdr:from>
    <xdr:to>
      <xdr:col>8</xdr:col>
      <xdr:colOff>742950</xdr:colOff>
      <xdr:row>27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9</xdr:row>
      <xdr:rowOff>25400</xdr:rowOff>
    </xdr:from>
    <xdr:to>
      <xdr:col>6</xdr:col>
      <xdr:colOff>533400</xdr:colOff>
      <xdr:row>22</xdr:row>
      <xdr:rowOff>127000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698500</xdr:colOff>
      <xdr:row>9</xdr:row>
      <xdr:rowOff>0</xdr:rowOff>
    </xdr:from>
    <xdr:to>
      <xdr:col>12</xdr:col>
      <xdr:colOff>317500</xdr:colOff>
      <xdr:row>22</xdr:row>
      <xdr:rowOff>101600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23</xdr:row>
      <xdr:rowOff>165100</xdr:rowOff>
    </xdr:from>
    <xdr:to>
      <xdr:col>6</xdr:col>
      <xdr:colOff>558800</xdr:colOff>
      <xdr:row>37</xdr:row>
      <xdr:rowOff>63500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787400</xdr:colOff>
      <xdr:row>23</xdr:row>
      <xdr:rowOff>152400</xdr:rowOff>
    </xdr:from>
    <xdr:to>
      <xdr:col>12</xdr:col>
      <xdr:colOff>406400</xdr:colOff>
      <xdr:row>37</xdr:row>
      <xdr:rowOff>50800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736606</xdr:colOff>
      <xdr:row>23</xdr:row>
      <xdr:rowOff>127000</xdr:rowOff>
    </xdr:from>
    <xdr:to>
      <xdr:col>18</xdr:col>
      <xdr:colOff>355606</xdr:colOff>
      <xdr:row>37</xdr:row>
      <xdr:rowOff>25400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19</xdr:row>
      <xdr:rowOff>12700</xdr:rowOff>
    </xdr:from>
    <xdr:to>
      <xdr:col>9</xdr:col>
      <xdr:colOff>622300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673100</xdr:colOff>
      <xdr:row>1</xdr:row>
      <xdr:rowOff>88900</xdr:rowOff>
    </xdr:from>
    <xdr:to>
      <xdr:col>21</xdr:col>
      <xdr:colOff>292100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1</xdr:row>
      <xdr:rowOff>127000</xdr:rowOff>
    </xdr:from>
    <xdr:to>
      <xdr:col>21</xdr:col>
      <xdr:colOff>76200</xdr:colOff>
      <xdr:row>15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10</xdr:row>
      <xdr:rowOff>127000</xdr:rowOff>
    </xdr:from>
    <xdr:to>
      <xdr:col>5</xdr:col>
      <xdr:colOff>495300</xdr:colOff>
      <xdr:row>24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749300</xdr:colOff>
      <xdr:row>10</xdr:row>
      <xdr:rowOff>88900</xdr:rowOff>
    </xdr:from>
    <xdr:to>
      <xdr:col>11</xdr:col>
      <xdr:colOff>368300</xdr:colOff>
      <xdr:row>23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24</xdr:row>
      <xdr:rowOff>165100</xdr:rowOff>
    </xdr:from>
    <xdr:to>
      <xdr:col>5</xdr:col>
      <xdr:colOff>609600</xdr:colOff>
      <xdr:row>38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800100</xdr:colOff>
      <xdr:row>25</xdr:row>
      <xdr:rowOff>12700</xdr:rowOff>
    </xdr:from>
    <xdr:to>
      <xdr:col>11</xdr:col>
      <xdr:colOff>419100</xdr:colOff>
      <xdr:row>38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635000</xdr:colOff>
      <xdr:row>25</xdr:row>
      <xdr:rowOff>50800</xdr:rowOff>
    </xdr:from>
    <xdr:to>
      <xdr:col>17</xdr:col>
      <xdr:colOff>254000</xdr:colOff>
      <xdr:row>38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6</xdr:row>
      <xdr:rowOff>152400</xdr:rowOff>
    </xdr:from>
    <xdr:to>
      <xdr:col>17</xdr:col>
      <xdr:colOff>203200</xdr:colOff>
      <xdr:row>28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3</xdr:row>
      <xdr:rowOff>177800</xdr:rowOff>
    </xdr:from>
    <xdr:to>
      <xdr:col>10</xdr:col>
      <xdr:colOff>552450</xdr:colOff>
      <xdr:row>17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0" sqref="A5:E10"/>
    </sheetView>
  </sheetViews>
  <sheetFormatPr baseColWidth="10" defaultRowHeight="16" x14ac:dyDescent="0.2"/>
  <sheetData>
    <row r="1" spans="1:8" x14ac:dyDescent="0.2">
      <c r="A1" s="2" t="s">
        <v>332</v>
      </c>
      <c r="B1" s="2" t="s">
        <v>293</v>
      </c>
      <c r="C1" s="2" t="s">
        <v>333</v>
      </c>
      <c r="D1" s="2" t="s">
        <v>337</v>
      </c>
      <c r="E1" s="2" t="s">
        <v>334</v>
      </c>
      <c r="F1" s="2" t="s">
        <v>338</v>
      </c>
      <c r="G1" s="2" t="s">
        <v>335</v>
      </c>
      <c r="H1" s="2" t="s">
        <v>336</v>
      </c>
    </row>
    <row r="2" spans="1:8" x14ac:dyDescent="0.2">
      <c r="A2" s="1" t="s">
        <v>23</v>
      </c>
      <c r="B2" s="1">
        <v>3381</v>
      </c>
      <c r="C2" s="1">
        <v>507</v>
      </c>
      <c r="D2" s="1">
        <v>3173</v>
      </c>
      <c r="E2" s="1">
        <v>1374</v>
      </c>
      <c r="F2" s="1">
        <v>2007</v>
      </c>
      <c r="G2" s="1">
        <v>1661</v>
      </c>
      <c r="H2" s="1">
        <v>1720</v>
      </c>
    </row>
    <row r="5" spans="1:8" x14ac:dyDescent="0.2">
      <c r="A5">
        <v>1</v>
      </c>
      <c r="B5">
        <v>3</v>
      </c>
      <c r="D5">
        <v>1</v>
      </c>
      <c r="E5">
        <v>7</v>
      </c>
    </row>
    <row r="6" spans="1:8" x14ac:dyDescent="0.2">
      <c r="A6">
        <v>2</v>
      </c>
      <c r="B6">
        <v>4</v>
      </c>
      <c r="D6">
        <v>2</v>
      </c>
      <c r="E6">
        <v>6</v>
      </c>
    </row>
    <row r="7" spans="1:8" x14ac:dyDescent="0.2">
      <c r="A7">
        <v>3</v>
      </c>
      <c r="B7">
        <v>5</v>
      </c>
      <c r="D7">
        <v>4</v>
      </c>
      <c r="E7">
        <v>5</v>
      </c>
    </row>
    <row r="8" spans="1:8" x14ac:dyDescent="0.2">
      <c r="A8">
        <v>4</v>
      </c>
      <c r="B8">
        <v>6</v>
      </c>
      <c r="D8">
        <v>5</v>
      </c>
      <c r="E8">
        <v>4</v>
      </c>
    </row>
    <row r="9" spans="1:8" x14ac:dyDescent="0.2">
      <c r="A9">
        <v>5</v>
      </c>
      <c r="B9">
        <v>7</v>
      </c>
      <c r="D9">
        <v>6</v>
      </c>
      <c r="E9">
        <v>3</v>
      </c>
    </row>
    <row r="10" spans="1:8" x14ac:dyDescent="0.2">
      <c r="A10">
        <v>6</v>
      </c>
      <c r="B10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opLeftCell="A19" workbookViewId="0">
      <pane xSplit="1" topLeftCell="B1" activePane="topRight" state="frozen"/>
      <selection pane="topRight" activeCell="B19" sqref="B19"/>
    </sheetView>
  </sheetViews>
  <sheetFormatPr baseColWidth="10" defaultRowHeight="16" x14ac:dyDescent="0.2"/>
  <cols>
    <col min="1" max="1" width="15.33203125" customWidth="1"/>
  </cols>
  <sheetData>
    <row r="1" spans="1:19" x14ac:dyDescent="0.2">
      <c r="A1" s="2" t="s">
        <v>8</v>
      </c>
      <c r="B1" s="2" t="s">
        <v>0</v>
      </c>
      <c r="C1" s="2" t="s">
        <v>1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2</v>
      </c>
      <c r="I1" s="2" t="s">
        <v>3</v>
      </c>
      <c r="J1" s="2" t="s">
        <v>241</v>
      </c>
      <c r="K1" s="2" t="s">
        <v>5</v>
      </c>
      <c r="L1" s="2" t="s">
        <v>6</v>
      </c>
      <c r="M1" s="2" t="s">
        <v>7</v>
      </c>
      <c r="N1" s="2" t="s">
        <v>238</v>
      </c>
      <c r="O1" s="2" t="s">
        <v>240</v>
      </c>
      <c r="P1" s="2" t="s">
        <v>125</v>
      </c>
      <c r="Q1" s="2"/>
      <c r="R1" s="2"/>
      <c r="S1" s="2"/>
    </row>
    <row r="2" spans="1:19" x14ac:dyDescent="0.2">
      <c r="A2" s="1" t="s">
        <v>9</v>
      </c>
      <c r="B2" s="1">
        <v>0</v>
      </c>
      <c r="C2" s="1">
        <v>250</v>
      </c>
      <c r="D2" s="1">
        <v>2083029</v>
      </c>
      <c r="E2" s="1">
        <v>11269</v>
      </c>
      <c r="F2" s="1">
        <v>3962</v>
      </c>
      <c r="G2" s="1">
        <v>175760</v>
      </c>
      <c r="H2" s="1">
        <v>45.076000000000001</v>
      </c>
      <c r="I2" s="1">
        <v>15.848000000000001</v>
      </c>
      <c r="J2" s="1">
        <v>703.04</v>
      </c>
      <c r="K2" s="1">
        <v>8332.116</v>
      </c>
      <c r="L2" s="1">
        <v>3.9039999999999999</v>
      </c>
      <c r="M2" s="1">
        <v>0.36</v>
      </c>
      <c r="N2" s="5">
        <f>(E2/$D2)*1000</f>
        <v>5.4099102796936576</v>
      </c>
      <c r="O2" s="5">
        <f>(F2/$D2)*1000</f>
        <v>1.9020378496890826</v>
      </c>
      <c r="P2" s="5">
        <f>(G2/$D2)*100</f>
        <v>8.4377125810538391</v>
      </c>
      <c r="Q2" s="3"/>
      <c r="R2" s="3"/>
      <c r="S2" s="3"/>
    </row>
    <row r="3" spans="1:19" x14ac:dyDescent="0.2">
      <c r="A3" s="1" t="s">
        <v>10</v>
      </c>
      <c r="B3" s="1">
        <v>1</v>
      </c>
      <c r="C3" s="1">
        <v>427</v>
      </c>
      <c r="D3" s="1">
        <v>8650811</v>
      </c>
      <c r="E3" s="1">
        <v>41269</v>
      </c>
      <c r="F3" s="1">
        <v>13842</v>
      </c>
      <c r="G3" s="1">
        <v>658735</v>
      </c>
      <c r="H3" s="1">
        <v>96.648711943793899</v>
      </c>
      <c r="I3" s="1">
        <v>32.416861826697797</v>
      </c>
      <c r="J3" s="1">
        <v>1542.7049180327799</v>
      </c>
      <c r="K3" s="1">
        <v>20259.5105386416</v>
      </c>
      <c r="L3" s="1">
        <v>7.6323185011709596</v>
      </c>
      <c r="M3" s="1">
        <v>0.62763466042154503</v>
      </c>
      <c r="N3" s="5">
        <f t="shared" ref="N3:N6" si="0">(E3/$D3)*1000</f>
        <v>4.7705353867978388</v>
      </c>
      <c r="O3" s="5">
        <f t="shared" ref="O3:O6" si="1">(F3/$D3)*1000</f>
        <v>1.600081194699549</v>
      </c>
      <c r="P3" s="5">
        <f t="shared" ref="P3:P6" si="2">(G3/$D3)*100</f>
        <v>7.6147195910302514</v>
      </c>
      <c r="Q3" s="3"/>
      <c r="R3" s="3"/>
      <c r="S3" s="3"/>
    </row>
    <row r="4" spans="1:19" x14ac:dyDescent="0.2">
      <c r="A4" s="1" t="s">
        <v>11</v>
      </c>
      <c r="B4" s="1">
        <v>2</v>
      </c>
      <c r="C4" s="1">
        <v>318</v>
      </c>
      <c r="D4" s="1">
        <v>9277025</v>
      </c>
      <c r="E4" s="1">
        <v>46392</v>
      </c>
      <c r="F4" s="1">
        <v>18285</v>
      </c>
      <c r="G4" s="1">
        <v>948489</v>
      </c>
      <c r="H4" s="1">
        <v>145.88679245283001</v>
      </c>
      <c r="I4" s="1">
        <v>57.5</v>
      </c>
      <c r="J4" s="1">
        <v>2982.6698113207499</v>
      </c>
      <c r="K4" s="1">
        <v>29173.034591194901</v>
      </c>
      <c r="L4" s="1">
        <v>9.6446540880503093</v>
      </c>
      <c r="M4" s="1">
        <v>0.75157232704402499</v>
      </c>
      <c r="N4" s="5">
        <f t="shared" si="0"/>
        <v>5.000741078093462</v>
      </c>
      <c r="O4" s="5">
        <f t="shared" si="1"/>
        <v>1.9709982456660406</v>
      </c>
      <c r="P4" s="5">
        <f t="shared" si="2"/>
        <v>10.224064287850901</v>
      </c>
      <c r="Q4" s="3"/>
      <c r="R4" s="3"/>
      <c r="S4" s="3"/>
    </row>
    <row r="5" spans="1:19" x14ac:dyDescent="0.2">
      <c r="A5" s="1" t="s">
        <v>12</v>
      </c>
      <c r="B5" s="1">
        <v>3</v>
      </c>
      <c r="C5" s="1">
        <v>282</v>
      </c>
      <c r="D5" s="1">
        <v>10860647</v>
      </c>
      <c r="E5" s="1">
        <v>45497</v>
      </c>
      <c r="F5" s="1">
        <v>16685</v>
      </c>
      <c r="G5" s="1">
        <v>1145424</v>
      </c>
      <c r="H5" s="1">
        <v>161.33687943262399</v>
      </c>
      <c r="I5" s="1">
        <v>59.1666666666666</v>
      </c>
      <c r="J5" s="1">
        <v>4061.7872340425502</v>
      </c>
      <c r="K5" s="1">
        <v>38512.932624113397</v>
      </c>
      <c r="L5" s="1">
        <v>9.1205673758865196</v>
      </c>
      <c r="M5" s="1">
        <v>0.60992907801418395</v>
      </c>
      <c r="N5" s="5">
        <f t="shared" si="0"/>
        <v>4.1891611061477283</v>
      </c>
      <c r="O5" s="5">
        <f t="shared" si="1"/>
        <v>1.5362804812641455</v>
      </c>
      <c r="P5" s="5">
        <f t="shared" si="2"/>
        <v>10.546553994435138</v>
      </c>
      <c r="Q5" s="3"/>
      <c r="R5" s="3"/>
      <c r="S5" s="3"/>
    </row>
    <row r="6" spans="1:19" x14ac:dyDescent="0.2">
      <c r="A6" s="1" t="s">
        <v>13</v>
      </c>
      <c r="B6" s="1">
        <v>4</v>
      </c>
      <c r="C6" s="1">
        <v>138</v>
      </c>
      <c r="D6" s="1">
        <v>1785851</v>
      </c>
      <c r="E6" s="1">
        <v>9471</v>
      </c>
      <c r="F6" s="1">
        <v>3315</v>
      </c>
      <c r="G6" s="1">
        <v>158803</v>
      </c>
      <c r="H6" s="1">
        <v>68.630434782608702</v>
      </c>
      <c r="I6" s="1">
        <v>24.0217391304347</v>
      </c>
      <c r="J6" s="1">
        <v>1150.7463768115899</v>
      </c>
      <c r="K6" s="1">
        <v>12940.9492753623</v>
      </c>
      <c r="L6" s="1">
        <v>5.9202898550724603</v>
      </c>
      <c r="M6" s="1">
        <v>0.65942028985507195</v>
      </c>
      <c r="N6" s="5">
        <f t="shared" si="0"/>
        <v>5.3033539752196566</v>
      </c>
      <c r="O6" s="5">
        <f t="shared" si="1"/>
        <v>1.8562578848963323</v>
      </c>
      <c r="P6" s="5">
        <f t="shared" si="2"/>
        <v>8.8922872064914706</v>
      </c>
      <c r="Q6" s="3"/>
      <c r="R6" s="3"/>
      <c r="S6" s="3"/>
    </row>
    <row r="7" spans="1:19" x14ac:dyDescent="0.2">
      <c r="C7" s="4">
        <f>SUM(C2:C6)</f>
        <v>1415</v>
      </c>
      <c r="D7" s="4">
        <f>SUM(D2:D6)</f>
        <v>32657363</v>
      </c>
      <c r="E7" s="4">
        <f t="shared" ref="E7:F7" si="3">SUM(E2:E6)</f>
        <v>153898</v>
      </c>
      <c r="F7" s="4">
        <f t="shared" si="3"/>
        <v>56089</v>
      </c>
      <c r="G7" s="4">
        <f>SUM(G2:G6)</f>
        <v>3087211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E1" workbookViewId="0">
      <selection activeCell="R1" sqref="R1"/>
    </sheetView>
  </sheetViews>
  <sheetFormatPr baseColWidth="10" defaultRowHeight="16" x14ac:dyDescent="0.2"/>
  <sheetData>
    <row r="1" spans="1:18" x14ac:dyDescent="0.2">
      <c r="A1" t="s">
        <v>143</v>
      </c>
      <c r="B1" s="6" t="s">
        <v>0</v>
      </c>
      <c r="C1" s="6" t="s">
        <v>1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</row>
    <row r="2" spans="1:18" x14ac:dyDescent="0.2">
      <c r="A2" t="s">
        <v>127</v>
      </c>
      <c r="B2" s="6" t="s">
        <v>127</v>
      </c>
      <c r="C2" s="6">
        <v>1331</v>
      </c>
      <c r="D2" s="6">
        <v>31048684</v>
      </c>
      <c r="E2" s="6">
        <v>153641</v>
      </c>
      <c r="F2" s="6">
        <v>56329</v>
      </c>
      <c r="G2" s="6">
        <v>3087292</v>
      </c>
      <c r="H2" s="6">
        <v>115.43275730000001</v>
      </c>
      <c r="I2" s="6">
        <v>42.320811419999998</v>
      </c>
      <c r="J2" s="6">
        <v>2319.528174</v>
      </c>
      <c r="K2" s="6">
        <v>23327.33584</v>
      </c>
      <c r="L2" s="6">
        <v>7.5304282489999999</v>
      </c>
      <c r="M2" s="6">
        <v>0.61081893300000001</v>
      </c>
      <c r="N2" s="3">
        <f>C2/C$17</f>
        <v>0.93142057382785159</v>
      </c>
      <c r="O2" s="3">
        <f>D2/D$17</f>
        <v>0.93621144669373546</v>
      </c>
      <c r="P2" s="3">
        <f>E2/E$17</f>
        <v>0.99202587876753012</v>
      </c>
      <c r="Q2" s="3">
        <f>F2/F$17</f>
        <v>0.99528235210968974</v>
      </c>
      <c r="R2" s="3">
        <f>G2/G$17</f>
        <v>0.99356320758937122</v>
      </c>
    </row>
    <row r="3" spans="1:18" x14ac:dyDescent="0.2">
      <c r="A3" t="s">
        <v>146</v>
      </c>
      <c r="B3" s="6" t="s">
        <v>128</v>
      </c>
      <c r="C3" s="6">
        <v>22</v>
      </c>
      <c r="D3" s="6">
        <v>422636</v>
      </c>
      <c r="E3" s="6">
        <v>371</v>
      </c>
      <c r="F3" s="6">
        <v>78</v>
      </c>
      <c r="G3" s="6">
        <v>4137</v>
      </c>
      <c r="H3" s="6">
        <v>16.863636360000001</v>
      </c>
      <c r="I3" s="6">
        <v>3.5454545450000001</v>
      </c>
      <c r="J3" s="6">
        <v>188.04545450000001</v>
      </c>
      <c r="K3" s="6">
        <v>19210.727269999999</v>
      </c>
      <c r="L3" s="6">
        <v>5.3181818180000002</v>
      </c>
      <c r="M3" s="6">
        <v>0.31818181800000001</v>
      </c>
      <c r="N3" s="3">
        <f>C3/C$17</f>
        <v>1.5395381385584325E-2</v>
      </c>
      <c r="O3" s="3">
        <f>D3/D$17</f>
        <v>1.2743749815124324E-2</v>
      </c>
      <c r="P3" s="3">
        <f>E3/E$17</f>
        <v>2.3954647589038971E-3</v>
      </c>
      <c r="Q3" s="3">
        <f>F3/F$17</f>
        <v>1.3781892713265955E-3</v>
      </c>
      <c r="R3" s="3">
        <f>G3/G$17</f>
        <v>1.3313839409415204E-3</v>
      </c>
    </row>
    <row r="4" spans="1:18" x14ac:dyDescent="0.2">
      <c r="A4" t="s">
        <v>141</v>
      </c>
      <c r="B4" s="6" t="s">
        <v>129</v>
      </c>
      <c r="C4" s="6">
        <v>19</v>
      </c>
      <c r="D4" s="6">
        <v>30441</v>
      </c>
      <c r="E4" s="6">
        <v>273</v>
      </c>
      <c r="F4" s="6">
        <v>42</v>
      </c>
      <c r="G4" s="6">
        <v>4850</v>
      </c>
      <c r="H4" s="6">
        <v>14.36842105</v>
      </c>
      <c r="I4" s="6">
        <v>2.2105263160000002</v>
      </c>
      <c r="J4" s="6">
        <v>255.26315790000001</v>
      </c>
      <c r="K4" s="6">
        <v>1602.1578950000001</v>
      </c>
      <c r="L4" s="6">
        <v>4.3684210529999996</v>
      </c>
      <c r="M4" s="6">
        <v>0.47368421100000002</v>
      </c>
      <c r="N4" s="3">
        <f>C4/C$17</f>
        <v>1.3296011196641007E-2</v>
      </c>
      <c r="O4" s="3">
        <f>D4/D$17</f>
        <v>9.1788794168551552E-4</v>
      </c>
      <c r="P4" s="3">
        <f>E4/E$17</f>
        <v>1.7627004829670189E-3</v>
      </c>
      <c r="Q4" s="3">
        <f>F4/F$17</f>
        <v>7.4210191532970526E-4</v>
      </c>
      <c r="R4" s="3">
        <f>G4/G$17</f>
        <v>1.5608441173716157E-3</v>
      </c>
    </row>
    <row r="5" spans="1:18" x14ac:dyDescent="0.2">
      <c r="A5" t="s">
        <v>142</v>
      </c>
      <c r="B5" s="6" t="s">
        <v>130</v>
      </c>
      <c r="C5" s="6">
        <v>18</v>
      </c>
      <c r="D5" s="6">
        <v>254794</v>
      </c>
      <c r="E5" s="6">
        <v>160</v>
      </c>
      <c r="F5" s="6">
        <v>22</v>
      </c>
      <c r="G5" s="6">
        <v>2246</v>
      </c>
      <c r="H5" s="6">
        <v>8.8888888890000004</v>
      </c>
      <c r="I5" s="6">
        <v>1.2222222220000001</v>
      </c>
      <c r="J5" s="6">
        <v>124.7777778</v>
      </c>
      <c r="K5" s="6">
        <v>14155.22222</v>
      </c>
      <c r="L5" s="6">
        <v>5</v>
      </c>
      <c r="M5" s="6">
        <v>0.61111111100000004</v>
      </c>
      <c r="N5" s="3">
        <f>C5/C$17</f>
        <v>1.2596221133659902E-2</v>
      </c>
      <c r="O5" s="3">
        <f>D5/D$17</f>
        <v>7.6828074049413372E-3</v>
      </c>
      <c r="P5" s="3">
        <f>E5/E$17</f>
        <v>1.0330845321418426E-3</v>
      </c>
      <c r="Q5" s="3">
        <f>F5/F$17</f>
        <v>3.8872005088698848E-4</v>
      </c>
      <c r="R5" s="3">
        <f>G5/G$17</f>
        <v>7.228156469312678E-4</v>
      </c>
    </row>
    <row r="6" spans="1:18" x14ac:dyDescent="0.2">
      <c r="A6" t="s">
        <v>144</v>
      </c>
      <c r="B6" s="6" t="s">
        <v>131</v>
      </c>
      <c r="C6" s="6">
        <v>11</v>
      </c>
      <c r="D6" s="6">
        <v>106195</v>
      </c>
      <c r="E6" s="6">
        <v>136</v>
      </c>
      <c r="F6" s="6">
        <v>6</v>
      </c>
      <c r="G6" s="6">
        <v>1440</v>
      </c>
      <c r="H6" s="6">
        <v>12.363636359999999</v>
      </c>
      <c r="I6" s="6">
        <v>0.54545454500000001</v>
      </c>
      <c r="J6" s="6">
        <v>130.9090909</v>
      </c>
      <c r="K6" s="6">
        <v>9654.0909090000005</v>
      </c>
      <c r="L6" s="6">
        <v>4.3636363640000004</v>
      </c>
      <c r="M6" s="6">
        <v>0.909090909</v>
      </c>
      <c r="N6" s="3">
        <f>C6/C$17</f>
        <v>7.6976906927921623E-3</v>
      </c>
      <c r="O6" s="3">
        <f>D6/D$17</f>
        <v>3.2020994700336165E-3</v>
      </c>
      <c r="P6" s="3">
        <f>E6/E$17</f>
        <v>8.7812185232056617E-4</v>
      </c>
      <c r="Q6" s="3">
        <f>F6/F$17</f>
        <v>1.0601455933281504E-4</v>
      </c>
      <c r="R6" s="3">
        <f>G6/G$17</f>
        <v>4.6342588227116016E-4</v>
      </c>
    </row>
    <row r="7" spans="1:18" x14ac:dyDescent="0.2">
      <c r="A7" t="s">
        <v>148</v>
      </c>
      <c r="C7">
        <f>C17-SUM(C2:C6)</f>
        <v>28</v>
      </c>
      <c r="N7" s="3">
        <f>C7/C$17</f>
        <v>1.9594121763470959E-2</v>
      </c>
    </row>
    <row r="9" spans="1:18" x14ac:dyDescent="0.2">
      <c r="A9" t="s">
        <v>145</v>
      </c>
      <c r="B9" s="6" t="s">
        <v>132</v>
      </c>
      <c r="C9" s="6">
        <v>10</v>
      </c>
      <c r="D9" s="6">
        <v>516817</v>
      </c>
      <c r="E9" s="6">
        <v>85</v>
      </c>
      <c r="F9" s="6">
        <v>16</v>
      </c>
      <c r="G9" s="6">
        <v>2866</v>
      </c>
      <c r="H9" s="6">
        <v>8.5</v>
      </c>
      <c r="I9" s="6">
        <v>1.6</v>
      </c>
      <c r="J9" s="6">
        <v>286.60000000000002</v>
      </c>
      <c r="K9" s="6">
        <v>51681.7</v>
      </c>
      <c r="L9" s="6">
        <v>12.1</v>
      </c>
      <c r="M9" s="6">
        <v>0.8</v>
      </c>
      <c r="N9" s="3">
        <f>C9/C$17</f>
        <v>6.9979006298110571E-3</v>
      </c>
      <c r="O9" s="3">
        <f>D9/D$17</f>
        <v>1.5583590958184131E-2</v>
      </c>
      <c r="P9" s="3">
        <f>E9/E$17</f>
        <v>5.4882615770035384E-4</v>
      </c>
      <c r="Q9" s="3">
        <f>F9/F$17</f>
        <v>2.8270549155417346E-4</v>
      </c>
      <c r="R9" s="3">
        <f>G9/G$17</f>
        <v>9.2234623513135069E-4</v>
      </c>
    </row>
    <row r="10" spans="1:18" x14ac:dyDescent="0.2">
      <c r="A10" t="s">
        <v>140</v>
      </c>
      <c r="B10" s="6" t="s">
        <v>133</v>
      </c>
      <c r="C10" s="6">
        <v>6</v>
      </c>
      <c r="D10" s="6">
        <v>210130</v>
      </c>
      <c r="E10" s="6">
        <v>51</v>
      </c>
      <c r="F10" s="6">
        <v>32</v>
      </c>
      <c r="G10" s="6">
        <v>1398</v>
      </c>
      <c r="H10" s="6">
        <v>8.5</v>
      </c>
      <c r="I10" s="6">
        <v>5.3333333329999997</v>
      </c>
      <c r="J10" s="6">
        <v>233</v>
      </c>
      <c r="K10" s="6">
        <v>35021.666669999999</v>
      </c>
      <c r="L10" s="6">
        <v>11.66666667</v>
      </c>
      <c r="M10" s="6">
        <v>0.83333333300000001</v>
      </c>
      <c r="N10" s="3">
        <f>C10/C$17</f>
        <v>4.1987403778866337E-3</v>
      </c>
      <c r="O10" s="3">
        <f>D10/D$17</f>
        <v>6.3360531252710942E-3</v>
      </c>
      <c r="P10" s="3">
        <f>E10/E$17</f>
        <v>3.2929569462021233E-4</v>
      </c>
      <c r="Q10" s="3">
        <f>F10/F$17</f>
        <v>5.6541098310834692E-4</v>
      </c>
      <c r="R10" s="3">
        <f>G10/G$17</f>
        <v>4.4990929403825129E-4</v>
      </c>
    </row>
    <row r="11" spans="1:18" x14ac:dyDescent="0.2">
      <c r="A11" t="s">
        <v>147</v>
      </c>
      <c r="B11" s="6" t="s">
        <v>134</v>
      </c>
      <c r="C11" s="6">
        <v>5</v>
      </c>
      <c r="D11" s="6">
        <v>78811</v>
      </c>
      <c r="E11" s="6">
        <v>3</v>
      </c>
      <c r="F11" s="6">
        <v>5</v>
      </c>
      <c r="G11" s="6">
        <v>230</v>
      </c>
      <c r="H11" s="6">
        <v>0.6</v>
      </c>
      <c r="I11" s="6">
        <v>1</v>
      </c>
      <c r="J11" s="6">
        <v>46</v>
      </c>
      <c r="K11" s="6">
        <v>15762.2</v>
      </c>
      <c r="L11" s="6">
        <v>8.1999999999999993</v>
      </c>
      <c r="M11" s="6">
        <v>0.2</v>
      </c>
      <c r="N11" s="3">
        <f>C11/C$17</f>
        <v>3.4989503149055285E-3</v>
      </c>
      <c r="O11" s="3">
        <f>D11/D$17</f>
        <v>2.3763892964152678E-3</v>
      </c>
      <c r="P11" s="3">
        <f>E11/E$17</f>
        <v>1.9370334977659546E-5</v>
      </c>
      <c r="Q11" s="3">
        <f>F11/F$17</f>
        <v>8.8345466110679197E-5</v>
      </c>
      <c r="R11" s="3">
        <f>G11/G$17</f>
        <v>7.4019411751643629E-5</v>
      </c>
    </row>
    <row r="12" spans="1:18" x14ac:dyDescent="0.2">
      <c r="B12" s="6" t="s">
        <v>135</v>
      </c>
      <c r="C12" s="6">
        <v>2</v>
      </c>
      <c r="D12" s="6">
        <v>465800</v>
      </c>
      <c r="E12" s="6">
        <v>112</v>
      </c>
      <c r="F12" s="6">
        <v>47</v>
      </c>
      <c r="G12" s="6">
        <v>2280</v>
      </c>
      <c r="H12" s="6">
        <v>56</v>
      </c>
      <c r="I12" s="6">
        <v>23.5</v>
      </c>
      <c r="J12" s="6">
        <v>1140</v>
      </c>
      <c r="K12" s="6">
        <v>232900</v>
      </c>
      <c r="L12" s="6">
        <v>99</v>
      </c>
      <c r="M12" s="6">
        <v>1</v>
      </c>
      <c r="N12" s="3">
        <f>C12/C$17</f>
        <v>1.3995801259622112E-3</v>
      </c>
      <c r="O12" s="3">
        <f>D12/D$17</f>
        <v>1.4045274571699785E-2</v>
      </c>
      <c r="P12" s="3">
        <f>E12/E$17</f>
        <v>7.2315917249928972E-4</v>
      </c>
      <c r="Q12" s="3">
        <f>F12/F$17</f>
        <v>8.3044738144038449E-4</v>
      </c>
      <c r="R12" s="3">
        <f>G12/G$17</f>
        <v>7.3375764692933684E-4</v>
      </c>
    </row>
    <row r="13" spans="1:18" x14ac:dyDescent="0.2">
      <c r="B13" s="6" t="s">
        <v>136</v>
      </c>
      <c r="C13" s="6">
        <v>2</v>
      </c>
      <c r="D13" s="6">
        <v>11097</v>
      </c>
      <c r="E13" s="6">
        <v>4</v>
      </c>
      <c r="F13" s="6">
        <v>2</v>
      </c>
      <c r="G13" s="6">
        <v>218</v>
      </c>
      <c r="H13" s="6">
        <v>2</v>
      </c>
      <c r="I13" s="6">
        <v>1</v>
      </c>
      <c r="J13" s="6">
        <v>109</v>
      </c>
      <c r="K13" s="6">
        <v>5548.5</v>
      </c>
      <c r="L13" s="6">
        <v>4</v>
      </c>
      <c r="M13" s="6">
        <v>1</v>
      </c>
      <c r="N13" s="3">
        <f>C13/C$17</f>
        <v>1.3995801259622112E-3</v>
      </c>
      <c r="O13" s="3">
        <f>D13/D$17</f>
        <v>3.3460801185520076E-4</v>
      </c>
      <c r="P13" s="3">
        <f>E13/E$17</f>
        <v>2.5827113303546062E-5</v>
      </c>
      <c r="Q13" s="3">
        <f>F13/F$17</f>
        <v>3.5338186444271683E-5</v>
      </c>
      <c r="R13" s="3">
        <f>G13/G$17</f>
        <v>7.0157529399383963E-5</v>
      </c>
    </row>
    <row r="14" spans="1:18" x14ac:dyDescent="0.2">
      <c r="B14" s="6" t="s">
        <v>137</v>
      </c>
      <c r="C14" s="6">
        <v>1</v>
      </c>
      <c r="D14" s="6">
        <v>16340</v>
      </c>
      <c r="E14" s="6">
        <v>6</v>
      </c>
      <c r="F14" s="6">
        <v>2</v>
      </c>
      <c r="G14" s="6">
        <v>188</v>
      </c>
      <c r="H14" s="6">
        <v>6</v>
      </c>
      <c r="I14" s="6">
        <v>2</v>
      </c>
      <c r="J14" s="6">
        <v>188</v>
      </c>
      <c r="K14" s="6">
        <v>16340</v>
      </c>
      <c r="L14" s="6">
        <v>7</v>
      </c>
      <c r="M14" s="6">
        <v>1</v>
      </c>
      <c r="N14" s="3">
        <f>C14/C$17</f>
        <v>6.9979006298110562E-4</v>
      </c>
      <c r="O14" s="3">
        <f>D14/D$17</f>
        <v>4.9270027157916378E-4</v>
      </c>
      <c r="P14" s="3">
        <f>E14/E$17</f>
        <v>3.8740669955319091E-5</v>
      </c>
      <c r="Q14" s="3">
        <f>F14/F$17</f>
        <v>3.5338186444271683E-5</v>
      </c>
      <c r="R14" s="3">
        <f>G14/G$17</f>
        <v>6.0502823518734797E-5</v>
      </c>
    </row>
    <row r="15" spans="1:18" x14ac:dyDescent="0.2">
      <c r="B15" s="6" t="s">
        <v>138</v>
      </c>
      <c r="C15" s="6">
        <v>1</v>
      </c>
      <c r="D15" s="6">
        <v>173</v>
      </c>
      <c r="E15" s="6">
        <v>0</v>
      </c>
      <c r="F15" s="6">
        <v>0</v>
      </c>
      <c r="G15" s="6">
        <v>12</v>
      </c>
      <c r="H15" s="6">
        <v>0</v>
      </c>
      <c r="I15" s="6">
        <v>0</v>
      </c>
      <c r="J15" s="6">
        <v>12</v>
      </c>
      <c r="K15" s="6">
        <v>173</v>
      </c>
      <c r="L15" s="6">
        <v>1</v>
      </c>
      <c r="M15" s="6">
        <v>0</v>
      </c>
      <c r="N15" s="3">
        <f>C15/C$17</f>
        <v>6.9979006298110562E-4</v>
      </c>
      <c r="O15" s="3">
        <f>D15/D$17</f>
        <v>5.2164716635982451E-6</v>
      </c>
      <c r="P15" s="3">
        <f>E15/E$17</f>
        <v>0</v>
      </c>
      <c r="Q15" s="3">
        <f>F15/F$17</f>
        <v>0</v>
      </c>
      <c r="R15" s="3">
        <f>G15/G$17</f>
        <v>3.8618823522596679E-6</v>
      </c>
    </row>
    <row r="16" spans="1:18" x14ac:dyDescent="0.2">
      <c r="B16" s="6" t="s">
        <v>139</v>
      </c>
      <c r="C16" s="6">
        <v>1</v>
      </c>
      <c r="D16" s="6">
        <v>2261</v>
      </c>
      <c r="E16" s="6">
        <v>34</v>
      </c>
      <c r="F16" s="6">
        <v>15</v>
      </c>
      <c r="G16" s="6">
        <v>136</v>
      </c>
      <c r="H16" s="6">
        <v>34</v>
      </c>
      <c r="I16" s="6">
        <v>15</v>
      </c>
      <c r="J16" s="6">
        <v>136</v>
      </c>
      <c r="K16" s="6">
        <v>2261</v>
      </c>
      <c r="L16" s="6">
        <v>2</v>
      </c>
      <c r="M16" s="6">
        <v>1</v>
      </c>
      <c r="N16" s="3">
        <f>C16/C$17</f>
        <v>6.9979006298110562E-4</v>
      </c>
      <c r="O16" s="3">
        <f>D16/D$17</f>
        <v>6.8175967811535452E-5</v>
      </c>
      <c r="P16" s="3">
        <f>E16/E$17</f>
        <v>2.1953046308014154E-4</v>
      </c>
      <c r="Q16" s="3">
        <f>F16/F$17</f>
        <v>2.6503639833203762E-4</v>
      </c>
      <c r="R16" s="3">
        <f>G16/G$17</f>
        <v>4.3767999992276237E-5</v>
      </c>
    </row>
    <row r="17" spans="3:7" x14ac:dyDescent="0.2">
      <c r="C17">
        <f>SUM(C2:C6) + SUM(C9:C16)</f>
        <v>1429</v>
      </c>
      <c r="D17">
        <f>SUM(D2:D16)</f>
        <v>33164179</v>
      </c>
      <c r="E17">
        <f>SUM(E2:E16)</f>
        <v>154876</v>
      </c>
      <c r="F17">
        <f>SUM(F2:F16)</f>
        <v>56596</v>
      </c>
      <c r="G17">
        <f>SUM(G2:G16)</f>
        <v>3107293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workbookViewId="0">
      <selection activeCell="H46" sqref="H46"/>
    </sheetView>
  </sheetViews>
  <sheetFormatPr baseColWidth="10" defaultRowHeight="16" x14ac:dyDescent="0.2"/>
  <cols>
    <col min="1" max="1" width="24.1640625" customWidth="1"/>
  </cols>
  <sheetData>
    <row r="1" spans="1:21" x14ac:dyDescent="0.2">
      <c r="A1" s="6" t="s">
        <v>0</v>
      </c>
      <c r="B1" s="6" t="s">
        <v>1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2" t="s">
        <v>123</v>
      </c>
      <c r="N1" s="2" t="s">
        <v>124</v>
      </c>
      <c r="O1" s="2" t="s">
        <v>126</v>
      </c>
      <c r="P1" s="2"/>
      <c r="Q1" s="2"/>
      <c r="S1" s="2"/>
      <c r="T1" s="2"/>
      <c r="U1" s="2"/>
    </row>
    <row r="2" spans="1:21" x14ac:dyDescent="0.2">
      <c r="A2" s="6" t="s">
        <v>23</v>
      </c>
      <c r="B2" s="6">
        <v>639</v>
      </c>
      <c r="C2" s="6">
        <v>22414383</v>
      </c>
      <c r="D2" s="6">
        <v>90496</v>
      </c>
      <c r="E2" s="6">
        <v>37719</v>
      </c>
      <c r="F2" s="6">
        <v>2026188</v>
      </c>
      <c r="G2" s="6">
        <v>141.62128329999999</v>
      </c>
      <c r="H2" s="6">
        <v>59.028169009999999</v>
      </c>
      <c r="I2" s="6">
        <v>3170.873239</v>
      </c>
      <c r="J2" s="6">
        <v>35077.281690000003</v>
      </c>
      <c r="K2" s="6">
        <v>10.020344290000001</v>
      </c>
      <c r="L2" s="6">
        <v>0.71048513300000005</v>
      </c>
      <c r="M2" s="7">
        <f>(D2/$C2)*1000</f>
        <v>4.0374075877975315</v>
      </c>
      <c r="N2" s="7">
        <f>(E2/$C2)*1000</f>
        <v>1.6828034035110402</v>
      </c>
      <c r="O2" s="7">
        <f>(F2/$C2)*10</f>
        <v>0.90396777818956697</v>
      </c>
      <c r="P2" s="3"/>
      <c r="Q2" s="3"/>
      <c r="S2" s="5"/>
      <c r="T2" s="5"/>
      <c r="U2" s="5"/>
    </row>
    <row r="3" spans="1:21" x14ac:dyDescent="0.2">
      <c r="A3" s="6" t="s">
        <v>24</v>
      </c>
      <c r="B3" s="6">
        <v>460</v>
      </c>
      <c r="C3" s="6">
        <v>15735575</v>
      </c>
      <c r="D3" s="6">
        <v>51728</v>
      </c>
      <c r="E3" s="6">
        <v>24931</v>
      </c>
      <c r="F3" s="6">
        <v>1121814</v>
      </c>
      <c r="G3" s="6">
        <v>112.45217390000001</v>
      </c>
      <c r="H3" s="6">
        <v>54.19782609</v>
      </c>
      <c r="I3" s="6">
        <v>2438.726087</v>
      </c>
      <c r="J3" s="6">
        <v>34207.771739999996</v>
      </c>
      <c r="K3" s="6">
        <v>10.556521740000001</v>
      </c>
      <c r="L3" s="6">
        <v>0.72608695700000003</v>
      </c>
      <c r="M3" s="7">
        <f>(D3/$C3)*1000</f>
        <v>3.2873282355427111</v>
      </c>
      <c r="N3" s="7">
        <f>(E3/$C3)*1000</f>
        <v>1.584371718224469</v>
      </c>
      <c r="O3" s="7">
        <f>(F3/$C3)*10</f>
        <v>0.71291579748436262</v>
      </c>
      <c r="P3" s="3"/>
      <c r="Q3" s="3"/>
      <c r="S3" s="5"/>
      <c r="T3" s="5"/>
      <c r="U3" s="5"/>
    </row>
    <row r="4" spans="1:21" x14ac:dyDescent="0.2">
      <c r="A4" s="6" t="s">
        <v>25</v>
      </c>
      <c r="B4" s="6">
        <v>398</v>
      </c>
      <c r="C4" s="6">
        <v>12985428</v>
      </c>
      <c r="D4" s="6">
        <v>46579</v>
      </c>
      <c r="E4" s="6">
        <v>20996</v>
      </c>
      <c r="F4" s="6">
        <v>1031920</v>
      </c>
      <c r="G4" s="6">
        <v>117.0326633</v>
      </c>
      <c r="H4" s="6">
        <v>52.753768839999999</v>
      </c>
      <c r="I4" s="6">
        <v>2592.7638189999998</v>
      </c>
      <c r="J4" s="6">
        <v>32626.703519999999</v>
      </c>
      <c r="K4" s="6">
        <v>9.6432160800000002</v>
      </c>
      <c r="L4" s="6">
        <v>0.72110552800000005</v>
      </c>
      <c r="M4" s="7">
        <f>(D4/$C4)*1000</f>
        <v>3.5870207743633866</v>
      </c>
      <c r="N4" s="7">
        <f>(E4/$C4)*1000</f>
        <v>1.6168893316415909</v>
      </c>
      <c r="O4" s="7">
        <f>(F4/$C4)*10</f>
        <v>0.7946753853627313</v>
      </c>
      <c r="P4" s="3"/>
      <c r="Q4" s="3"/>
      <c r="S4" s="5"/>
      <c r="T4" s="5"/>
      <c r="U4" s="5"/>
    </row>
    <row r="5" spans="1:21" x14ac:dyDescent="0.2">
      <c r="A5" s="6" t="s">
        <v>26</v>
      </c>
      <c r="B5" s="6">
        <v>347</v>
      </c>
      <c r="C5" s="6">
        <v>12754118</v>
      </c>
      <c r="D5" s="6">
        <v>43230</v>
      </c>
      <c r="E5" s="6">
        <v>21021</v>
      </c>
      <c r="F5" s="6">
        <v>944777</v>
      </c>
      <c r="G5" s="6">
        <v>124.58213259999999</v>
      </c>
      <c r="H5" s="6">
        <v>60.579250719999997</v>
      </c>
      <c r="I5" s="6">
        <v>2722.700288</v>
      </c>
      <c r="J5" s="6">
        <v>36755.383289999998</v>
      </c>
      <c r="K5" s="6">
        <v>10.573487030000001</v>
      </c>
      <c r="L5" s="6">
        <v>0.74639769499999997</v>
      </c>
      <c r="M5" s="7">
        <f>(D5/$C5)*1000</f>
        <v>3.3894934953557745</v>
      </c>
      <c r="N5" s="7">
        <f>(E5/$C5)*1000</f>
        <v>1.64817355461193</v>
      </c>
      <c r="O5" s="7">
        <f>(F5/$C5)*10</f>
        <v>0.74076231692383587</v>
      </c>
      <c r="P5" s="3"/>
      <c r="Q5" s="3"/>
      <c r="S5" s="5"/>
      <c r="T5" s="5"/>
      <c r="U5" s="5"/>
    </row>
    <row r="6" spans="1:21" x14ac:dyDescent="0.2">
      <c r="A6" s="6" t="s">
        <v>27</v>
      </c>
      <c r="B6" s="6">
        <v>290</v>
      </c>
      <c r="C6" s="6">
        <v>13014810</v>
      </c>
      <c r="D6" s="6">
        <v>49262</v>
      </c>
      <c r="E6" s="6">
        <v>26166</v>
      </c>
      <c r="F6" s="6">
        <v>1201988</v>
      </c>
      <c r="G6" s="6">
        <v>169.8689655</v>
      </c>
      <c r="H6" s="6">
        <v>90.227586209999998</v>
      </c>
      <c r="I6" s="6">
        <v>4144.7862070000001</v>
      </c>
      <c r="J6" s="6">
        <v>44878.655169999998</v>
      </c>
      <c r="K6" s="6">
        <v>13.613793100000001</v>
      </c>
      <c r="L6" s="6">
        <v>0.74137931000000001</v>
      </c>
      <c r="M6" s="7">
        <f>(D6/$C6)*1000</f>
        <v>3.7850725442784028</v>
      </c>
      <c r="N6" s="7">
        <f>(E6/$C6)*1000</f>
        <v>2.010478831423586</v>
      </c>
      <c r="O6" s="7">
        <f>(F6/$C6)*10</f>
        <v>0.92355401269784199</v>
      </c>
      <c r="P6" s="3"/>
      <c r="Q6" s="3"/>
      <c r="S6" s="5"/>
      <c r="T6" s="5"/>
      <c r="U6" s="5"/>
    </row>
    <row r="7" spans="1:21" x14ac:dyDescent="0.2">
      <c r="A7" s="6" t="s">
        <v>28</v>
      </c>
      <c r="B7" s="6">
        <v>215</v>
      </c>
      <c r="C7" s="6">
        <v>9971607</v>
      </c>
      <c r="D7" s="6">
        <v>30416</v>
      </c>
      <c r="E7" s="6">
        <v>15831</v>
      </c>
      <c r="F7" s="6">
        <v>683607</v>
      </c>
      <c r="G7" s="6">
        <v>141.46976739999999</v>
      </c>
      <c r="H7" s="6">
        <v>73.63255814</v>
      </c>
      <c r="I7" s="6">
        <v>3179.567442</v>
      </c>
      <c r="J7" s="6">
        <v>46379.567439999999</v>
      </c>
      <c r="K7" s="6">
        <v>12.325581400000001</v>
      </c>
      <c r="L7" s="6">
        <v>0.70232558099999998</v>
      </c>
      <c r="M7" s="7">
        <f>(D7/$C7)*1000</f>
        <v>3.0502606049355938</v>
      </c>
      <c r="N7" s="7">
        <f>(E7/$C7)*1000</f>
        <v>1.5876076945270705</v>
      </c>
      <c r="O7" s="7">
        <f>(F7/$C7)*10</f>
        <v>0.68555349202992055</v>
      </c>
    </row>
    <row r="8" spans="1:21" x14ac:dyDescent="0.2">
      <c r="A8" s="6" t="s">
        <v>29</v>
      </c>
      <c r="B8" s="6">
        <v>203</v>
      </c>
      <c r="C8" s="6">
        <v>8611741</v>
      </c>
      <c r="D8" s="6">
        <v>26406</v>
      </c>
      <c r="E8" s="6">
        <v>14743</v>
      </c>
      <c r="F8" s="6">
        <v>675569</v>
      </c>
      <c r="G8" s="6">
        <v>130.0788177</v>
      </c>
      <c r="H8" s="6">
        <v>72.625615760000002</v>
      </c>
      <c r="I8" s="6">
        <v>3327.9261080000001</v>
      </c>
      <c r="J8" s="6">
        <v>42422.369460000002</v>
      </c>
      <c r="K8" s="6">
        <v>11.408867000000001</v>
      </c>
      <c r="L8" s="6">
        <v>0.67980295599999996</v>
      </c>
      <c r="M8" s="7">
        <f>(D8/$C8)*1000</f>
        <v>3.0662789324481543</v>
      </c>
      <c r="N8" s="7">
        <f>(E8/$C8)*1000</f>
        <v>1.711965095095173</v>
      </c>
      <c r="O8" s="7">
        <f>(F8/$C8)*10</f>
        <v>0.78447435890141148</v>
      </c>
    </row>
    <row r="9" spans="1:21" x14ac:dyDescent="0.2">
      <c r="A9" s="6" t="s">
        <v>30</v>
      </c>
      <c r="B9" s="6">
        <v>203</v>
      </c>
      <c r="C9" s="6">
        <v>1821242</v>
      </c>
      <c r="D9" s="6">
        <v>34065</v>
      </c>
      <c r="E9" s="6">
        <v>8280</v>
      </c>
      <c r="F9" s="6">
        <v>426504</v>
      </c>
      <c r="G9" s="6">
        <v>167.80788179999999</v>
      </c>
      <c r="H9" s="6">
        <v>40.788177339999997</v>
      </c>
      <c r="I9" s="6">
        <v>2101.0049260000001</v>
      </c>
      <c r="J9" s="6">
        <v>8971.6354680000004</v>
      </c>
      <c r="K9" s="6">
        <v>4.4433497539999998</v>
      </c>
      <c r="L9" s="6">
        <v>0.64039408900000006</v>
      </c>
      <c r="M9" s="7">
        <f>(D9/$C9)*1000</f>
        <v>18.7042688451068</v>
      </c>
      <c r="N9" s="7">
        <f>(E9/$C9)*1000</f>
        <v>4.5463480416111643</v>
      </c>
      <c r="O9" s="7">
        <f>(F9/$C9)*10</f>
        <v>2.341830465144116</v>
      </c>
    </row>
    <row r="10" spans="1:21" x14ac:dyDescent="0.2">
      <c r="A10" s="6" t="s">
        <v>31</v>
      </c>
      <c r="B10" s="6">
        <v>191</v>
      </c>
      <c r="C10" s="6">
        <v>7770339</v>
      </c>
      <c r="D10" s="6">
        <v>17803</v>
      </c>
      <c r="E10" s="6">
        <v>11664</v>
      </c>
      <c r="F10" s="6">
        <v>392726</v>
      </c>
      <c r="G10" s="6">
        <v>93.209424080000005</v>
      </c>
      <c r="H10" s="6">
        <v>61.068062830000002</v>
      </c>
      <c r="I10" s="6">
        <v>2056.157068</v>
      </c>
      <c r="J10" s="6">
        <v>40682.403140000002</v>
      </c>
      <c r="K10" s="6">
        <v>11.476439790000001</v>
      </c>
      <c r="L10" s="6">
        <v>0.70680628300000004</v>
      </c>
      <c r="M10" s="7">
        <f>(D10/$C10)*1000</f>
        <v>2.2911484299462352</v>
      </c>
      <c r="N10" s="7">
        <f>(E10/$C10)*1000</f>
        <v>1.5010928094642975</v>
      </c>
      <c r="O10" s="7">
        <f>(F10/$C10)*10</f>
        <v>0.50541681643490721</v>
      </c>
    </row>
    <row r="11" spans="1:21" x14ac:dyDescent="0.2">
      <c r="A11" s="6" t="s">
        <v>32</v>
      </c>
      <c r="B11" s="6">
        <v>190</v>
      </c>
      <c r="C11" s="6">
        <v>1436900</v>
      </c>
      <c r="D11" s="6">
        <v>31296</v>
      </c>
      <c r="E11" s="6">
        <v>6856</v>
      </c>
      <c r="F11" s="6">
        <v>364340</v>
      </c>
      <c r="G11" s="6">
        <v>164.7157895</v>
      </c>
      <c r="H11" s="6">
        <v>36.08421053</v>
      </c>
      <c r="I11" s="6">
        <v>1917.578947</v>
      </c>
      <c r="J11" s="6">
        <v>7562.6315789999999</v>
      </c>
      <c r="K11" s="6">
        <v>3.5631578949999998</v>
      </c>
      <c r="L11" s="6">
        <v>0.62631578899999996</v>
      </c>
      <c r="M11" s="7">
        <f>(D11/$C11)*1000</f>
        <v>21.780221309764073</v>
      </c>
      <c r="N11" s="7">
        <f>(E11/$C11)*1000</f>
        <v>4.7713828380541443</v>
      </c>
      <c r="O11" s="7">
        <f>(F11/$C11)*10</f>
        <v>2.535597466768738</v>
      </c>
    </row>
    <row r="12" spans="1:21" x14ac:dyDescent="0.2">
      <c r="A12" s="6" t="s">
        <v>33</v>
      </c>
      <c r="B12" s="6">
        <v>181</v>
      </c>
      <c r="C12" s="6">
        <v>8920212</v>
      </c>
      <c r="D12" s="6">
        <v>38920</v>
      </c>
      <c r="E12" s="6">
        <v>20440</v>
      </c>
      <c r="F12" s="6">
        <v>853611</v>
      </c>
      <c r="G12" s="6">
        <v>215.02762430000001</v>
      </c>
      <c r="H12" s="6">
        <v>112.9281768</v>
      </c>
      <c r="I12" s="6">
        <v>4716.0828730000003</v>
      </c>
      <c r="J12" s="6">
        <v>49282.939230000004</v>
      </c>
      <c r="K12" s="6">
        <v>13.591160220000001</v>
      </c>
      <c r="L12" s="6">
        <v>0.86187845299999999</v>
      </c>
      <c r="M12" s="7">
        <f>(D12/$C12)*1000</f>
        <v>4.3631250019618371</v>
      </c>
      <c r="N12" s="7">
        <f>(E12/$C12)*1000</f>
        <v>2.2914253607425477</v>
      </c>
      <c r="O12" s="7">
        <f>(F12/$C12)*10</f>
        <v>0.95694026106106</v>
      </c>
    </row>
    <row r="13" spans="1:21" x14ac:dyDescent="0.2">
      <c r="A13" s="6" t="s">
        <v>34</v>
      </c>
      <c r="B13" s="6">
        <v>149</v>
      </c>
      <c r="C13" s="6">
        <v>1578230</v>
      </c>
      <c r="D13" s="6">
        <v>27130</v>
      </c>
      <c r="E13" s="6">
        <v>6739</v>
      </c>
      <c r="F13" s="6">
        <v>333890</v>
      </c>
      <c r="G13" s="6">
        <v>182.0805369</v>
      </c>
      <c r="H13" s="6">
        <v>45.228187920000003</v>
      </c>
      <c r="I13" s="6">
        <v>2240.8724830000001</v>
      </c>
      <c r="J13" s="6">
        <v>10592.147650000001</v>
      </c>
      <c r="K13" s="6">
        <v>5.0402684559999997</v>
      </c>
      <c r="L13" s="6">
        <v>0.73825503400000003</v>
      </c>
      <c r="M13" s="7">
        <f>(D13/$C13)*1000</f>
        <v>17.190143388479498</v>
      </c>
      <c r="N13" s="7">
        <f>(E13/$C13)*1000</f>
        <v>4.2699733245471192</v>
      </c>
      <c r="O13" s="7">
        <f>(F13/$C13)*10</f>
        <v>2.1155978532913453</v>
      </c>
    </row>
    <row r="14" spans="1:21" x14ac:dyDescent="0.2">
      <c r="A14" s="6" t="s">
        <v>35</v>
      </c>
      <c r="B14" s="6">
        <v>146</v>
      </c>
      <c r="C14" s="6">
        <v>1435562</v>
      </c>
      <c r="D14" s="6">
        <v>24699</v>
      </c>
      <c r="E14" s="6">
        <v>6313</v>
      </c>
      <c r="F14" s="6">
        <v>281940</v>
      </c>
      <c r="G14" s="6">
        <v>169.17123290000001</v>
      </c>
      <c r="H14" s="6">
        <v>43.23972603</v>
      </c>
      <c r="I14" s="6">
        <v>1931.0958900000001</v>
      </c>
      <c r="J14" s="6">
        <v>9832.6164379999991</v>
      </c>
      <c r="K14" s="6">
        <v>4.8013698629999997</v>
      </c>
      <c r="L14" s="6">
        <v>0.66438356200000004</v>
      </c>
      <c r="M14" s="7">
        <f>(D14/$C14)*1000</f>
        <v>17.205108521958646</v>
      </c>
      <c r="N14" s="7">
        <f>(E14/$C14)*1000</f>
        <v>4.397580877732902</v>
      </c>
      <c r="O14" s="7">
        <f>(F14/$C14)*10</f>
        <v>1.963969511591976</v>
      </c>
    </row>
    <row r="15" spans="1:21" x14ac:dyDescent="0.2">
      <c r="A15" s="6" t="s">
        <v>36</v>
      </c>
      <c r="B15" s="6">
        <v>131</v>
      </c>
      <c r="C15" s="6">
        <v>5196133</v>
      </c>
      <c r="D15" s="6">
        <v>16091</v>
      </c>
      <c r="E15" s="6">
        <v>8411</v>
      </c>
      <c r="F15" s="6">
        <v>354794</v>
      </c>
      <c r="G15" s="6">
        <v>122.8320611</v>
      </c>
      <c r="H15" s="6">
        <v>64.206106869999999</v>
      </c>
      <c r="I15" s="6">
        <v>2708.3511450000001</v>
      </c>
      <c r="J15" s="6">
        <v>39665.1374</v>
      </c>
      <c r="K15" s="6">
        <v>10.90839695</v>
      </c>
      <c r="L15" s="6">
        <v>0.80916030500000002</v>
      </c>
      <c r="M15" s="7">
        <f>(D15/$C15)*1000</f>
        <v>3.0967259691004827</v>
      </c>
      <c r="N15" s="7">
        <f>(E15/$C15)*1000</f>
        <v>1.6187037552733927</v>
      </c>
      <c r="O15" s="7">
        <f>(F15/$C15)*10</f>
        <v>0.68280392361011555</v>
      </c>
    </row>
    <row r="16" spans="1:21" x14ac:dyDescent="0.2">
      <c r="A16" s="6" t="s">
        <v>37</v>
      </c>
      <c r="B16" s="6">
        <v>130</v>
      </c>
      <c r="C16" s="6">
        <v>6608299</v>
      </c>
      <c r="D16" s="6">
        <v>26398</v>
      </c>
      <c r="E16" s="6">
        <v>14183</v>
      </c>
      <c r="F16" s="6">
        <v>608016</v>
      </c>
      <c r="G16" s="6">
        <v>203.06153850000001</v>
      </c>
      <c r="H16" s="6">
        <v>109.1</v>
      </c>
      <c r="I16" s="6">
        <v>4677.0461539999997</v>
      </c>
      <c r="J16" s="6">
        <v>50833.069230000001</v>
      </c>
      <c r="K16" s="6">
        <v>14.42307692</v>
      </c>
      <c r="L16" s="6">
        <v>0.85384615399999997</v>
      </c>
      <c r="M16" s="7">
        <f>(D16/$C16)*1000</f>
        <v>3.9946739698067537</v>
      </c>
      <c r="N16" s="7">
        <f>(E16/$C16)*1000</f>
        <v>2.1462406589048104</v>
      </c>
      <c r="O16" s="7">
        <f>(F16/$C16)*10</f>
        <v>0.92007943345178533</v>
      </c>
    </row>
    <row r="17" spans="1:15" x14ac:dyDescent="0.2">
      <c r="A17" s="6" t="s">
        <v>38</v>
      </c>
      <c r="B17" s="6">
        <v>127</v>
      </c>
      <c r="C17" s="6">
        <v>5963841</v>
      </c>
      <c r="D17" s="6">
        <v>20549</v>
      </c>
      <c r="E17" s="6">
        <v>12395</v>
      </c>
      <c r="F17" s="6">
        <v>488054</v>
      </c>
      <c r="G17" s="6">
        <v>161.80314960000001</v>
      </c>
      <c r="H17" s="6">
        <v>97.598425199999994</v>
      </c>
      <c r="I17" s="6">
        <v>3842.9448819999998</v>
      </c>
      <c r="J17" s="6">
        <v>46959.377950000002</v>
      </c>
      <c r="K17" s="6">
        <v>14.29133858</v>
      </c>
      <c r="L17" s="6">
        <v>0.755905512</v>
      </c>
      <c r="M17" s="7">
        <f>(D17/$C17)*1000</f>
        <v>3.4455982310728941</v>
      </c>
      <c r="N17" s="7">
        <f>(E17/$C17)*1000</f>
        <v>2.0783585612024198</v>
      </c>
      <c r="O17" s="7">
        <f>(F17/$C17)*10</f>
        <v>0.81835515064871789</v>
      </c>
    </row>
    <row r="18" spans="1:15" x14ac:dyDescent="0.2">
      <c r="A18" s="6" t="s">
        <v>39</v>
      </c>
      <c r="B18" s="6">
        <v>123</v>
      </c>
      <c r="C18" s="6">
        <v>5219214</v>
      </c>
      <c r="D18" s="6">
        <v>16638</v>
      </c>
      <c r="E18" s="6">
        <v>10287</v>
      </c>
      <c r="F18" s="6">
        <v>392781</v>
      </c>
      <c r="G18" s="6">
        <v>135.26829269999999</v>
      </c>
      <c r="H18" s="6">
        <v>83.634146340000001</v>
      </c>
      <c r="I18" s="6">
        <v>3193.3414630000002</v>
      </c>
      <c r="J18" s="6">
        <v>42432.634149999998</v>
      </c>
      <c r="K18" s="6">
        <v>11.49593496</v>
      </c>
      <c r="L18" s="6">
        <v>0.79674796699999995</v>
      </c>
      <c r="M18" s="7">
        <f>(D18/$C18)*1000</f>
        <v>3.1878363293783316</v>
      </c>
      <c r="N18" s="7">
        <f>(E18/$C18)*1000</f>
        <v>1.9709864358886222</v>
      </c>
      <c r="O18" s="7">
        <f>(F18/$C18)*10</f>
        <v>0.75256734059956154</v>
      </c>
    </row>
    <row r="19" spans="1:15" x14ac:dyDescent="0.2">
      <c r="A19" s="6" t="s">
        <v>40</v>
      </c>
      <c r="B19" s="6">
        <v>118</v>
      </c>
      <c r="C19" s="6">
        <v>1283869</v>
      </c>
      <c r="D19" s="6">
        <v>18106</v>
      </c>
      <c r="E19" s="6">
        <v>4735</v>
      </c>
      <c r="F19" s="6">
        <v>235485</v>
      </c>
      <c r="G19" s="6">
        <v>153.44067799999999</v>
      </c>
      <c r="H19" s="6">
        <v>40.127118639999999</v>
      </c>
      <c r="I19" s="6">
        <v>1995.635593</v>
      </c>
      <c r="J19" s="6">
        <v>10880.24576</v>
      </c>
      <c r="K19" s="6">
        <v>5.4322033899999997</v>
      </c>
      <c r="L19" s="6">
        <v>0.81355932200000003</v>
      </c>
      <c r="M19" s="7">
        <f>(D19/$C19)*1000</f>
        <v>14.102684931250774</v>
      </c>
      <c r="N19" s="7">
        <f>(E19/$C19)*1000</f>
        <v>3.6880709792042645</v>
      </c>
      <c r="O19" s="7">
        <f>(F19/$C19)*10</f>
        <v>1.8341824594253775</v>
      </c>
    </row>
    <row r="20" spans="1:15" x14ac:dyDescent="0.2">
      <c r="A20" s="6" t="s">
        <v>41</v>
      </c>
      <c r="B20" s="6">
        <v>113</v>
      </c>
      <c r="C20" s="6">
        <v>4278941</v>
      </c>
      <c r="D20" s="6">
        <v>13794</v>
      </c>
      <c r="E20" s="6">
        <v>7666</v>
      </c>
      <c r="F20" s="6">
        <v>244160</v>
      </c>
      <c r="G20" s="6">
        <v>122.0707965</v>
      </c>
      <c r="H20" s="6">
        <v>67.840707960000003</v>
      </c>
      <c r="I20" s="6">
        <v>2160.7079650000001</v>
      </c>
      <c r="J20" s="6">
        <v>37866.734510000002</v>
      </c>
      <c r="K20" s="6">
        <v>11.460176990000001</v>
      </c>
      <c r="L20" s="6">
        <v>0.67256637200000002</v>
      </c>
      <c r="M20" s="7">
        <f>(D20/$C20)*1000</f>
        <v>3.22369483477337</v>
      </c>
      <c r="N20" s="7">
        <f>(E20/$C20)*1000</f>
        <v>1.7915647820336855</v>
      </c>
      <c r="O20" s="7">
        <f>(F20/$C20)*10</f>
        <v>0.57060847532134706</v>
      </c>
    </row>
    <row r="21" spans="1:15" x14ac:dyDescent="0.2">
      <c r="A21" s="6" t="s">
        <v>42</v>
      </c>
      <c r="B21" s="6">
        <v>104</v>
      </c>
      <c r="C21" s="6">
        <v>3969190</v>
      </c>
      <c r="D21" s="6">
        <v>8538</v>
      </c>
      <c r="E21" s="6">
        <v>3821</v>
      </c>
      <c r="F21" s="6">
        <v>184488</v>
      </c>
      <c r="G21" s="6">
        <v>82.096153849999993</v>
      </c>
      <c r="H21" s="6">
        <v>36.74038462</v>
      </c>
      <c r="I21" s="6">
        <v>1773.9230769999999</v>
      </c>
      <c r="J21" s="6">
        <v>38165.288460000003</v>
      </c>
      <c r="K21" s="6">
        <v>10.39423077</v>
      </c>
      <c r="L21" s="6">
        <v>0.81730769199999997</v>
      </c>
      <c r="M21" s="7">
        <f>(D21/$C21)*1000</f>
        <v>2.1510686059372319</v>
      </c>
      <c r="N21" s="7">
        <f>(E21/$C21)*1000</f>
        <v>0.96266492659711422</v>
      </c>
      <c r="O21" s="7">
        <f>(F21/$C21)*10</f>
        <v>0.46480012294699924</v>
      </c>
    </row>
    <row r="22" spans="1:15" x14ac:dyDescent="0.2">
      <c r="A22" s="6" t="s">
        <v>43</v>
      </c>
      <c r="B22" s="6">
        <v>102</v>
      </c>
      <c r="C22" s="6">
        <v>4742217</v>
      </c>
      <c r="D22" s="6">
        <v>15548</v>
      </c>
      <c r="E22" s="6">
        <v>7293</v>
      </c>
      <c r="F22" s="6">
        <v>353186</v>
      </c>
      <c r="G22" s="6">
        <v>152.43137250000001</v>
      </c>
      <c r="H22" s="6">
        <v>71.5</v>
      </c>
      <c r="I22" s="6">
        <v>3462.6078429999998</v>
      </c>
      <c r="J22" s="6">
        <v>46492.323530000001</v>
      </c>
      <c r="K22" s="6">
        <v>13.39215686</v>
      </c>
      <c r="L22" s="6">
        <v>0.78431372499999996</v>
      </c>
      <c r="M22" s="7">
        <f>(D22/$C22)*1000</f>
        <v>3.2786352880941552</v>
      </c>
      <c r="N22" s="7">
        <f>(E22/$C22)*1000</f>
        <v>1.5378882914889809</v>
      </c>
      <c r="O22" s="7">
        <f>(F22/$C22)*10</f>
        <v>0.7447697985984193</v>
      </c>
    </row>
    <row r="23" spans="1:15" x14ac:dyDescent="0.2">
      <c r="A23" s="6" t="s">
        <v>44</v>
      </c>
      <c r="B23" s="6">
        <v>101</v>
      </c>
      <c r="C23" s="6">
        <v>2713294</v>
      </c>
      <c r="D23" s="6">
        <v>16038</v>
      </c>
      <c r="E23" s="6">
        <v>7243</v>
      </c>
      <c r="F23" s="6">
        <v>289006</v>
      </c>
      <c r="G23" s="6">
        <v>158.79207919999999</v>
      </c>
      <c r="H23" s="6">
        <v>71.712871289999995</v>
      </c>
      <c r="I23" s="6">
        <v>2861.445545</v>
      </c>
      <c r="J23" s="6">
        <v>26864.297030000002</v>
      </c>
      <c r="K23" s="6">
        <v>8.8514851490000002</v>
      </c>
      <c r="L23" s="6">
        <v>0.73267326700000002</v>
      </c>
      <c r="M23" s="7">
        <f>(D23/$C23)*1000</f>
        <v>5.9108964970253863</v>
      </c>
      <c r="N23" s="7">
        <f>(E23/$C23)*1000</f>
        <v>2.6694490165827958</v>
      </c>
      <c r="O23" s="7">
        <f>(F23/$C23)*10</f>
        <v>1.0651481188547942</v>
      </c>
    </row>
    <row r="24" spans="1:15" x14ac:dyDescent="0.2">
      <c r="A24" s="6" t="s">
        <v>45</v>
      </c>
      <c r="B24" s="6">
        <v>99</v>
      </c>
      <c r="C24" s="6">
        <v>4567772</v>
      </c>
      <c r="D24" s="6">
        <v>15266</v>
      </c>
      <c r="E24" s="6">
        <v>7927</v>
      </c>
      <c r="F24" s="6">
        <v>348580</v>
      </c>
      <c r="G24" s="6">
        <v>154.20202019999999</v>
      </c>
      <c r="H24" s="6">
        <v>80.070707069999997</v>
      </c>
      <c r="I24" s="6">
        <v>3521.0101009999998</v>
      </c>
      <c r="J24" s="6">
        <v>46139.111109999998</v>
      </c>
      <c r="K24" s="6">
        <v>13.18181818</v>
      </c>
      <c r="L24" s="6">
        <v>0.75757575799999999</v>
      </c>
      <c r="M24" s="7">
        <f>(D24/$C24)*1000</f>
        <v>3.3421107708528361</v>
      </c>
      <c r="N24" s="7">
        <f>(E24/$C24)*1000</f>
        <v>1.7354193685674328</v>
      </c>
      <c r="O24" s="7">
        <f>(F24/$C24)*10</f>
        <v>0.76312915793520342</v>
      </c>
    </row>
    <row r="25" spans="1:15" x14ac:dyDescent="0.2">
      <c r="A25" s="6" t="s">
        <v>46</v>
      </c>
      <c r="B25" s="6">
        <v>97</v>
      </c>
      <c r="C25" s="6">
        <v>3281110</v>
      </c>
      <c r="D25" s="6">
        <v>17900</v>
      </c>
      <c r="E25" s="6">
        <v>7361</v>
      </c>
      <c r="F25" s="6">
        <v>378123</v>
      </c>
      <c r="G25" s="6">
        <v>184.53608249999999</v>
      </c>
      <c r="H25" s="6">
        <v>75.886597940000001</v>
      </c>
      <c r="I25" s="6">
        <v>3898.1752580000002</v>
      </c>
      <c r="J25" s="6">
        <v>33825.87629</v>
      </c>
      <c r="K25" s="6">
        <v>10.865979380000001</v>
      </c>
      <c r="L25" s="6">
        <v>0.79381443299999999</v>
      </c>
      <c r="M25" s="7">
        <f>(D25/$C25)*1000</f>
        <v>5.4554708619948737</v>
      </c>
      <c r="N25" s="7">
        <f>(E25/$C25)*1000</f>
        <v>2.2434481014047076</v>
      </c>
      <c r="O25" s="7">
        <f>(F25/$C25)*10</f>
        <v>1.152424027234686</v>
      </c>
    </row>
    <row r="26" spans="1:15" x14ac:dyDescent="0.2">
      <c r="A26" s="6" t="s">
        <v>47</v>
      </c>
      <c r="B26" s="6">
        <v>91</v>
      </c>
      <c r="C26" s="6">
        <v>4283373</v>
      </c>
      <c r="D26" s="6">
        <v>15285</v>
      </c>
      <c r="E26" s="6">
        <v>8534</v>
      </c>
      <c r="F26" s="6">
        <v>270109</v>
      </c>
      <c r="G26" s="6">
        <v>167.96703299999999</v>
      </c>
      <c r="H26" s="6">
        <v>93.780219779999996</v>
      </c>
      <c r="I26" s="6">
        <v>2968.2307689999998</v>
      </c>
      <c r="J26" s="6">
        <v>47070.03297</v>
      </c>
      <c r="K26" s="6">
        <v>13.329670330000001</v>
      </c>
      <c r="L26" s="6">
        <v>0.69230769199999997</v>
      </c>
      <c r="M26" s="7">
        <f>(D26/$C26)*1000</f>
        <v>3.5684494439312195</v>
      </c>
      <c r="N26" s="7">
        <f>(E26/$C26)*1000</f>
        <v>1.9923550902524716</v>
      </c>
      <c r="O26" s="7">
        <f>(F26/$C26)*10</f>
        <v>0.63059882947387491</v>
      </c>
    </row>
    <row r="27" spans="1:15" x14ac:dyDescent="0.2">
      <c r="A27" s="6" t="s">
        <v>48</v>
      </c>
      <c r="B27" s="6">
        <v>87</v>
      </c>
      <c r="C27" s="6">
        <v>4308943</v>
      </c>
      <c r="D27" s="6">
        <v>14289</v>
      </c>
      <c r="E27" s="6">
        <v>7438</v>
      </c>
      <c r="F27" s="6">
        <v>327311</v>
      </c>
      <c r="G27" s="6">
        <v>164.24137930000001</v>
      </c>
      <c r="H27" s="6">
        <v>85.494252869999997</v>
      </c>
      <c r="I27" s="6">
        <v>3762.1954019999998</v>
      </c>
      <c r="J27" s="6">
        <v>49528.080459999997</v>
      </c>
      <c r="K27" s="6">
        <v>14.20689655</v>
      </c>
      <c r="L27" s="6">
        <v>0.78160919500000003</v>
      </c>
      <c r="M27" s="7">
        <f>(D27/$C27)*1000</f>
        <v>3.3161264839196063</v>
      </c>
      <c r="N27" s="7">
        <f>(E27/$C27)*1000</f>
        <v>1.7261773943168892</v>
      </c>
      <c r="O27" s="7">
        <f>(F27/$C27)*10</f>
        <v>0.75960856293527212</v>
      </c>
    </row>
    <row r="28" spans="1:15" x14ac:dyDescent="0.2">
      <c r="A28" s="6" t="s">
        <v>49</v>
      </c>
      <c r="B28" s="6">
        <v>84</v>
      </c>
      <c r="C28" s="6">
        <v>4086137</v>
      </c>
      <c r="D28" s="6">
        <v>22194</v>
      </c>
      <c r="E28" s="6">
        <v>10901</v>
      </c>
      <c r="F28" s="6">
        <v>527938</v>
      </c>
      <c r="G28" s="6">
        <v>264.2142857</v>
      </c>
      <c r="H28" s="6">
        <v>129.7738095</v>
      </c>
      <c r="I28" s="6">
        <v>6284.9761900000003</v>
      </c>
      <c r="J28" s="6">
        <v>48644.488100000002</v>
      </c>
      <c r="K28" s="6">
        <v>12.25</v>
      </c>
      <c r="L28" s="6">
        <v>0.89285714299999996</v>
      </c>
      <c r="M28" s="7">
        <f>(D28/$C28)*1000</f>
        <v>5.4315359470326134</v>
      </c>
      <c r="N28" s="7">
        <f>(E28/$C28)*1000</f>
        <v>2.667800908290642</v>
      </c>
      <c r="O28" s="7">
        <f>(F28/$C28)*10</f>
        <v>1.2920222694442207</v>
      </c>
    </row>
    <row r="29" spans="1:15" x14ac:dyDescent="0.2">
      <c r="A29" s="6" t="s">
        <v>50</v>
      </c>
      <c r="B29" s="6">
        <v>82</v>
      </c>
      <c r="C29" s="6">
        <v>943251</v>
      </c>
      <c r="D29" s="6">
        <v>14809</v>
      </c>
      <c r="E29" s="6">
        <v>3915</v>
      </c>
      <c r="F29" s="6">
        <v>198191</v>
      </c>
      <c r="G29" s="6">
        <v>180.59756100000001</v>
      </c>
      <c r="H29" s="6">
        <v>47.743902439999999</v>
      </c>
      <c r="I29" s="6">
        <v>2416.9634150000002</v>
      </c>
      <c r="J29" s="6">
        <v>11503.06098</v>
      </c>
      <c r="K29" s="6">
        <v>5.6829268290000003</v>
      </c>
      <c r="L29" s="6">
        <v>0.81707317099999999</v>
      </c>
      <c r="M29" s="7">
        <f>(D29/$C29)*1000</f>
        <v>15.699956851357697</v>
      </c>
      <c r="N29" s="7">
        <f>(E29/$C29)*1000</f>
        <v>4.150538933963495</v>
      </c>
      <c r="O29" s="7">
        <f>(F29/$C29)*10</f>
        <v>2.1011480507309295</v>
      </c>
    </row>
    <row r="30" spans="1:15" x14ac:dyDescent="0.2">
      <c r="A30" s="6" t="s">
        <v>51</v>
      </c>
      <c r="B30" s="6">
        <v>77</v>
      </c>
      <c r="C30" s="6">
        <v>3559833</v>
      </c>
      <c r="D30" s="6">
        <v>8762</v>
      </c>
      <c r="E30" s="6">
        <v>3905</v>
      </c>
      <c r="F30" s="6">
        <v>191031</v>
      </c>
      <c r="G30" s="6">
        <v>113.7922078</v>
      </c>
      <c r="H30" s="6">
        <v>50.714285709999999</v>
      </c>
      <c r="I30" s="6">
        <v>2480.9220780000001</v>
      </c>
      <c r="J30" s="6">
        <v>46231.597399999999</v>
      </c>
      <c r="K30" s="6">
        <v>11.233766230000001</v>
      </c>
      <c r="L30" s="6">
        <v>0.81818181800000001</v>
      </c>
      <c r="M30" s="7">
        <f>(D30/$C30)*1000</f>
        <v>2.4613514173277227</v>
      </c>
      <c r="N30" s="7">
        <f>(E30/$C30)*1000</f>
        <v>1.0969615709500979</v>
      </c>
      <c r="O30" s="7">
        <f>(F30/$C30)*10</f>
        <v>0.53662910591592361</v>
      </c>
    </row>
    <row r="31" spans="1:15" x14ac:dyDescent="0.2">
      <c r="A31" s="6" t="s">
        <v>52</v>
      </c>
      <c r="B31" s="6">
        <v>72</v>
      </c>
      <c r="C31" s="6">
        <v>1009260</v>
      </c>
      <c r="D31" s="6">
        <v>9378</v>
      </c>
      <c r="E31" s="6">
        <v>2833</v>
      </c>
      <c r="F31" s="6">
        <v>127612</v>
      </c>
      <c r="G31" s="6">
        <v>130.25</v>
      </c>
      <c r="H31" s="6">
        <v>39.347222219999999</v>
      </c>
      <c r="I31" s="6">
        <v>1772.3888890000001</v>
      </c>
      <c r="J31" s="6">
        <v>14017.5</v>
      </c>
      <c r="K31" s="6">
        <v>5.0694444440000002</v>
      </c>
      <c r="L31" s="6">
        <v>0.73611111100000004</v>
      </c>
      <c r="M31" s="7">
        <f>(D31/$C31)*1000</f>
        <v>9.2919564829677181</v>
      </c>
      <c r="N31" s="7">
        <f>(E31/$C31)*1000</f>
        <v>2.8070071141232189</v>
      </c>
      <c r="O31" s="7">
        <f>(F31/$C31)*10</f>
        <v>1.2644115490557439</v>
      </c>
    </row>
    <row r="32" spans="1:15" x14ac:dyDescent="0.2">
      <c r="A32" s="6" t="s">
        <v>53</v>
      </c>
      <c r="B32" s="6">
        <v>63</v>
      </c>
      <c r="C32" s="6">
        <v>2188247</v>
      </c>
      <c r="D32" s="6">
        <v>5028</v>
      </c>
      <c r="E32" s="6">
        <v>3659</v>
      </c>
      <c r="F32" s="6">
        <v>105126</v>
      </c>
      <c r="G32" s="6">
        <v>79.809523810000002</v>
      </c>
      <c r="H32" s="6">
        <v>58.079365080000002</v>
      </c>
      <c r="I32" s="6">
        <v>1668.666667</v>
      </c>
      <c r="J32" s="6">
        <v>34734.079369999999</v>
      </c>
      <c r="K32" s="6">
        <v>9.3809523810000002</v>
      </c>
      <c r="L32" s="6">
        <v>0.69841269800000005</v>
      </c>
      <c r="M32" s="7">
        <f>(D32/$C32)*1000</f>
        <v>2.297729643865615</v>
      </c>
      <c r="N32" s="7">
        <f>(E32/$C32)*1000</f>
        <v>1.6721147109992611</v>
      </c>
      <c r="O32" s="7">
        <f>(F32/$C32)*10</f>
        <v>0.48041194618340616</v>
      </c>
    </row>
    <row r="33" spans="1:15" x14ac:dyDescent="0.2">
      <c r="A33" s="6" t="s">
        <v>54</v>
      </c>
      <c r="B33" s="6">
        <v>62</v>
      </c>
      <c r="C33" s="6">
        <v>1114304</v>
      </c>
      <c r="D33" s="6">
        <v>2950</v>
      </c>
      <c r="E33" s="6">
        <v>1314</v>
      </c>
      <c r="F33" s="6">
        <v>59438</v>
      </c>
      <c r="G33" s="6">
        <v>47.580645160000003</v>
      </c>
      <c r="H33" s="6">
        <v>21.19354839</v>
      </c>
      <c r="I33" s="6">
        <v>958.67741939999996</v>
      </c>
      <c r="J33" s="6">
        <v>17972.64516</v>
      </c>
      <c r="K33" s="6">
        <v>6.2096774190000001</v>
      </c>
      <c r="L33" s="6">
        <v>0.56451612900000003</v>
      </c>
      <c r="M33" s="7">
        <f>(D33/$C33)*1000</f>
        <v>2.6473924530469244</v>
      </c>
      <c r="N33" s="7">
        <f>(E33/$C33)*1000</f>
        <v>1.1792114180690367</v>
      </c>
      <c r="O33" s="7">
        <f>(F33/$C33)*10</f>
        <v>0.53340919533628162</v>
      </c>
    </row>
    <row r="34" spans="1:15" x14ac:dyDescent="0.2">
      <c r="A34" s="6" t="s">
        <v>55</v>
      </c>
      <c r="B34" s="6">
        <v>58</v>
      </c>
      <c r="C34" s="6">
        <v>1874146</v>
      </c>
      <c r="D34" s="6">
        <v>6613</v>
      </c>
      <c r="E34" s="6">
        <v>2404</v>
      </c>
      <c r="F34" s="6">
        <v>164552</v>
      </c>
      <c r="G34" s="6">
        <v>114.0172414</v>
      </c>
      <c r="H34" s="6">
        <v>41.448275860000003</v>
      </c>
      <c r="I34" s="6">
        <v>2837.1034479999998</v>
      </c>
      <c r="J34" s="6">
        <v>32312.862069999999</v>
      </c>
      <c r="K34" s="6">
        <v>9.7241379309999996</v>
      </c>
      <c r="L34" s="6">
        <v>0.75862068999999999</v>
      </c>
      <c r="M34" s="7">
        <f>(D34/$C34)*1000</f>
        <v>3.5285404658975343</v>
      </c>
      <c r="N34" s="7">
        <f>(E34/$C34)*1000</f>
        <v>1.2827175684285004</v>
      </c>
      <c r="O34" s="7">
        <f>(F34/$C34)*10</f>
        <v>0.87801057121483606</v>
      </c>
    </row>
    <row r="35" spans="1:15" x14ac:dyDescent="0.2">
      <c r="A35" s="6" t="s">
        <v>56</v>
      </c>
      <c r="B35" s="6">
        <v>53</v>
      </c>
      <c r="C35" s="6">
        <v>970169</v>
      </c>
      <c r="D35" s="6">
        <v>3291</v>
      </c>
      <c r="E35" s="6">
        <v>1910</v>
      </c>
      <c r="F35" s="6">
        <v>73590</v>
      </c>
      <c r="G35" s="6">
        <v>62.09433962</v>
      </c>
      <c r="H35" s="6">
        <v>36.037735849999997</v>
      </c>
      <c r="I35" s="6">
        <v>1388.4905659999999</v>
      </c>
      <c r="J35" s="6">
        <v>18305.07547</v>
      </c>
      <c r="K35" s="6">
        <v>6.1509433959999997</v>
      </c>
      <c r="L35" s="6">
        <v>0.603773585</v>
      </c>
      <c r="M35" s="7">
        <f>(D35/$C35)*1000</f>
        <v>3.3921924942973853</v>
      </c>
      <c r="N35" s="7">
        <f>(E35/$C35)*1000</f>
        <v>1.9687291595587988</v>
      </c>
      <c r="O35" s="7">
        <f>(F35/$C35)*10</f>
        <v>0.75852763796823031</v>
      </c>
    </row>
    <row r="36" spans="1:15" x14ac:dyDescent="0.2">
      <c r="A36" s="6" t="s">
        <v>57</v>
      </c>
      <c r="B36" s="6">
        <v>50</v>
      </c>
      <c r="C36" s="6">
        <v>1213055</v>
      </c>
      <c r="D36" s="6">
        <v>7148</v>
      </c>
      <c r="E36" s="6">
        <v>2789</v>
      </c>
      <c r="F36" s="6">
        <v>154094</v>
      </c>
      <c r="G36" s="6">
        <v>142.96</v>
      </c>
      <c r="H36" s="6">
        <v>55.78</v>
      </c>
      <c r="I36" s="6">
        <v>3081.88</v>
      </c>
      <c r="J36" s="6">
        <v>24261.1</v>
      </c>
      <c r="K36" s="6">
        <v>10</v>
      </c>
      <c r="L36" s="6">
        <v>0.82</v>
      </c>
      <c r="M36" s="7">
        <f>(D36/$C36)*1000</f>
        <v>5.8925605186904146</v>
      </c>
      <c r="N36" s="7">
        <f>(E36/$C36)*1000</f>
        <v>2.2991537893994916</v>
      </c>
      <c r="O36" s="7">
        <f>(F36/$C36)*10</f>
        <v>1.2702968950294915</v>
      </c>
    </row>
    <row r="37" spans="1:15" x14ac:dyDescent="0.2">
      <c r="A37" s="6" t="s">
        <v>58</v>
      </c>
      <c r="B37" s="6">
        <v>49</v>
      </c>
      <c r="C37" s="6">
        <v>3028175</v>
      </c>
      <c r="D37" s="6">
        <v>12440</v>
      </c>
      <c r="E37" s="6">
        <v>7155</v>
      </c>
      <c r="F37" s="6">
        <v>286114</v>
      </c>
      <c r="G37" s="6">
        <v>253.87755100000001</v>
      </c>
      <c r="H37" s="6">
        <v>146.02040819999999</v>
      </c>
      <c r="I37" s="6">
        <v>5839.061224</v>
      </c>
      <c r="J37" s="6">
        <v>61799.489800000003</v>
      </c>
      <c r="K37" s="6">
        <v>15.91836735</v>
      </c>
      <c r="L37" s="6">
        <v>0.836734694</v>
      </c>
      <c r="M37" s="7">
        <f>(D37/$C37)*1000</f>
        <v>4.108084902622867</v>
      </c>
      <c r="N37" s="7">
        <f>(E37/$C37)*1000</f>
        <v>2.3628092828188594</v>
      </c>
      <c r="O37" s="7">
        <f>(F37/$C37)*10</f>
        <v>0.94483971368893804</v>
      </c>
    </row>
    <row r="38" spans="1:15" x14ac:dyDescent="0.2">
      <c r="A38" s="6" t="s">
        <v>59</v>
      </c>
      <c r="B38" s="6">
        <v>48</v>
      </c>
      <c r="C38" s="6">
        <v>5101067</v>
      </c>
      <c r="D38" s="6">
        <v>6522</v>
      </c>
      <c r="E38" s="6">
        <v>4230</v>
      </c>
      <c r="F38" s="6">
        <v>251577</v>
      </c>
      <c r="G38" s="6">
        <v>135.875</v>
      </c>
      <c r="H38" s="6">
        <v>88.125</v>
      </c>
      <c r="I38" s="6">
        <v>5241.1875</v>
      </c>
      <c r="J38" s="6">
        <v>106272.2292</v>
      </c>
      <c r="K38" s="6">
        <v>19.729166670000001</v>
      </c>
      <c r="L38" s="6">
        <v>0.70833333300000001</v>
      </c>
      <c r="M38" s="7">
        <f>(D38/$C38)*1000</f>
        <v>1.2785560354333709</v>
      </c>
      <c r="N38" s="7">
        <f>(E38/$C38)*1000</f>
        <v>0.82923827505108239</v>
      </c>
      <c r="O38" s="7">
        <f>(F38/$C38)*10</f>
        <v>0.49318505324474271</v>
      </c>
    </row>
    <row r="39" spans="1:15" x14ac:dyDescent="0.2">
      <c r="A39" s="6" t="s">
        <v>60</v>
      </c>
      <c r="B39" s="6">
        <v>47</v>
      </c>
      <c r="C39" s="6">
        <v>551616</v>
      </c>
      <c r="D39" s="6">
        <v>12225</v>
      </c>
      <c r="E39" s="6">
        <v>2936</v>
      </c>
      <c r="F39" s="6">
        <v>145786</v>
      </c>
      <c r="G39" s="6">
        <v>260.10638299999999</v>
      </c>
      <c r="H39" s="6">
        <v>62.468085109999997</v>
      </c>
      <c r="I39" s="6">
        <v>3101.8297870000001</v>
      </c>
      <c r="J39" s="6">
        <v>11736.51064</v>
      </c>
      <c r="K39" s="6">
        <v>6.2765957449999998</v>
      </c>
      <c r="L39" s="6">
        <v>0.85106382999999997</v>
      </c>
      <c r="M39" s="7">
        <f>(D39/$C39)*1000</f>
        <v>22.162156282631397</v>
      </c>
      <c r="N39" s="7">
        <f>(E39/$C39)*1000</f>
        <v>5.3225432184708206</v>
      </c>
      <c r="O39" s="7">
        <f>(F39/$C39)*10</f>
        <v>2.6428892562942337</v>
      </c>
    </row>
    <row r="40" spans="1:15" x14ac:dyDescent="0.2">
      <c r="A40" s="6" t="s">
        <v>61</v>
      </c>
      <c r="B40" s="6">
        <v>44</v>
      </c>
      <c r="C40" s="6">
        <v>3592116</v>
      </c>
      <c r="D40" s="6">
        <v>7444</v>
      </c>
      <c r="E40" s="6">
        <v>3897</v>
      </c>
      <c r="F40" s="6">
        <v>222066</v>
      </c>
      <c r="G40" s="6">
        <v>169.18181820000001</v>
      </c>
      <c r="H40" s="6">
        <v>88.568181820000007</v>
      </c>
      <c r="I40" s="6">
        <v>5046.9545449999996</v>
      </c>
      <c r="J40" s="6">
        <v>81639</v>
      </c>
      <c r="K40" s="6">
        <v>19.363636360000001</v>
      </c>
      <c r="L40" s="6">
        <v>0.70454545499999999</v>
      </c>
      <c r="M40" s="7">
        <f>(D40/$C40)*1000</f>
        <v>2.072316150146599</v>
      </c>
      <c r="N40" s="7">
        <f>(E40/$C40)*1000</f>
        <v>1.0848758781731993</v>
      </c>
      <c r="O40" s="7">
        <f>(F40/$C40)*10</f>
        <v>0.61820386646756398</v>
      </c>
    </row>
    <row r="41" spans="1:15" x14ac:dyDescent="0.2">
      <c r="A41" s="6" t="s">
        <v>62</v>
      </c>
      <c r="B41" s="6">
        <v>43</v>
      </c>
      <c r="C41" s="6">
        <v>2506337</v>
      </c>
      <c r="D41" s="6">
        <v>4779</v>
      </c>
      <c r="E41" s="6">
        <v>2729</v>
      </c>
      <c r="F41" s="6">
        <v>113916</v>
      </c>
      <c r="G41" s="6">
        <v>111.1395349</v>
      </c>
      <c r="H41" s="6">
        <v>63.465116279999997</v>
      </c>
      <c r="I41" s="6">
        <v>2649.2093020000002</v>
      </c>
      <c r="J41" s="6">
        <v>58286.90698</v>
      </c>
      <c r="K41" s="6">
        <v>16.627906979999999</v>
      </c>
      <c r="L41" s="6">
        <v>0.69767441900000005</v>
      </c>
      <c r="M41" s="7">
        <f>(D41/$C41)*1000</f>
        <v>1.9067667276986295</v>
      </c>
      <c r="N41" s="7">
        <f>(E41/$C41)*1000</f>
        <v>1.0888400083468426</v>
      </c>
      <c r="O41" s="7">
        <f>(F41/$C41)*10</f>
        <v>0.45451190322769841</v>
      </c>
    </row>
    <row r="42" spans="1:15" x14ac:dyDescent="0.2">
      <c r="A42" s="6" t="s">
        <v>63</v>
      </c>
      <c r="B42" s="6">
        <v>43</v>
      </c>
      <c r="C42" s="6">
        <v>372484</v>
      </c>
      <c r="D42" s="6">
        <v>6145</v>
      </c>
      <c r="E42" s="6">
        <v>1261</v>
      </c>
      <c r="F42" s="6">
        <v>79683</v>
      </c>
      <c r="G42" s="6">
        <v>142.9069767</v>
      </c>
      <c r="H42" s="6">
        <v>29.325581400000001</v>
      </c>
      <c r="I42" s="6">
        <v>1853.0930229999999</v>
      </c>
      <c r="J42" s="6">
        <v>8662.4186050000008</v>
      </c>
      <c r="K42" s="6">
        <v>4.7441860470000004</v>
      </c>
      <c r="L42" s="6">
        <v>0.79069767400000002</v>
      </c>
      <c r="M42" s="7">
        <f>(D42/$C42)*1000</f>
        <v>16.497352906433562</v>
      </c>
      <c r="N42" s="7">
        <f>(E42/$C42)*1000</f>
        <v>3.3853803116375469</v>
      </c>
      <c r="O42" s="7">
        <f>(F42/$C42)*10</f>
        <v>2.1392328261079672</v>
      </c>
    </row>
    <row r="43" spans="1:15" x14ac:dyDescent="0.2">
      <c r="A43" s="6" t="s">
        <v>64</v>
      </c>
      <c r="B43" s="6">
        <v>42</v>
      </c>
      <c r="C43" s="6">
        <v>1651943</v>
      </c>
      <c r="D43" s="6">
        <v>15512</v>
      </c>
      <c r="E43" s="6">
        <v>6506</v>
      </c>
      <c r="F43" s="6">
        <v>327997</v>
      </c>
      <c r="G43" s="6">
        <v>369.33333329999999</v>
      </c>
      <c r="H43" s="6">
        <v>154.90476190000001</v>
      </c>
      <c r="I43" s="6">
        <v>7809.4523810000001</v>
      </c>
      <c r="J43" s="6">
        <v>39331.976190000001</v>
      </c>
      <c r="K43" s="6">
        <v>12.28571429</v>
      </c>
      <c r="L43" s="6">
        <v>0.78571428600000004</v>
      </c>
      <c r="M43" s="7">
        <f>(D43/$C43)*1000</f>
        <v>9.3901545029096045</v>
      </c>
      <c r="N43" s="7">
        <f>(E43/$C43)*1000</f>
        <v>3.9383925474426178</v>
      </c>
      <c r="O43" s="7">
        <f>(F43/$C43)*10</f>
        <v>1.9855225028950758</v>
      </c>
    </row>
    <row r="44" spans="1:15" x14ac:dyDescent="0.2">
      <c r="A44" s="6" t="s">
        <v>65</v>
      </c>
      <c r="B44" s="6">
        <v>40</v>
      </c>
      <c r="C44" s="6">
        <v>2364183</v>
      </c>
      <c r="D44" s="6">
        <v>5007</v>
      </c>
      <c r="E44" s="6">
        <v>2948</v>
      </c>
      <c r="F44" s="6">
        <v>133726</v>
      </c>
      <c r="G44" s="6">
        <v>125.175</v>
      </c>
      <c r="H44" s="6">
        <v>73.7</v>
      </c>
      <c r="I44" s="6">
        <v>3343.15</v>
      </c>
      <c r="J44" s="6">
        <v>59104.574999999997</v>
      </c>
      <c r="K44" s="6">
        <v>14.525</v>
      </c>
      <c r="L44" s="6">
        <v>0.65</v>
      </c>
      <c r="M44" s="7">
        <f>(D44/$C44)*1000</f>
        <v>2.1178563588351667</v>
      </c>
      <c r="N44" s="7">
        <f>(E44/$C44)*1000</f>
        <v>1.2469423898234613</v>
      </c>
      <c r="O44" s="7">
        <f>(F44/$C44)*10</f>
        <v>0.56563303263749043</v>
      </c>
    </row>
    <row r="45" spans="1:15" x14ac:dyDescent="0.2">
      <c r="A45" s="6" t="s">
        <v>66</v>
      </c>
      <c r="B45" s="6">
        <v>37</v>
      </c>
      <c r="C45" s="6">
        <v>1410483</v>
      </c>
      <c r="D45" s="6">
        <v>4338</v>
      </c>
      <c r="E45" s="6">
        <v>2997</v>
      </c>
      <c r="F45" s="6">
        <v>96928</v>
      </c>
      <c r="G45" s="6">
        <v>117.24324319999999</v>
      </c>
      <c r="H45" s="6">
        <v>81</v>
      </c>
      <c r="I45" s="6">
        <v>2619.6756759999998</v>
      </c>
      <c r="J45" s="6">
        <v>38121.16216</v>
      </c>
      <c r="K45" s="6">
        <v>11.027027029999999</v>
      </c>
      <c r="L45" s="6">
        <v>0.78378378400000004</v>
      </c>
      <c r="M45" s="7">
        <f>(D45/$C45)*1000</f>
        <v>3.075542207881981</v>
      </c>
      <c r="N45" s="7">
        <f>(E45/$C45)*1000</f>
        <v>2.1248040564827795</v>
      </c>
      <c r="O45" s="7">
        <f>(F45/$C45)*10</f>
        <v>0.68719722251172122</v>
      </c>
    </row>
    <row r="46" spans="1:15" x14ac:dyDescent="0.2">
      <c r="A46" s="6" t="s">
        <v>67</v>
      </c>
      <c r="B46" s="6">
        <v>37</v>
      </c>
      <c r="C46" s="6">
        <v>716646</v>
      </c>
      <c r="D46" s="6">
        <v>2529</v>
      </c>
      <c r="E46" s="6">
        <v>1506</v>
      </c>
      <c r="F46" s="6">
        <v>59010</v>
      </c>
      <c r="G46" s="6">
        <v>68.351351350000002</v>
      </c>
      <c r="H46" s="6">
        <v>40.702702700000003</v>
      </c>
      <c r="I46" s="6">
        <v>1594.864865</v>
      </c>
      <c r="J46" s="6">
        <v>19368.810809999999</v>
      </c>
      <c r="K46" s="6">
        <v>6.5405405410000004</v>
      </c>
      <c r="L46" s="6">
        <v>0.64864864899999997</v>
      </c>
      <c r="M46" s="7">
        <f>(D46/$C46)*1000</f>
        <v>3.5289389740541357</v>
      </c>
      <c r="N46" s="7">
        <f>(E46/$C46)*1000</f>
        <v>2.1014559489622489</v>
      </c>
      <c r="O46" s="7">
        <f>(F46/$C46)*10</f>
        <v>0.82341909394596502</v>
      </c>
    </row>
    <row r="47" spans="1:15" x14ac:dyDescent="0.2">
      <c r="A47" s="6" t="s">
        <v>68</v>
      </c>
      <c r="B47" s="6">
        <v>35</v>
      </c>
      <c r="C47" s="6">
        <v>1807225</v>
      </c>
      <c r="D47" s="6">
        <v>6592</v>
      </c>
      <c r="E47" s="6">
        <v>3818</v>
      </c>
      <c r="F47" s="6">
        <v>76765</v>
      </c>
      <c r="G47" s="6">
        <v>188.3428571</v>
      </c>
      <c r="H47" s="6">
        <v>109.08571430000001</v>
      </c>
      <c r="I47" s="6">
        <v>2193.2857140000001</v>
      </c>
      <c r="J47" s="6">
        <v>51635</v>
      </c>
      <c r="K47" s="6">
        <v>16.68571429</v>
      </c>
      <c r="L47" s="6">
        <v>0.91428571400000003</v>
      </c>
      <c r="M47" s="7">
        <f>(D47/$C47)*1000</f>
        <v>3.6475812364260123</v>
      </c>
      <c r="N47" s="7">
        <f>(E47/$C47)*1000</f>
        <v>2.112631244034362</v>
      </c>
      <c r="O47" s="7">
        <f>(F47/$C47)*10</f>
        <v>0.42476725366238299</v>
      </c>
    </row>
    <row r="48" spans="1:15" x14ac:dyDescent="0.2">
      <c r="A48" s="6" t="s">
        <v>69</v>
      </c>
      <c r="B48" s="6">
        <v>35</v>
      </c>
      <c r="C48" s="6">
        <v>2694418</v>
      </c>
      <c r="D48" s="6">
        <v>6238</v>
      </c>
      <c r="E48" s="6">
        <v>3537</v>
      </c>
      <c r="F48" s="6">
        <v>163516</v>
      </c>
      <c r="G48" s="6">
        <v>178.22857139999999</v>
      </c>
      <c r="H48" s="6">
        <v>101.0571429</v>
      </c>
      <c r="I48" s="6">
        <v>4671.885714</v>
      </c>
      <c r="J48" s="6">
        <v>76983.371429999999</v>
      </c>
      <c r="K48" s="6">
        <v>15.02857143</v>
      </c>
      <c r="L48" s="6">
        <v>0.77142857099999995</v>
      </c>
      <c r="M48" s="7">
        <f>(D48/$C48)*1000</f>
        <v>2.3151567425692674</v>
      </c>
      <c r="N48" s="7">
        <f>(E48/$C48)*1000</f>
        <v>1.3127139144705833</v>
      </c>
      <c r="O48" s="7">
        <f>(F48/$C48)*10</f>
        <v>0.60686946123429997</v>
      </c>
    </row>
    <row r="49" spans="1:15" x14ac:dyDescent="0.2">
      <c r="A49" s="6" t="s">
        <v>71</v>
      </c>
      <c r="B49" s="6">
        <v>33</v>
      </c>
      <c r="C49" s="6">
        <v>1722571</v>
      </c>
      <c r="D49" s="6">
        <v>1702</v>
      </c>
      <c r="E49" s="6">
        <v>1628</v>
      </c>
      <c r="F49" s="6">
        <v>47941</v>
      </c>
      <c r="G49" s="6">
        <v>51.575757580000001</v>
      </c>
      <c r="H49" s="6">
        <v>49.333333330000002</v>
      </c>
      <c r="I49" s="6">
        <v>1452.757576</v>
      </c>
      <c r="J49" s="6">
        <v>52199.121209999998</v>
      </c>
      <c r="K49" s="6">
        <v>10.15151515</v>
      </c>
      <c r="L49" s="6">
        <v>0.63636363600000001</v>
      </c>
      <c r="M49" s="7">
        <f>(D49/$C49)*1000</f>
        <v>0.98805796684142488</v>
      </c>
      <c r="N49" s="7">
        <f>(E49/$C49)*1000</f>
        <v>0.94509892480484115</v>
      </c>
      <c r="O49" s="7">
        <f>(F49/$C49)*10</f>
        <v>0.27831073436160253</v>
      </c>
    </row>
    <row r="50" spans="1:15" x14ac:dyDescent="0.2">
      <c r="A50" s="6" t="s">
        <v>70</v>
      </c>
      <c r="B50" s="6">
        <v>33</v>
      </c>
      <c r="C50" s="6">
        <v>387167</v>
      </c>
      <c r="D50" s="6">
        <v>3252</v>
      </c>
      <c r="E50" s="6">
        <v>930</v>
      </c>
      <c r="F50" s="6">
        <v>49561</v>
      </c>
      <c r="G50" s="6">
        <v>98.545454550000002</v>
      </c>
      <c r="H50" s="6">
        <v>28.18181818</v>
      </c>
      <c r="I50" s="6">
        <v>1501.848485</v>
      </c>
      <c r="J50" s="6">
        <v>11732.333329999999</v>
      </c>
      <c r="K50" s="6">
        <v>5.575757576</v>
      </c>
      <c r="L50" s="6">
        <v>0.75757575799999999</v>
      </c>
      <c r="M50" s="7">
        <f>(D50/$C50)*1000</f>
        <v>8.3994761950269528</v>
      </c>
      <c r="N50" s="7">
        <f>(E50/$C50)*1000</f>
        <v>2.4020642255150877</v>
      </c>
      <c r="O50" s="7">
        <f>(F50/$C50)*10</f>
        <v>1.2800936030188523</v>
      </c>
    </row>
    <row r="51" spans="1:15" x14ac:dyDescent="0.2">
      <c r="A51" s="6" t="s">
        <v>73</v>
      </c>
      <c r="B51" s="6">
        <v>32</v>
      </c>
      <c r="C51" s="6">
        <v>2180482</v>
      </c>
      <c r="D51" s="6">
        <v>5264</v>
      </c>
      <c r="E51" s="6">
        <v>3298</v>
      </c>
      <c r="F51" s="6">
        <v>128813</v>
      </c>
      <c r="G51" s="6">
        <v>164.5</v>
      </c>
      <c r="H51" s="6">
        <v>103.0625</v>
      </c>
      <c r="I51" s="6">
        <v>4025.40625</v>
      </c>
      <c r="J51" s="6">
        <v>68140.0625</v>
      </c>
      <c r="K51" s="6">
        <v>13.90625</v>
      </c>
      <c r="L51" s="6">
        <v>0.875</v>
      </c>
      <c r="M51" s="7">
        <f>(D51/$C51)*1000</f>
        <v>2.414145129379651</v>
      </c>
      <c r="N51" s="7">
        <f>(E51/$C51)*1000</f>
        <v>1.5125096194327676</v>
      </c>
      <c r="O51" s="7">
        <f>(F51/$C51)*10</f>
        <v>0.59075470469373292</v>
      </c>
    </row>
    <row r="52" spans="1:15" x14ac:dyDescent="0.2">
      <c r="A52" s="6" t="s">
        <v>75</v>
      </c>
      <c r="B52" s="6">
        <v>32</v>
      </c>
      <c r="C52" s="6">
        <v>593422</v>
      </c>
      <c r="D52" s="6">
        <v>1344</v>
      </c>
      <c r="E52" s="6">
        <v>334</v>
      </c>
      <c r="F52" s="6">
        <v>37339</v>
      </c>
      <c r="G52" s="6">
        <v>42</v>
      </c>
      <c r="H52" s="6">
        <v>10.4375</v>
      </c>
      <c r="I52" s="6">
        <v>1166.84375</v>
      </c>
      <c r="J52" s="6">
        <v>18544.4375</v>
      </c>
      <c r="K52" s="6">
        <v>5.9375</v>
      </c>
      <c r="L52" s="6">
        <v>0.59375</v>
      </c>
      <c r="M52" s="7">
        <f>(D52/$C52)*1000</f>
        <v>2.264830087189218</v>
      </c>
      <c r="N52" s="7">
        <f>(E52/$C52)*1000</f>
        <v>0.56283723892946325</v>
      </c>
      <c r="O52" s="7">
        <f>(F52/$C52)*10</f>
        <v>0.62921496001159372</v>
      </c>
    </row>
    <row r="53" spans="1:15" x14ac:dyDescent="0.2">
      <c r="A53" s="6" t="s">
        <v>74</v>
      </c>
      <c r="B53" s="6">
        <v>32</v>
      </c>
      <c r="C53" s="6">
        <v>2010192</v>
      </c>
      <c r="D53" s="6">
        <v>4433</v>
      </c>
      <c r="E53" s="6">
        <v>2714</v>
      </c>
      <c r="F53" s="6">
        <v>131364</v>
      </c>
      <c r="G53" s="6">
        <v>138.53125</v>
      </c>
      <c r="H53" s="6">
        <v>84.8125</v>
      </c>
      <c r="I53" s="6">
        <v>4105.125</v>
      </c>
      <c r="J53" s="6">
        <v>62818.5</v>
      </c>
      <c r="K53" s="6">
        <v>14.59375</v>
      </c>
      <c r="L53" s="6">
        <v>0.84375</v>
      </c>
      <c r="M53" s="7">
        <f>(D53/$C53)*1000</f>
        <v>2.2052619849248232</v>
      </c>
      <c r="N53" s="7">
        <f>(E53/$C53)*1000</f>
        <v>1.3501197895524406</v>
      </c>
      <c r="O53" s="7">
        <f>(F53/$C53)*10</f>
        <v>0.65348981589818289</v>
      </c>
    </row>
    <row r="54" spans="1:15" x14ac:dyDescent="0.2">
      <c r="A54" s="6" t="s">
        <v>72</v>
      </c>
      <c r="B54" s="6">
        <v>32</v>
      </c>
      <c r="C54" s="6">
        <v>1715484</v>
      </c>
      <c r="D54" s="6">
        <v>5198</v>
      </c>
      <c r="E54" s="6">
        <v>2364</v>
      </c>
      <c r="F54" s="6">
        <v>132065</v>
      </c>
      <c r="G54" s="6">
        <v>162.4375</v>
      </c>
      <c r="H54" s="6">
        <v>73.875</v>
      </c>
      <c r="I54" s="6">
        <v>4127.03125</v>
      </c>
      <c r="J54" s="6">
        <v>53608.875</v>
      </c>
      <c r="K54" s="6">
        <v>14.84375</v>
      </c>
      <c r="L54" s="6">
        <v>0.84375</v>
      </c>
      <c r="M54" s="7">
        <f>(D54/$C54)*1000</f>
        <v>3.0300486626514731</v>
      </c>
      <c r="N54" s="7">
        <f>(E54/$C54)*1000</f>
        <v>1.3780367523101351</v>
      </c>
      <c r="O54" s="7">
        <f>(F54/$C54)*10</f>
        <v>0.76984104777427242</v>
      </c>
    </row>
    <row r="55" spans="1:15" x14ac:dyDescent="0.2">
      <c r="A55" s="6" t="s">
        <v>76</v>
      </c>
      <c r="B55" s="6">
        <v>32</v>
      </c>
      <c r="C55" s="6">
        <v>1407605</v>
      </c>
      <c r="D55" s="6">
        <v>3315</v>
      </c>
      <c r="E55" s="6">
        <v>1353</v>
      </c>
      <c r="F55" s="6">
        <v>124221</v>
      </c>
      <c r="G55" s="6">
        <v>103.59375</v>
      </c>
      <c r="H55" s="6">
        <v>42.28125</v>
      </c>
      <c r="I55" s="6">
        <v>3881.90625</v>
      </c>
      <c r="J55" s="6">
        <v>43987.65625</v>
      </c>
      <c r="K55" s="6">
        <v>11.78125</v>
      </c>
      <c r="L55" s="6">
        <v>0.71875</v>
      </c>
      <c r="M55" s="7">
        <f>(D55/$C55)*1000</f>
        <v>2.3550640982377868</v>
      </c>
      <c r="N55" s="7">
        <f>(E55/$C55)*1000</f>
        <v>0.96120715683732305</v>
      </c>
      <c r="O55" s="7">
        <f>(F55/$C55)*10</f>
        <v>0.88249899652246189</v>
      </c>
    </row>
    <row r="56" spans="1:15" x14ac:dyDescent="0.2">
      <c r="A56" s="6" t="s">
        <v>77</v>
      </c>
      <c r="B56" s="6">
        <v>27</v>
      </c>
      <c r="C56" s="6">
        <v>548088</v>
      </c>
      <c r="D56" s="6">
        <v>1458</v>
      </c>
      <c r="E56" s="6">
        <v>681</v>
      </c>
      <c r="F56" s="6">
        <v>28470</v>
      </c>
      <c r="G56" s="6">
        <v>54</v>
      </c>
      <c r="H56" s="6">
        <v>25.222222219999999</v>
      </c>
      <c r="I56" s="6">
        <v>1054.444444</v>
      </c>
      <c r="J56" s="6">
        <v>20299.555560000001</v>
      </c>
      <c r="K56" s="6">
        <v>7.4444444440000002</v>
      </c>
      <c r="L56" s="6">
        <v>0.62962963000000005</v>
      </c>
      <c r="M56" s="7">
        <f>(D56/$C56)*1000</f>
        <v>2.6601567631475236</v>
      </c>
      <c r="N56" s="7">
        <f>(E56/$C56)*1000</f>
        <v>1.2425012041861889</v>
      </c>
      <c r="O56" s="7">
        <f>(F56/$C56)*10</f>
        <v>0.51944213338004119</v>
      </c>
    </row>
    <row r="57" spans="1:15" x14ac:dyDescent="0.2">
      <c r="A57" s="6" t="s">
        <v>78</v>
      </c>
      <c r="B57" s="6">
        <v>27</v>
      </c>
      <c r="C57" s="6">
        <v>1355459</v>
      </c>
      <c r="D57" s="6">
        <v>4449</v>
      </c>
      <c r="E57" s="6">
        <v>2255</v>
      </c>
      <c r="F57" s="6">
        <v>95124</v>
      </c>
      <c r="G57" s="6">
        <v>164.7777778</v>
      </c>
      <c r="H57" s="6">
        <v>83.518518520000001</v>
      </c>
      <c r="I57" s="6">
        <v>3523.1111110000002</v>
      </c>
      <c r="J57" s="6">
        <v>50202.185189999997</v>
      </c>
      <c r="K57" s="6">
        <v>12.81481481</v>
      </c>
      <c r="L57" s="6">
        <v>0.81481481499999997</v>
      </c>
      <c r="M57" s="7">
        <f>(D57/$C57)*1000</f>
        <v>3.2822829757299927</v>
      </c>
      <c r="N57" s="7">
        <f>(E57/$C57)*1000</f>
        <v>1.6636430906430957</v>
      </c>
      <c r="O57" s="7">
        <f>(F57/$C57)*10</f>
        <v>0.7017844139881767</v>
      </c>
    </row>
    <row r="58" spans="1:15" x14ac:dyDescent="0.2">
      <c r="A58" s="6" t="s">
        <v>79</v>
      </c>
      <c r="B58" s="6">
        <v>27</v>
      </c>
      <c r="C58" s="6">
        <v>632184</v>
      </c>
      <c r="D58" s="6">
        <v>2151</v>
      </c>
      <c r="E58" s="6">
        <v>1402</v>
      </c>
      <c r="F58" s="6">
        <v>52348</v>
      </c>
      <c r="G58" s="6">
        <v>79.666666669999998</v>
      </c>
      <c r="H58" s="6">
        <v>51.925925929999998</v>
      </c>
      <c r="I58" s="6">
        <v>1938.814815</v>
      </c>
      <c r="J58" s="6">
        <v>23414.22222</v>
      </c>
      <c r="K58" s="6">
        <v>8.0370370369999993</v>
      </c>
      <c r="L58" s="6">
        <v>0.77777777800000003</v>
      </c>
      <c r="M58" s="7">
        <f>(D58/$C58)*1000</f>
        <v>3.4024904141832129</v>
      </c>
      <c r="N58" s="7">
        <f>(E58/$C58)*1000</f>
        <v>2.2177087683332699</v>
      </c>
      <c r="O58" s="7">
        <f>(F58/$C58)*10</f>
        <v>0.82805006137453652</v>
      </c>
    </row>
    <row r="59" spans="1:15" x14ac:dyDescent="0.2">
      <c r="A59" s="6" t="s">
        <v>80</v>
      </c>
      <c r="B59" s="6">
        <v>26</v>
      </c>
      <c r="C59" s="6">
        <v>1180616</v>
      </c>
      <c r="D59" s="6">
        <v>3144</v>
      </c>
      <c r="E59" s="6">
        <v>1826</v>
      </c>
      <c r="F59" s="6">
        <v>82421</v>
      </c>
      <c r="G59" s="6">
        <v>120.9230769</v>
      </c>
      <c r="H59" s="6">
        <v>70.230769230000007</v>
      </c>
      <c r="I59" s="6">
        <v>3170.038462</v>
      </c>
      <c r="J59" s="6">
        <v>45408.307690000001</v>
      </c>
      <c r="K59" s="6">
        <v>14.84615385</v>
      </c>
      <c r="L59" s="6">
        <v>0.80769230800000003</v>
      </c>
      <c r="M59" s="7">
        <f>(D59/$C59)*1000</f>
        <v>2.6630165947268205</v>
      </c>
      <c r="N59" s="7">
        <f>(E59/$C59)*1000</f>
        <v>1.5466502232732744</v>
      </c>
      <c r="O59" s="7">
        <f>(F59/$C59)*10</f>
        <v>0.69811860926838198</v>
      </c>
    </row>
    <row r="60" spans="1:15" x14ac:dyDescent="0.2">
      <c r="A60" s="6" t="s">
        <v>81</v>
      </c>
      <c r="B60" s="6">
        <v>26</v>
      </c>
      <c r="C60" s="6">
        <v>1121004</v>
      </c>
      <c r="D60" s="6">
        <v>2975</v>
      </c>
      <c r="E60" s="6">
        <v>1512</v>
      </c>
      <c r="F60" s="6">
        <v>83341</v>
      </c>
      <c r="G60" s="6">
        <v>114.4230769</v>
      </c>
      <c r="H60" s="6">
        <v>58.15384615</v>
      </c>
      <c r="I60" s="6">
        <v>3205.4230769999999</v>
      </c>
      <c r="J60" s="6">
        <v>43115.538460000003</v>
      </c>
      <c r="K60" s="6">
        <v>13.15384615</v>
      </c>
      <c r="L60" s="6">
        <v>0.76923076899999998</v>
      </c>
      <c r="M60" s="7">
        <f>(D60/$C60)*1000</f>
        <v>2.6538709942158993</v>
      </c>
      <c r="N60" s="7">
        <f>(E60/$C60)*1000</f>
        <v>1.34879090529561</v>
      </c>
      <c r="O60" s="7">
        <f>(F60/$C60)*10</f>
        <v>0.74344962194604125</v>
      </c>
    </row>
    <row r="61" spans="1:15" x14ac:dyDescent="0.2">
      <c r="A61" s="6" t="s">
        <v>83</v>
      </c>
      <c r="B61" s="6">
        <v>25</v>
      </c>
      <c r="C61" s="6">
        <v>1368503</v>
      </c>
      <c r="D61" s="6">
        <v>4289</v>
      </c>
      <c r="E61" s="6">
        <v>1395</v>
      </c>
      <c r="F61" s="6">
        <v>89517</v>
      </c>
      <c r="G61" s="6">
        <v>171.56</v>
      </c>
      <c r="H61" s="6">
        <v>55.8</v>
      </c>
      <c r="I61" s="6">
        <v>3580.68</v>
      </c>
      <c r="J61" s="6">
        <v>54740.12</v>
      </c>
      <c r="K61" s="6">
        <v>11.32</v>
      </c>
      <c r="L61" s="6">
        <v>0.8</v>
      </c>
      <c r="M61" s="7">
        <f>(D61/$C61)*1000</f>
        <v>3.1340815475011747</v>
      </c>
      <c r="N61" s="7">
        <f>(E61/$C61)*1000</f>
        <v>1.0193620328198036</v>
      </c>
      <c r="O61" s="7">
        <f>(F61/$C61)*10</f>
        <v>0.65412352037226074</v>
      </c>
    </row>
    <row r="62" spans="1:15" x14ac:dyDescent="0.2">
      <c r="A62" s="6" t="s">
        <v>82</v>
      </c>
      <c r="B62" s="6">
        <v>25</v>
      </c>
      <c r="C62" s="6">
        <v>216043</v>
      </c>
      <c r="D62" s="6">
        <v>2096</v>
      </c>
      <c r="E62" s="6">
        <v>511</v>
      </c>
      <c r="F62" s="6">
        <v>24422</v>
      </c>
      <c r="G62" s="6">
        <v>83.84</v>
      </c>
      <c r="H62" s="6">
        <v>20.440000000000001</v>
      </c>
      <c r="I62" s="6">
        <v>976.88</v>
      </c>
      <c r="J62" s="6">
        <v>8641.7199999999993</v>
      </c>
      <c r="K62" s="6">
        <v>4.32</v>
      </c>
      <c r="L62" s="6">
        <v>0.76</v>
      </c>
      <c r="M62" s="7">
        <f>(D62/$C62)*1000</f>
        <v>9.7017723323597629</v>
      </c>
      <c r="N62" s="7">
        <f>(E62/$C62)*1000</f>
        <v>2.3652698768300757</v>
      </c>
      <c r="O62" s="7">
        <f>(F62/$C62)*10</f>
        <v>1.1304231102141702</v>
      </c>
    </row>
    <row r="63" spans="1:15" x14ac:dyDescent="0.2">
      <c r="A63" s="6" t="s">
        <v>84</v>
      </c>
      <c r="B63" s="6">
        <v>24</v>
      </c>
      <c r="C63" s="6">
        <v>109643</v>
      </c>
      <c r="D63" s="6">
        <v>1043</v>
      </c>
      <c r="E63" s="6">
        <v>273</v>
      </c>
      <c r="F63" s="6">
        <v>15363</v>
      </c>
      <c r="G63" s="6">
        <v>43.458333330000002</v>
      </c>
      <c r="H63" s="6">
        <v>11.375</v>
      </c>
      <c r="I63" s="6">
        <v>640.125</v>
      </c>
      <c r="J63" s="6">
        <v>4568.4583329999996</v>
      </c>
      <c r="K63" s="6">
        <v>3.25</v>
      </c>
      <c r="L63" s="6">
        <v>0.33333333300000001</v>
      </c>
      <c r="M63" s="7">
        <f>(D63/$C63)*1000</f>
        <v>9.5126911886759764</v>
      </c>
      <c r="N63" s="7">
        <f>(E63/$C63)*1000</f>
        <v>2.4898990359621678</v>
      </c>
      <c r="O63" s="7">
        <f>(F63/$C63)*10</f>
        <v>1.4011838421057432</v>
      </c>
    </row>
    <row r="64" spans="1:15" x14ac:dyDescent="0.2">
      <c r="A64" s="6" t="s">
        <v>85</v>
      </c>
      <c r="B64" s="6">
        <v>23</v>
      </c>
      <c r="C64" s="6">
        <v>2651878</v>
      </c>
      <c r="D64" s="6">
        <v>2956</v>
      </c>
      <c r="E64" s="6">
        <v>3835</v>
      </c>
      <c r="F64" s="6">
        <v>109564</v>
      </c>
      <c r="G64" s="6">
        <v>128.52173909999999</v>
      </c>
      <c r="H64" s="6">
        <v>166.73913039999999</v>
      </c>
      <c r="I64" s="6">
        <v>4763.6521739999998</v>
      </c>
      <c r="J64" s="6">
        <v>115299.0435</v>
      </c>
      <c r="K64" s="6">
        <v>20.086956520000001</v>
      </c>
      <c r="L64" s="6">
        <v>0.82608695700000001</v>
      </c>
      <c r="M64" s="7">
        <f>(D64/$C64)*1000</f>
        <v>1.1146817462945127</v>
      </c>
      <c r="N64" s="7">
        <f>(E64/$C64)*1000</f>
        <v>1.4461449584030639</v>
      </c>
      <c r="O64" s="7">
        <f>(F64/$C64)*10</f>
        <v>0.41315626133630579</v>
      </c>
    </row>
    <row r="65" spans="1:15" x14ac:dyDescent="0.2">
      <c r="A65" s="6" t="s">
        <v>86</v>
      </c>
      <c r="B65" s="6">
        <v>23</v>
      </c>
      <c r="C65" s="6">
        <v>1983828</v>
      </c>
      <c r="D65" s="6">
        <v>4849</v>
      </c>
      <c r="E65" s="6">
        <v>4745</v>
      </c>
      <c r="F65" s="6">
        <v>130111</v>
      </c>
      <c r="G65" s="6">
        <v>210.826087</v>
      </c>
      <c r="H65" s="6">
        <v>206.30434779999999</v>
      </c>
      <c r="I65" s="6">
        <v>5657</v>
      </c>
      <c r="J65" s="6">
        <v>86253.391300000003</v>
      </c>
      <c r="K65" s="6">
        <v>19.304347830000001</v>
      </c>
      <c r="L65" s="6">
        <v>0.69565217400000001</v>
      </c>
      <c r="M65" s="7">
        <f>(D65/$C65)*1000</f>
        <v>2.4442643213020481</v>
      </c>
      <c r="N65" s="7">
        <f>(E65/$C65)*1000</f>
        <v>2.3918404216494578</v>
      </c>
      <c r="O65" s="7">
        <f>(F65/$C65)*10</f>
        <v>0.6558582699709854</v>
      </c>
    </row>
    <row r="66" spans="1:15" x14ac:dyDescent="0.2">
      <c r="A66" s="6" t="s">
        <v>87</v>
      </c>
      <c r="B66" s="6">
        <v>21</v>
      </c>
      <c r="C66" s="6">
        <v>581897</v>
      </c>
      <c r="D66" s="6">
        <v>2849</v>
      </c>
      <c r="E66" s="6">
        <v>744</v>
      </c>
      <c r="F66" s="6">
        <v>64361</v>
      </c>
      <c r="G66" s="6">
        <v>135.66666670000001</v>
      </c>
      <c r="H66" s="6">
        <v>35.428571429999998</v>
      </c>
      <c r="I66" s="6">
        <v>3064.8095239999998</v>
      </c>
      <c r="J66" s="6">
        <v>27709.380949999999</v>
      </c>
      <c r="K66" s="6">
        <v>7.4761904760000002</v>
      </c>
      <c r="L66" s="6">
        <v>0.80952380999999995</v>
      </c>
      <c r="M66" s="7">
        <f>(D66/$C66)*1000</f>
        <v>4.8960554874831805</v>
      </c>
      <c r="N66" s="7">
        <f>(E66/$C66)*1000</f>
        <v>1.2785767928001004</v>
      </c>
      <c r="O66" s="7">
        <f>(F66/$C66)*10</f>
        <v>1.106054851631818</v>
      </c>
    </row>
    <row r="67" spans="1:15" x14ac:dyDescent="0.2">
      <c r="A67" s="6" t="s">
        <v>89</v>
      </c>
      <c r="B67" s="6">
        <v>20</v>
      </c>
      <c r="C67" s="6">
        <v>1006760</v>
      </c>
      <c r="D67" s="6">
        <v>990</v>
      </c>
      <c r="E67" s="6">
        <v>765</v>
      </c>
      <c r="F67" s="6">
        <v>25875</v>
      </c>
      <c r="G67" s="6">
        <v>49.5</v>
      </c>
      <c r="H67" s="6">
        <v>38.25</v>
      </c>
      <c r="I67" s="6">
        <v>1293.75</v>
      </c>
      <c r="J67" s="6">
        <v>50338</v>
      </c>
      <c r="K67" s="6">
        <v>11.3</v>
      </c>
      <c r="L67" s="6">
        <v>0.6</v>
      </c>
      <c r="M67" s="7">
        <f>(D67/$C67)*1000</f>
        <v>0.98335253685088797</v>
      </c>
      <c r="N67" s="7">
        <f>(E67/$C67)*1000</f>
        <v>0.7598633239302317</v>
      </c>
      <c r="O67" s="7">
        <f>(F67/$C67)*10</f>
        <v>0.25701259485875483</v>
      </c>
    </row>
    <row r="68" spans="1:15" x14ac:dyDescent="0.2">
      <c r="A68" s="6" t="s">
        <v>93</v>
      </c>
      <c r="B68" s="6">
        <v>20</v>
      </c>
      <c r="C68" s="6">
        <v>999953</v>
      </c>
      <c r="D68" s="6">
        <v>3331</v>
      </c>
      <c r="E68" s="6">
        <v>1447</v>
      </c>
      <c r="F68" s="6">
        <v>91075</v>
      </c>
      <c r="G68" s="6">
        <v>166.55</v>
      </c>
      <c r="H68" s="6">
        <v>72.349999999999994</v>
      </c>
      <c r="I68" s="6">
        <v>4553.75</v>
      </c>
      <c r="J68" s="6">
        <v>49997.65</v>
      </c>
      <c r="K68" s="6">
        <v>17.5</v>
      </c>
      <c r="L68" s="6">
        <v>0.85</v>
      </c>
      <c r="M68" s="7">
        <f>(D68/$C68)*1000</f>
        <v>3.3311565643585248</v>
      </c>
      <c r="N68" s="7">
        <f>(E68/$C68)*1000</f>
        <v>1.4470680121965733</v>
      </c>
      <c r="O68" s="7">
        <f>(F68/$C68)*10</f>
        <v>0.91079280726194134</v>
      </c>
    </row>
    <row r="69" spans="1:15" x14ac:dyDescent="0.2">
      <c r="A69" s="6" t="s">
        <v>88</v>
      </c>
      <c r="B69" s="6">
        <v>20</v>
      </c>
      <c r="C69" s="6">
        <v>515639</v>
      </c>
      <c r="D69" s="6">
        <v>2054</v>
      </c>
      <c r="E69" s="6">
        <v>604</v>
      </c>
      <c r="F69" s="6">
        <v>53114</v>
      </c>
      <c r="G69" s="6">
        <v>102.7</v>
      </c>
      <c r="H69" s="6">
        <v>30.2</v>
      </c>
      <c r="I69" s="6">
        <v>2655.7</v>
      </c>
      <c r="J69" s="6">
        <v>25781.95</v>
      </c>
      <c r="K69" s="6">
        <v>8.4499999999999993</v>
      </c>
      <c r="L69" s="6">
        <v>1</v>
      </c>
      <c r="M69" s="7">
        <f>(D69/$C69)*1000</f>
        <v>3.9834069959797458</v>
      </c>
      <c r="N69" s="7">
        <f>(E69/$C69)*1000</f>
        <v>1.1713621351371792</v>
      </c>
      <c r="O69" s="7">
        <f>(F69/$C69)*10</f>
        <v>1.0300617292330487</v>
      </c>
    </row>
    <row r="70" spans="1:15" x14ac:dyDescent="0.2">
      <c r="A70" s="6" t="s">
        <v>91</v>
      </c>
      <c r="B70" s="6">
        <v>20</v>
      </c>
      <c r="C70" s="6">
        <v>905276</v>
      </c>
      <c r="D70" s="6">
        <v>4658</v>
      </c>
      <c r="E70" s="6">
        <v>3210</v>
      </c>
      <c r="F70" s="6">
        <v>102905</v>
      </c>
      <c r="G70" s="6">
        <v>232.9</v>
      </c>
      <c r="H70" s="6">
        <v>160.5</v>
      </c>
      <c r="I70" s="6">
        <v>5145.25</v>
      </c>
      <c r="J70" s="6">
        <v>45263.8</v>
      </c>
      <c r="K70" s="6">
        <v>17.05</v>
      </c>
      <c r="L70" s="6">
        <v>0.75</v>
      </c>
      <c r="M70" s="7">
        <f>(D70/$C70)*1000</f>
        <v>5.1453921235070847</v>
      </c>
      <c r="N70" s="7">
        <f>(E70/$C70)*1000</f>
        <v>3.54587993054052</v>
      </c>
      <c r="O70" s="7">
        <f>(F70/$C70)*10</f>
        <v>1.1367251534338698</v>
      </c>
    </row>
    <row r="71" spans="1:15" x14ac:dyDescent="0.2">
      <c r="A71" s="6" t="s">
        <v>90</v>
      </c>
      <c r="B71" s="6">
        <v>20</v>
      </c>
      <c r="C71" s="6">
        <v>642925</v>
      </c>
      <c r="D71" s="6">
        <v>3423</v>
      </c>
      <c r="E71" s="6">
        <v>903</v>
      </c>
      <c r="F71" s="6">
        <v>82353</v>
      </c>
      <c r="G71" s="6">
        <v>171.15</v>
      </c>
      <c r="H71" s="6">
        <v>45.15</v>
      </c>
      <c r="I71" s="6">
        <v>4117.6499999999996</v>
      </c>
      <c r="J71" s="6">
        <v>32146.25</v>
      </c>
      <c r="K71" s="6">
        <v>9.9499999999999993</v>
      </c>
      <c r="L71" s="6">
        <v>1</v>
      </c>
      <c r="M71" s="7">
        <f>(D71/$C71)*1000</f>
        <v>5.3241046778395607</v>
      </c>
      <c r="N71" s="7">
        <f>(E71/$C71)*1000</f>
        <v>1.4045184119454057</v>
      </c>
      <c r="O71" s="7">
        <f>(F71/$C71)*10</f>
        <v>1.2809114593459578</v>
      </c>
    </row>
    <row r="72" spans="1:15" x14ac:dyDescent="0.2">
      <c r="A72" s="6" t="s">
        <v>92</v>
      </c>
      <c r="B72" s="6">
        <v>20</v>
      </c>
      <c r="C72" s="6">
        <v>343656</v>
      </c>
      <c r="D72" s="6">
        <v>5465</v>
      </c>
      <c r="E72" s="6">
        <v>1421</v>
      </c>
      <c r="F72" s="6">
        <v>68307</v>
      </c>
      <c r="G72" s="6">
        <v>273.25</v>
      </c>
      <c r="H72" s="6">
        <v>71.05</v>
      </c>
      <c r="I72" s="6">
        <v>3415.35</v>
      </c>
      <c r="J72" s="6">
        <v>17182.8</v>
      </c>
      <c r="K72" s="6">
        <v>9.0500000000000007</v>
      </c>
      <c r="L72" s="6">
        <v>0.7</v>
      </c>
      <c r="M72" s="7">
        <f>(D72/$C72)*1000</f>
        <v>15.902530437414159</v>
      </c>
      <c r="N72" s="7">
        <f>(E72/$C72)*1000</f>
        <v>4.1349489023907635</v>
      </c>
      <c r="O72" s="7">
        <f>(F72/$C72)*10</f>
        <v>1.9876562609120749</v>
      </c>
    </row>
    <row r="73" spans="1:15" x14ac:dyDescent="0.2">
      <c r="A73" s="6" t="s">
        <v>95</v>
      </c>
      <c r="B73" s="6">
        <v>19</v>
      </c>
      <c r="C73" s="6">
        <v>765705</v>
      </c>
      <c r="D73" s="6">
        <v>1768</v>
      </c>
      <c r="E73" s="6">
        <v>1622</v>
      </c>
      <c r="F73" s="6">
        <v>38794</v>
      </c>
      <c r="G73" s="6">
        <v>93.052631579999996</v>
      </c>
      <c r="H73" s="6">
        <v>85.368421049999995</v>
      </c>
      <c r="I73" s="6">
        <v>2041.7894739999999</v>
      </c>
      <c r="J73" s="6">
        <v>40300.263160000002</v>
      </c>
      <c r="K73" s="6">
        <v>13.78947368</v>
      </c>
      <c r="L73" s="6">
        <v>0.84210526299999999</v>
      </c>
      <c r="M73" s="7">
        <f>(D73/$C73)*1000</f>
        <v>2.3089832246099999</v>
      </c>
      <c r="N73" s="7">
        <f>(E73/$C73)*1000</f>
        <v>2.1183092705415274</v>
      </c>
      <c r="O73" s="7">
        <f>(F73/$C73)*10</f>
        <v>0.50664420370769425</v>
      </c>
    </row>
    <row r="74" spans="1:15" x14ac:dyDescent="0.2">
      <c r="A74" s="6" t="s">
        <v>94</v>
      </c>
      <c r="B74" s="6">
        <v>19</v>
      </c>
      <c r="C74" s="6">
        <v>963401</v>
      </c>
      <c r="D74" s="6">
        <v>2567</v>
      </c>
      <c r="E74" s="6">
        <v>1124</v>
      </c>
      <c r="F74" s="6">
        <v>63645</v>
      </c>
      <c r="G74" s="6">
        <v>135.1052632</v>
      </c>
      <c r="H74" s="6">
        <v>59.157894740000003</v>
      </c>
      <c r="I74" s="6">
        <v>3349.7368419999998</v>
      </c>
      <c r="J74" s="6">
        <v>50705.315790000001</v>
      </c>
      <c r="K74" s="6">
        <v>14.10526316</v>
      </c>
      <c r="L74" s="6">
        <v>0.78947368399999995</v>
      </c>
      <c r="M74" s="7">
        <f>(D74/$C74)*1000</f>
        <v>2.664518720657338</v>
      </c>
      <c r="N74" s="7">
        <f>(E74/$C74)*1000</f>
        <v>1.1667000553248337</v>
      </c>
      <c r="O74" s="7">
        <f>(F74/$C74)*10</f>
        <v>0.66062833648709107</v>
      </c>
    </row>
    <row r="75" spans="1:15" x14ac:dyDescent="0.2">
      <c r="A75" s="6" t="s">
        <v>97</v>
      </c>
      <c r="B75" s="6">
        <v>18</v>
      </c>
      <c r="C75" s="6">
        <v>1952187</v>
      </c>
      <c r="D75" s="6">
        <v>1326</v>
      </c>
      <c r="E75" s="6">
        <v>1518</v>
      </c>
      <c r="F75" s="6">
        <v>50857</v>
      </c>
      <c r="G75" s="6">
        <v>73.666666669999998</v>
      </c>
      <c r="H75" s="6">
        <v>84.333333330000002</v>
      </c>
      <c r="I75" s="6">
        <v>2825.3888889999998</v>
      </c>
      <c r="J75" s="6">
        <v>108454.8333</v>
      </c>
      <c r="K75" s="6">
        <v>18.833333329999999</v>
      </c>
      <c r="L75" s="6">
        <v>0.88888888899999996</v>
      </c>
      <c r="M75" s="7">
        <f>(D75/$C75)*1000</f>
        <v>0.6792382082249292</v>
      </c>
      <c r="N75" s="7">
        <f>(E75/$C75)*1000</f>
        <v>0.77758944199505475</v>
      </c>
      <c r="O75" s="7">
        <f>(F75/$C75)*10</f>
        <v>0.26051295290871213</v>
      </c>
    </row>
    <row r="76" spans="1:15" x14ac:dyDescent="0.2">
      <c r="A76" s="6" t="s">
        <v>98</v>
      </c>
      <c r="B76" s="6">
        <v>18</v>
      </c>
      <c r="C76" s="6">
        <v>1908848</v>
      </c>
      <c r="D76" s="6">
        <v>2848</v>
      </c>
      <c r="E76" s="6">
        <v>2249</v>
      </c>
      <c r="F76" s="6">
        <v>75708</v>
      </c>
      <c r="G76" s="6">
        <v>158.2222222</v>
      </c>
      <c r="H76" s="6">
        <v>124.94444439999999</v>
      </c>
      <c r="I76" s="6">
        <v>4206</v>
      </c>
      <c r="J76" s="6">
        <v>106047.11109999999</v>
      </c>
      <c r="K76" s="6">
        <v>20.5</v>
      </c>
      <c r="L76" s="6">
        <v>0.72222222199999997</v>
      </c>
      <c r="M76" s="7">
        <f>(D76/$C76)*1000</f>
        <v>1.491999362966564</v>
      </c>
      <c r="N76" s="7">
        <f>(E76/$C76)*1000</f>
        <v>1.1781975306572341</v>
      </c>
      <c r="O76" s="7">
        <f>(F76/$C76)*10</f>
        <v>0.39661617897286738</v>
      </c>
    </row>
    <row r="77" spans="1:15" x14ac:dyDescent="0.2">
      <c r="A77" s="6" t="s">
        <v>96</v>
      </c>
      <c r="B77" s="6">
        <v>18</v>
      </c>
      <c r="C77" s="6">
        <v>164271</v>
      </c>
      <c r="D77" s="6">
        <v>1617</v>
      </c>
      <c r="E77" s="6">
        <v>406</v>
      </c>
      <c r="F77" s="6">
        <v>19114</v>
      </c>
      <c r="G77" s="6">
        <v>89.833333330000002</v>
      </c>
      <c r="H77" s="6">
        <v>22.555555559999998</v>
      </c>
      <c r="I77" s="6">
        <v>1061.8888890000001</v>
      </c>
      <c r="J77" s="6">
        <v>9126.1666669999995</v>
      </c>
      <c r="K77" s="6">
        <v>4.2777777779999999</v>
      </c>
      <c r="L77" s="6">
        <v>0.72222222199999997</v>
      </c>
      <c r="M77" s="7">
        <f>(D77/$C77)*1000</f>
        <v>9.8434903300034708</v>
      </c>
      <c r="N77" s="7">
        <f>(E77/$C77)*1000</f>
        <v>2.4715257105636419</v>
      </c>
      <c r="O77" s="7">
        <f>(F77/$C77)*10</f>
        <v>1.1635650845249619</v>
      </c>
    </row>
    <row r="78" spans="1:15" x14ac:dyDescent="0.2">
      <c r="A78" s="6" t="s">
        <v>101</v>
      </c>
      <c r="B78" s="6">
        <v>17</v>
      </c>
      <c r="C78" s="6">
        <v>1597352</v>
      </c>
      <c r="D78" s="6">
        <v>1279</v>
      </c>
      <c r="E78" s="6">
        <v>1443</v>
      </c>
      <c r="F78" s="6">
        <v>56179</v>
      </c>
      <c r="G78" s="6">
        <v>75.235294120000006</v>
      </c>
      <c r="H78" s="6">
        <v>84.882352940000004</v>
      </c>
      <c r="I78" s="6">
        <v>3304.6470589999999</v>
      </c>
      <c r="J78" s="6">
        <v>93961.88235</v>
      </c>
      <c r="K78" s="6">
        <v>22.058823530000002</v>
      </c>
      <c r="L78" s="6">
        <v>0.82352941199999996</v>
      </c>
      <c r="M78" s="7">
        <f>(D78/$C78)*1000</f>
        <v>0.80070015876275236</v>
      </c>
      <c r="N78" s="7">
        <f>(E78/$C78)*1000</f>
        <v>0.9033700774782264</v>
      </c>
      <c r="O78" s="7">
        <f>(F78/$C78)*10</f>
        <v>0.35170081484857441</v>
      </c>
    </row>
    <row r="79" spans="1:15" x14ac:dyDescent="0.2">
      <c r="A79" s="6" t="s">
        <v>100</v>
      </c>
      <c r="B79" s="6">
        <v>17</v>
      </c>
      <c r="C79" s="6">
        <v>286438</v>
      </c>
      <c r="D79" s="6">
        <v>4526</v>
      </c>
      <c r="E79" s="6">
        <v>1556</v>
      </c>
      <c r="F79" s="6">
        <v>62807</v>
      </c>
      <c r="G79" s="6">
        <v>266.23529409999998</v>
      </c>
      <c r="H79" s="6">
        <v>91.529411760000002</v>
      </c>
      <c r="I79" s="6">
        <v>3694.5294119999999</v>
      </c>
      <c r="J79" s="6">
        <v>16849.294119999999</v>
      </c>
      <c r="K79" s="6">
        <v>7.7058823529999998</v>
      </c>
      <c r="L79" s="6">
        <v>0.82352941199999996</v>
      </c>
      <c r="M79" s="7">
        <f>(D79/$C79)*1000</f>
        <v>15.80097612746912</v>
      </c>
      <c r="N79" s="7">
        <f>(E79/$C79)*1000</f>
        <v>5.4322401357361807</v>
      </c>
      <c r="O79" s="7">
        <f>(F79/$C79)*10</f>
        <v>2.1926909139150532</v>
      </c>
    </row>
    <row r="80" spans="1:15" x14ac:dyDescent="0.2">
      <c r="A80" s="6" t="s">
        <v>99</v>
      </c>
      <c r="B80" s="6">
        <v>17</v>
      </c>
      <c r="C80" s="6">
        <v>567182</v>
      </c>
      <c r="D80" s="6">
        <v>4428</v>
      </c>
      <c r="E80" s="6">
        <v>1719</v>
      </c>
      <c r="F80" s="6">
        <v>138973</v>
      </c>
      <c r="G80" s="6">
        <v>260.47058820000001</v>
      </c>
      <c r="H80" s="6">
        <v>101.1176471</v>
      </c>
      <c r="I80" s="6">
        <v>8174.882353</v>
      </c>
      <c r="J80" s="6">
        <v>33363.647060000003</v>
      </c>
      <c r="K80" s="6">
        <v>10</v>
      </c>
      <c r="L80" s="6">
        <v>0.94117647100000001</v>
      </c>
      <c r="M80" s="7">
        <f>(D80/$C80)*1000</f>
        <v>7.8070178531758767</v>
      </c>
      <c r="N80" s="7">
        <f>(E80/$C80)*1000</f>
        <v>3.0307731909686835</v>
      </c>
      <c r="O80" s="7">
        <f>(F80/$C80)*10</f>
        <v>2.4502364320447407</v>
      </c>
    </row>
    <row r="81" spans="1:15" x14ac:dyDescent="0.2">
      <c r="A81" s="6" t="s">
        <v>102</v>
      </c>
      <c r="B81" s="6">
        <v>16</v>
      </c>
      <c r="C81" s="6">
        <v>648821</v>
      </c>
      <c r="D81" s="6">
        <v>3533</v>
      </c>
      <c r="E81" s="6">
        <v>1385</v>
      </c>
      <c r="F81" s="6">
        <v>11894</v>
      </c>
      <c r="G81" s="6">
        <v>220.8125</v>
      </c>
      <c r="H81" s="6">
        <v>86.5625</v>
      </c>
      <c r="I81" s="6">
        <v>743.375</v>
      </c>
      <c r="J81" s="6">
        <v>40551.3125</v>
      </c>
      <c r="K81" s="6">
        <v>7.8125</v>
      </c>
      <c r="L81" s="6">
        <v>0.8125</v>
      </c>
      <c r="M81" s="7">
        <f>(D81/$C81)*1000</f>
        <v>5.4452614819803919</v>
      </c>
      <c r="N81" s="7">
        <f>(E81/$C81)*1000</f>
        <v>2.1346411413933888</v>
      </c>
      <c r="O81" s="7">
        <f>(F81/$C81)*10</f>
        <v>0.1833171244457254</v>
      </c>
    </row>
    <row r="82" spans="1:15" x14ac:dyDescent="0.2">
      <c r="A82" s="6" t="s">
        <v>103</v>
      </c>
      <c r="B82" s="6">
        <v>16</v>
      </c>
      <c r="C82" s="6">
        <v>439865</v>
      </c>
      <c r="D82" s="6">
        <v>923</v>
      </c>
      <c r="E82" s="6">
        <v>279</v>
      </c>
      <c r="F82" s="6">
        <v>19805</v>
      </c>
      <c r="G82" s="6">
        <v>57.6875</v>
      </c>
      <c r="H82" s="6">
        <v>17.4375</v>
      </c>
      <c r="I82" s="6">
        <v>1237.8125</v>
      </c>
      <c r="J82" s="6">
        <v>27491.5625</v>
      </c>
      <c r="K82" s="6">
        <v>9.3125</v>
      </c>
      <c r="L82" s="6">
        <v>0.625</v>
      </c>
      <c r="M82" s="7">
        <f>(D82/$C82)*1000</f>
        <v>2.0983710911302329</v>
      </c>
      <c r="N82" s="7">
        <f>(E82/$C82)*1000</f>
        <v>0.6342855194207313</v>
      </c>
      <c r="O82" s="7">
        <f>(F82/$C82)*10</f>
        <v>0.45025178179668768</v>
      </c>
    </row>
    <row r="83" spans="1:15" x14ac:dyDescent="0.2">
      <c r="A83" s="6" t="s">
        <v>104</v>
      </c>
      <c r="B83" s="6">
        <v>16</v>
      </c>
      <c r="C83" s="6">
        <v>1128389</v>
      </c>
      <c r="D83" s="6">
        <v>2442</v>
      </c>
      <c r="E83" s="6">
        <v>972</v>
      </c>
      <c r="F83" s="6">
        <v>62987</v>
      </c>
      <c r="G83" s="6">
        <v>152.625</v>
      </c>
      <c r="H83" s="6">
        <v>60.75</v>
      </c>
      <c r="I83" s="6">
        <v>3936.6875</v>
      </c>
      <c r="J83" s="6">
        <v>70524.3125</v>
      </c>
      <c r="K83" s="6">
        <v>13.5</v>
      </c>
      <c r="L83" s="6">
        <v>0.875</v>
      </c>
      <c r="M83" s="7">
        <f>(D83/$C83)*1000</f>
        <v>2.1641472931763781</v>
      </c>
      <c r="N83" s="7">
        <f>(E83/$C83)*1000</f>
        <v>0.86140506509723147</v>
      </c>
      <c r="O83" s="7">
        <f>(F83/$C83)*10</f>
        <v>0.55820288925184491</v>
      </c>
    </row>
    <row r="84" spans="1:15" x14ac:dyDescent="0.2">
      <c r="A84" s="6" t="s">
        <v>105</v>
      </c>
      <c r="B84" s="6">
        <v>16</v>
      </c>
      <c r="C84" s="6">
        <v>125210</v>
      </c>
      <c r="D84" s="6">
        <v>2264</v>
      </c>
      <c r="E84" s="6">
        <v>436</v>
      </c>
      <c r="F84" s="6">
        <v>33685</v>
      </c>
      <c r="G84" s="6">
        <v>141.5</v>
      </c>
      <c r="H84" s="6">
        <v>27.25</v>
      </c>
      <c r="I84" s="6">
        <v>2105.3125</v>
      </c>
      <c r="J84" s="6">
        <v>7825.625</v>
      </c>
      <c r="K84" s="6">
        <v>5.4375</v>
      </c>
      <c r="L84" s="6">
        <v>0.625</v>
      </c>
      <c r="M84" s="7">
        <f>(D84/$C84)*1000</f>
        <v>18.081622873572396</v>
      </c>
      <c r="N84" s="7">
        <f>(E84/$C84)*1000</f>
        <v>3.4821499880201263</v>
      </c>
      <c r="O84" s="7">
        <f>(F84/$C84)*10</f>
        <v>2.6902803290472006</v>
      </c>
    </row>
    <row r="85" spans="1:15" x14ac:dyDescent="0.2">
      <c r="A85" s="6" t="s">
        <v>107</v>
      </c>
      <c r="B85" s="6">
        <v>15</v>
      </c>
      <c r="C85" s="6">
        <v>1617926</v>
      </c>
      <c r="D85" s="6">
        <v>1279</v>
      </c>
      <c r="E85" s="6">
        <v>1651</v>
      </c>
      <c r="F85" s="6">
        <v>50361</v>
      </c>
      <c r="G85" s="6">
        <v>85.266666670000006</v>
      </c>
      <c r="H85" s="6">
        <v>110.0666667</v>
      </c>
      <c r="I85" s="6">
        <v>3357.4</v>
      </c>
      <c r="J85" s="6">
        <v>107861.73330000001</v>
      </c>
      <c r="K85" s="6">
        <v>19.333333329999999</v>
      </c>
      <c r="L85" s="6">
        <v>0.66666666699999999</v>
      </c>
      <c r="M85" s="7">
        <f>(D85/$C85)*1000</f>
        <v>0.7905182313653405</v>
      </c>
      <c r="N85" s="7">
        <f>(E85/$C85)*1000</f>
        <v>1.0204422204723826</v>
      </c>
      <c r="O85" s="7">
        <f>(F85/$C85)*10</f>
        <v>0.31126887138225112</v>
      </c>
    </row>
    <row r="86" spans="1:15" x14ac:dyDescent="0.2">
      <c r="A86" s="6" t="s">
        <v>108</v>
      </c>
      <c r="B86" s="6">
        <v>15</v>
      </c>
      <c r="C86" s="6">
        <v>1842340</v>
      </c>
      <c r="D86" s="6">
        <v>1982</v>
      </c>
      <c r="E86" s="6">
        <v>2248</v>
      </c>
      <c r="F86" s="6">
        <v>65339</v>
      </c>
      <c r="G86" s="6">
        <v>132.1333333</v>
      </c>
      <c r="H86" s="6">
        <v>149.8666667</v>
      </c>
      <c r="I86" s="6">
        <v>4355.9333329999999</v>
      </c>
      <c r="J86" s="6">
        <v>122822.6667</v>
      </c>
      <c r="K86" s="6">
        <v>21.4</v>
      </c>
      <c r="L86" s="6">
        <v>0.66666666699999999</v>
      </c>
      <c r="M86" s="7">
        <f>(D86/$C86)*1000</f>
        <v>1.0758057687506106</v>
      </c>
      <c r="N86" s="7">
        <f>(E86/$C86)*1000</f>
        <v>1.2201873704093706</v>
      </c>
      <c r="O86" s="7">
        <f>(F86/$C86)*10</f>
        <v>0.35465223574367377</v>
      </c>
    </row>
    <row r="87" spans="1:15" x14ac:dyDescent="0.2">
      <c r="A87" s="6" t="s">
        <v>109</v>
      </c>
      <c r="B87" s="6">
        <v>15</v>
      </c>
      <c r="C87" s="6">
        <v>757971</v>
      </c>
      <c r="D87" s="6">
        <v>2654</v>
      </c>
      <c r="E87" s="6">
        <v>1245</v>
      </c>
      <c r="F87" s="6">
        <v>52723</v>
      </c>
      <c r="G87" s="6">
        <v>176.93333329999999</v>
      </c>
      <c r="H87" s="6">
        <v>83</v>
      </c>
      <c r="I87" s="6">
        <v>3514.8666669999998</v>
      </c>
      <c r="J87" s="6">
        <v>50531.4</v>
      </c>
      <c r="K87" s="6">
        <v>11.6</v>
      </c>
      <c r="L87" s="6">
        <v>0.73333333300000003</v>
      </c>
      <c r="M87" s="7">
        <f>(D87/$C87)*1000</f>
        <v>3.5014532218251095</v>
      </c>
      <c r="N87" s="7">
        <f>(E87/$C87)*1000</f>
        <v>1.6425430524386817</v>
      </c>
      <c r="O87" s="7">
        <f>(F87/$C87)*10</f>
        <v>0.69558070163634234</v>
      </c>
    </row>
    <row r="88" spans="1:15" x14ac:dyDescent="0.2">
      <c r="A88" s="6" t="s">
        <v>106</v>
      </c>
      <c r="B88" s="6">
        <v>15</v>
      </c>
      <c r="C88" s="6">
        <v>171284</v>
      </c>
      <c r="D88" s="6">
        <v>1792</v>
      </c>
      <c r="E88" s="6">
        <v>462</v>
      </c>
      <c r="F88" s="6">
        <v>19827</v>
      </c>
      <c r="G88" s="6">
        <v>119.4666667</v>
      </c>
      <c r="H88" s="6">
        <v>30.8</v>
      </c>
      <c r="I88" s="6">
        <v>1321.8</v>
      </c>
      <c r="J88" s="6">
        <v>11418.93333</v>
      </c>
      <c r="K88" s="6">
        <v>4.4666666670000001</v>
      </c>
      <c r="L88" s="6">
        <v>0.66666666699999999</v>
      </c>
      <c r="M88" s="7">
        <f>(D88/$C88)*1000</f>
        <v>10.462156418579669</v>
      </c>
      <c r="N88" s="7">
        <f>(E88/$C88)*1000</f>
        <v>2.6972747016650711</v>
      </c>
      <c r="O88" s="7">
        <f>(F88/$C88)*10</f>
        <v>1.1575512015132763</v>
      </c>
    </row>
    <row r="89" spans="1:15" x14ac:dyDescent="0.2">
      <c r="A89" s="6" t="s">
        <v>113</v>
      </c>
      <c r="B89" s="6">
        <v>14</v>
      </c>
      <c r="C89" s="6">
        <v>1654067</v>
      </c>
      <c r="D89" s="6">
        <v>1854</v>
      </c>
      <c r="E89" s="6">
        <v>2673</v>
      </c>
      <c r="F89" s="6">
        <v>74579</v>
      </c>
      <c r="G89" s="6">
        <v>132.42857140000001</v>
      </c>
      <c r="H89" s="6">
        <v>190.92857140000001</v>
      </c>
      <c r="I89" s="6">
        <v>5327.0714289999996</v>
      </c>
      <c r="J89" s="6">
        <v>118147.64290000001</v>
      </c>
      <c r="K89" s="6">
        <v>20.5</v>
      </c>
      <c r="L89" s="6">
        <v>0.64285714299999996</v>
      </c>
      <c r="M89" s="7">
        <f>(D89/$C89)*1000</f>
        <v>1.1208735800907703</v>
      </c>
      <c r="N89" s="7">
        <f>(E89/$C89)*1000</f>
        <v>1.616016763528926</v>
      </c>
      <c r="O89" s="7">
        <f>(F89/$C89)*10</f>
        <v>0.45088258214449595</v>
      </c>
    </row>
    <row r="90" spans="1:15" x14ac:dyDescent="0.2">
      <c r="A90" s="6" t="s">
        <v>110</v>
      </c>
      <c r="B90" s="6">
        <v>14</v>
      </c>
      <c r="C90" s="6">
        <v>812378</v>
      </c>
      <c r="D90" s="6">
        <v>1364</v>
      </c>
      <c r="E90" s="6">
        <v>1042</v>
      </c>
      <c r="F90" s="6">
        <v>39843</v>
      </c>
      <c r="G90" s="6">
        <v>97.428571430000005</v>
      </c>
      <c r="H90" s="6">
        <v>74.428571430000005</v>
      </c>
      <c r="I90" s="6">
        <v>2845.9285709999999</v>
      </c>
      <c r="J90" s="6">
        <v>58027</v>
      </c>
      <c r="K90" s="6">
        <v>13.28571429</v>
      </c>
      <c r="L90" s="6">
        <v>0.5</v>
      </c>
      <c r="M90" s="7">
        <f>(D90/$C90)*1000</f>
        <v>1.6790213422815488</v>
      </c>
      <c r="N90" s="7">
        <f>(E90/$C90)*1000</f>
        <v>1.2826541339130306</v>
      </c>
      <c r="O90" s="7">
        <f>(F90/$C90)*10</f>
        <v>0.49044902742319463</v>
      </c>
    </row>
    <row r="91" spans="1:15" x14ac:dyDescent="0.2">
      <c r="A91" s="6" t="s">
        <v>112</v>
      </c>
      <c r="B91" s="6">
        <v>14</v>
      </c>
      <c r="C91" s="6">
        <v>1434287</v>
      </c>
      <c r="D91" s="6">
        <v>2975</v>
      </c>
      <c r="E91" s="6">
        <v>3360</v>
      </c>
      <c r="F91" s="6">
        <v>74514</v>
      </c>
      <c r="G91" s="6">
        <v>212.5</v>
      </c>
      <c r="H91" s="6">
        <v>240</v>
      </c>
      <c r="I91" s="6">
        <v>5322.4285710000004</v>
      </c>
      <c r="J91" s="6">
        <v>102449.0714</v>
      </c>
      <c r="K91" s="6">
        <v>21.285714290000001</v>
      </c>
      <c r="L91" s="6">
        <v>0.78571428600000004</v>
      </c>
      <c r="M91" s="7">
        <f>(D91/$C91)*1000</f>
        <v>2.074201327907176</v>
      </c>
      <c r="N91" s="7">
        <f>(E91/$C91)*1000</f>
        <v>2.3426273821069286</v>
      </c>
      <c r="O91" s="7">
        <f>(F91/$C91)*10</f>
        <v>0.5195194546140347</v>
      </c>
    </row>
    <row r="92" spans="1:15" x14ac:dyDescent="0.2">
      <c r="A92" s="6" t="s">
        <v>111</v>
      </c>
      <c r="B92" s="6">
        <v>14</v>
      </c>
      <c r="C92" s="6">
        <v>173661</v>
      </c>
      <c r="D92" s="6">
        <v>1174</v>
      </c>
      <c r="E92" s="6">
        <v>135</v>
      </c>
      <c r="F92" s="6">
        <v>30583</v>
      </c>
      <c r="G92" s="6">
        <v>83.857142859999996</v>
      </c>
      <c r="H92" s="6">
        <v>9.6428571430000005</v>
      </c>
      <c r="I92" s="6">
        <v>2184.5</v>
      </c>
      <c r="J92" s="6">
        <v>12404.35714</v>
      </c>
      <c r="K92" s="6">
        <v>7.1428571429999996</v>
      </c>
      <c r="L92" s="6">
        <v>0.64285714299999996</v>
      </c>
      <c r="M92" s="7">
        <f>(D92/$C92)*1000</f>
        <v>6.7602973609503572</v>
      </c>
      <c r="N92" s="7">
        <f>(E92/$C92)*1000</f>
        <v>0.7773766130564721</v>
      </c>
      <c r="O92" s="7">
        <f>(F92/$C92)*10</f>
        <v>1.7610747375634137</v>
      </c>
    </row>
    <row r="93" spans="1:15" x14ac:dyDescent="0.2">
      <c r="A93" s="6" t="s">
        <v>116</v>
      </c>
      <c r="B93" s="6">
        <v>13</v>
      </c>
      <c r="C93" s="6">
        <v>1513799</v>
      </c>
      <c r="D93" s="6">
        <v>752</v>
      </c>
      <c r="E93" s="6">
        <v>1225</v>
      </c>
      <c r="F93" s="6">
        <v>39231</v>
      </c>
      <c r="G93" s="6">
        <v>57.84615385</v>
      </c>
      <c r="H93" s="6">
        <v>94.230769230000007</v>
      </c>
      <c r="I93" s="6">
        <v>3017.7692310000002</v>
      </c>
      <c r="J93" s="6">
        <v>116446.0769</v>
      </c>
      <c r="K93" s="6">
        <v>18.92307692</v>
      </c>
      <c r="L93" s="6">
        <v>0.69230769199999997</v>
      </c>
      <c r="M93" s="7">
        <f>(D93/$C93)*1000</f>
        <v>0.49676344085311192</v>
      </c>
      <c r="N93" s="7">
        <f>(E93/$C93)*1000</f>
        <v>0.80922236043226337</v>
      </c>
      <c r="O93" s="7">
        <f>(F93/$C93)*10</f>
        <v>0.25915593813973981</v>
      </c>
    </row>
    <row r="94" spans="1:15" x14ac:dyDescent="0.2">
      <c r="A94" s="6" t="s">
        <v>115</v>
      </c>
      <c r="B94" s="6">
        <v>13</v>
      </c>
      <c r="C94" s="6">
        <v>287807</v>
      </c>
      <c r="D94" s="6">
        <v>441</v>
      </c>
      <c r="E94" s="6">
        <v>187</v>
      </c>
      <c r="F94" s="6">
        <v>9440</v>
      </c>
      <c r="G94" s="6">
        <v>33.92307692</v>
      </c>
      <c r="H94" s="6">
        <v>14.38461538</v>
      </c>
      <c r="I94" s="6">
        <v>726.15384619999998</v>
      </c>
      <c r="J94" s="6">
        <v>22139</v>
      </c>
      <c r="K94" s="6">
        <v>7.076923077</v>
      </c>
      <c r="L94" s="6">
        <v>0.76923076899999998</v>
      </c>
      <c r="M94" s="7">
        <f>(D94/$C94)*1000</f>
        <v>1.5322768382978873</v>
      </c>
      <c r="N94" s="7">
        <f>(E94/$C94)*1000</f>
        <v>0.64974097224876393</v>
      </c>
      <c r="O94" s="7">
        <f>(F94/$C94)*10</f>
        <v>0.32799758171274501</v>
      </c>
    </row>
    <row r="95" spans="1:15" x14ac:dyDescent="0.2">
      <c r="A95" s="6" t="s">
        <v>114</v>
      </c>
      <c r="B95" s="6">
        <v>13</v>
      </c>
      <c r="C95" s="6">
        <v>452756</v>
      </c>
      <c r="D95" s="6">
        <v>1452</v>
      </c>
      <c r="E95" s="6">
        <v>357</v>
      </c>
      <c r="F95" s="6">
        <v>39609</v>
      </c>
      <c r="G95" s="6">
        <v>111.6923077</v>
      </c>
      <c r="H95" s="6">
        <v>27.46153846</v>
      </c>
      <c r="I95" s="6">
        <v>3046.8461539999998</v>
      </c>
      <c r="J95" s="6">
        <v>34827.384619999997</v>
      </c>
      <c r="K95" s="6">
        <v>12.84615385</v>
      </c>
      <c r="L95" s="6">
        <v>0.92307692299999999</v>
      </c>
      <c r="M95" s="7">
        <f>(D95/$C95)*1000</f>
        <v>3.2070254176642603</v>
      </c>
      <c r="N95" s="7">
        <f>(E95/$C95)*1000</f>
        <v>0.7885041832686922</v>
      </c>
      <c r="O95" s="7">
        <f>(F95/$C95)*10</f>
        <v>0.8748420782938271</v>
      </c>
    </row>
    <row r="96" spans="1:15" x14ac:dyDescent="0.2">
      <c r="A96" s="6" t="s">
        <v>118</v>
      </c>
      <c r="B96" s="6">
        <v>12</v>
      </c>
      <c r="C96" s="6">
        <v>240594</v>
      </c>
      <c r="D96" s="6">
        <v>362</v>
      </c>
      <c r="E96" s="6">
        <v>206</v>
      </c>
      <c r="F96" s="6">
        <v>10417</v>
      </c>
      <c r="G96" s="6">
        <v>30.166666670000001</v>
      </c>
      <c r="H96" s="6">
        <v>17.166666670000001</v>
      </c>
      <c r="I96" s="6">
        <v>868.08333330000005</v>
      </c>
      <c r="J96" s="6">
        <v>20049.5</v>
      </c>
      <c r="K96" s="6">
        <v>10.16666667</v>
      </c>
      <c r="L96" s="6">
        <v>0.58333333300000001</v>
      </c>
      <c r="M96" s="7">
        <f>(D96/$C96)*1000</f>
        <v>1.5046094250064423</v>
      </c>
      <c r="N96" s="7">
        <f>(E96/$C96)*1000</f>
        <v>0.85621420318046171</v>
      </c>
      <c r="O96" s="7">
        <f>(F96/$C96)*10</f>
        <v>0.43297006575392571</v>
      </c>
    </row>
    <row r="97" spans="1:15" x14ac:dyDescent="0.2">
      <c r="A97" s="6" t="s">
        <v>117</v>
      </c>
      <c r="B97" s="6">
        <v>12</v>
      </c>
      <c r="C97" s="6">
        <v>174293</v>
      </c>
      <c r="D97" s="6">
        <v>1145</v>
      </c>
      <c r="E97" s="6">
        <v>135</v>
      </c>
      <c r="F97" s="6">
        <v>29934</v>
      </c>
      <c r="G97" s="6">
        <v>95.416666669999998</v>
      </c>
      <c r="H97" s="6">
        <v>11.25</v>
      </c>
      <c r="I97" s="6">
        <v>2494.5</v>
      </c>
      <c r="J97" s="6">
        <v>14524.416670000001</v>
      </c>
      <c r="K97" s="6">
        <v>7.5833333329999997</v>
      </c>
      <c r="L97" s="6">
        <v>0.66666666699999999</v>
      </c>
      <c r="M97" s="7">
        <f>(D97/$C97)*1000</f>
        <v>6.5693975087926653</v>
      </c>
      <c r="N97" s="7">
        <f>(E97/$C97)*1000</f>
        <v>0.77455778487948457</v>
      </c>
      <c r="O97" s="7">
        <f>(F97/$C97)*10</f>
        <v>1.7174527950061105</v>
      </c>
    </row>
    <row r="98" spans="1:15" x14ac:dyDescent="0.2">
      <c r="A98" s="6" t="s">
        <v>119</v>
      </c>
      <c r="B98" s="6">
        <v>12</v>
      </c>
      <c r="C98" s="6">
        <v>235210</v>
      </c>
      <c r="D98" s="6">
        <v>3340</v>
      </c>
      <c r="E98" s="6">
        <v>1389</v>
      </c>
      <c r="F98" s="6">
        <v>42526</v>
      </c>
      <c r="G98" s="6">
        <v>278.33333329999999</v>
      </c>
      <c r="H98" s="6">
        <v>115.75</v>
      </c>
      <c r="I98" s="6">
        <v>3543.833333</v>
      </c>
      <c r="J98" s="6">
        <v>19600.833330000001</v>
      </c>
      <c r="K98" s="6">
        <v>9</v>
      </c>
      <c r="L98" s="6">
        <v>0.75</v>
      </c>
      <c r="M98" s="7">
        <f>(D98/$C98)*1000</f>
        <v>14.200076527358531</v>
      </c>
      <c r="N98" s="7">
        <f>(E98/$C98)*1000</f>
        <v>5.9053611666170651</v>
      </c>
      <c r="O98" s="7">
        <f>(F98/$C98)*10</f>
        <v>1.8080013604863741</v>
      </c>
    </row>
    <row r="99" spans="1:15" x14ac:dyDescent="0.2">
      <c r="A99" s="6" t="s">
        <v>122</v>
      </c>
      <c r="B99" s="6">
        <v>11</v>
      </c>
      <c r="C99" s="6">
        <v>97392</v>
      </c>
      <c r="D99" s="6">
        <v>637</v>
      </c>
      <c r="E99" s="6">
        <v>150</v>
      </c>
      <c r="F99" s="6">
        <v>7597</v>
      </c>
      <c r="G99" s="6">
        <v>57.909090910000003</v>
      </c>
      <c r="H99" s="6">
        <v>13.636363640000001</v>
      </c>
      <c r="I99" s="6">
        <v>690.63636359999998</v>
      </c>
      <c r="J99" s="6">
        <v>8853.8181820000009</v>
      </c>
      <c r="K99" s="6">
        <v>3.0909090909999999</v>
      </c>
      <c r="L99" s="6">
        <v>0.63636363600000001</v>
      </c>
      <c r="M99" s="7">
        <f>(D99/$C99)*1000</f>
        <v>6.5405782815837021</v>
      </c>
      <c r="N99" s="7">
        <f>(E99/$C99)*1000</f>
        <v>1.5401675702316413</v>
      </c>
      <c r="O99" s="7">
        <f>(F99/$C99)*10</f>
        <v>0.78004353540331861</v>
      </c>
    </row>
    <row r="100" spans="1:15" x14ac:dyDescent="0.2">
      <c r="A100" s="6" t="s">
        <v>121</v>
      </c>
      <c r="B100" s="6">
        <v>11</v>
      </c>
      <c r="C100" s="6">
        <v>178831</v>
      </c>
      <c r="D100" s="6">
        <v>1137</v>
      </c>
      <c r="E100" s="6">
        <v>371</v>
      </c>
      <c r="F100" s="6">
        <v>15683</v>
      </c>
      <c r="G100" s="6">
        <v>103.3636364</v>
      </c>
      <c r="H100" s="6">
        <v>33.727272730000003</v>
      </c>
      <c r="I100" s="6">
        <v>1425.727273</v>
      </c>
      <c r="J100" s="6">
        <v>16257.36364</v>
      </c>
      <c r="K100" s="6">
        <v>6.8181818180000002</v>
      </c>
      <c r="L100" s="6">
        <v>1</v>
      </c>
      <c r="M100" s="7">
        <f>(D100/$C100)*1000</f>
        <v>6.357958072146328</v>
      </c>
      <c r="N100" s="7">
        <f>(E100/$C100)*1000</f>
        <v>2.0745843841392153</v>
      </c>
      <c r="O100" s="7">
        <f>(F100/$C100)*10</f>
        <v>0.87697323171038577</v>
      </c>
    </row>
    <row r="101" spans="1:15" x14ac:dyDescent="0.2">
      <c r="A101" s="6" t="s">
        <v>120</v>
      </c>
      <c r="B101" s="6">
        <v>11</v>
      </c>
      <c r="C101" s="6">
        <v>649939</v>
      </c>
      <c r="D101" s="6">
        <v>3782</v>
      </c>
      <c r="E101" s="6">
        <v>1864</v>
      </c>
      <c r="F101" s="6">
        <v>91602</v>
      </c>
      <c r="G101" s="6">
        <v>343.81818179999999</v>
      </c>
      <c r="H101" s="6">
        <v>169.45454549999999</v>
      </c>
      <c r="I101" s="6">
        <v>8327.4545450000005</v>
      </c>
      <c r="J101" s="6">
        <v>59085.363640000003</v>
      </c>
      <c r="K101" s="6">
        <v>17.454545450000001</v>
      </c>
      <c r="L101" s="6">
        <v>1</v>
      </c>
      <c r="M101" s="7">
        <f>(D101/$C101)*1000</f>
        <v>5.8190076299468103</v>
      </c>
      <c r="N101" s="7">
        <f>(E101/$C101)*1000</f>
        <v>2.8679614548442238</v>
      </c>
      <c r="O101" s="7">
        <f>(F101/$C101)*10</f>
        <v>1.4093938046493595</v>
      </c>
    </row>
  </sheetData>
  <sortState ref="A2:O101">
    <sortCondition descending="1" ref="B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A4" sqref="A4"/>
    </sheetView>
  </sheetViews>
  <sheetFormatPr baseColWidth="10" defaultRowHeight="16" x14ac:dyDescent="0.2"/>
  <cols>
    <col min="1" max="1" width="32.33203125" customWidth="1"/>
  </cols>
  <sheetData>
    <row r="1" spans="1:15" x14ac:dyDescent="0.2">
      <c r="A1" s="6" t="s">
        <v>0</v>
      </c>
      <c r="B1" s="6" t="s">
        <v>1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2" t="s">
        <v>123</v>
      </c>
      <c r="N1" s="2" t="s">
        <v>124</v>
      </c>
      <c r="O1" s="2" t="s">
        <v>126</v>
      </c>
    </row>
    <row r="2" spans="1:15" x14ac:dyDescent="0.2">
      <c r="A2" s="6" t="s">
        <v>149</v>
      </c>
      <c r="B2" s="6">
        <v>348</v>
      </c>
      <c r="C2" s="6">
        <v>6683216</v>
      </c>
      <c r="D2" s="6">
        <v>38384</v>
      </c>
      <c r="E2" s="6">
        <v>13154</v>
      </c>
      <c r="F2" s="6">
        <v>741328</v>
      </c>
      <c r="G2" s="6">
        <v>110.29885059999999</v>
      </c>
      <c r="H2" s="6">
        <v>37.798850569999999</v>
      </c>
      <c r="I2" s="6">
        <v>2130.2528739999998</v>
      </c>
      <c r="J2" s="6">
        <v>19204.643680000001</v>
      </c>
      <c r="K2" s="6">
        <v>6.4051724139999999</v>
      </c>
      <c r="L2" s="6">
        <v>0.53735632200000005</v>
      </c>
      <c r="M2" s="7">
        <f>(D2/$C2)*1000</f>
        <v>5.7433427260169347</v>
      </c>
      <c r="N2" s="7">
        <f>(E2/$C2)*1000</f>
        <v>1.9682141053049911</v>
      </c>
      <c r="O2" s="7">
        <f>(F2/$C2)*10</f>
        <v>1.1092384265299819</v>
      </c>
    </row>
    <row r="3" spans="1:15" x14ac:dyDescent="0.2">
      <c r="A3" s="6" t="s">
        <v>151</v>
      </c>
      <c r="B3" s="6">
        <v>169</v>
      </c>
      <c r="C3" s="6">
        <v>5200749</v>
      </c>
      <c r="D3" s="6">
        <v>19701</v>
      </c>
      <c r="E3" s="6">
        <v>9687</v>
      </c>
      <c r="F3" s="6">
        <v>465419</v>
      </c>
      <c r="G3" s="6">
        <v>116.5739645</v>
      </c>
      <c r="H3" s="6">
        <v>57.319526629999999</v>
      </c>
      <c r="I3" s="6">
        <v>2753.95858</v>
      </c>
      <c r="J3" s="6">
        <v>30773.66272</v>
      </c>
      <c r="K3" s="6">
        <v>7.9349112430000002</v>
      </c>
      <c r="L3" s="6">
        <v>0.556213018</v>
      </c>
      <c r="M3" s="7">
        <f>(D3/$C3)*1000</f>
        <v>3.7881082128747221</v>
      </c>
      <c r="N3" s="7">
        <f>(E3/$C3)*1000</f>
        <v>1.8626163269944387</v>
      </c>
      <c r="O3" s="7">
        <f>(F3/$C3)*10</f>
        <v>0.89490763734223666</v>
      </c>
    </row>
    <row r="4" spans="1:15" x14ac:dyDescent="0.2">
      <c r="A4" s="6" t="s">
        <v>152</v>
      </c>
      <c r="B4" s="6">
        <v>158</v>
      </c>
      <c r="C4" s="6">
        <v>1094117</v>
      </c>
      <c r="D4" s="6">
        <v>20391</v>
      </c>
      <c r="E4" s="6">
        <v>4381</v>
      </c>
      <c r="F4" s="6">
        <v>229548</v>
      </c>
      <c r="G4" s="6">
        <v>129.056962</v>
      </c>
      <c r="H4" s="6">
        <v>27.727848099999999</v>
      </c>
      <c r="I4" s="6">
        <v>1452.8354429999999</v>
      </c>
      <c r="J4" s="6">
        <v>6924.7911389999999</v>
      </c>
      <c r="K4" s="6">
        <v>3.2784810129999999</v>
      </c>
      <c r="L4" s="6">
        <v>0.5</v>
      </c>
      <c r="M4" s="7">
        <f>(D4/$C4)*1000</f>
        <v>18.636946505721053</v>
      </c>
      <c r="N4" s="7">
        <f>(E4/$C4)*1000</f>
        <v>4.0041421529872956</v>
      </c>
      <c r="O4" s="7">
        <f>(F4/$C4)*10</f>
        <v>2.098020595603578</v>
      </c>
    </row>
    <row r="5" spans="1:15" x14ac:dyDescent="0.2">
      <c r="A5" s="6" t="s">
        <v>150</v>
      </c>
      <c r="B5" s="6">
        <v>149</v>
      </c>
      <c r="C5" s="6">
        <v>6280985</v>
      </c>
      <c r="D5" s="6">
        <v>18757</v>
      </c>
      <c r="E5" s="6">
        <v>8378</v>
      </c>
      <c r="F5" s="6">
        <v>482873</v>
      </c>
      <c r="G5" s="6">
        <v>125.88590600000001</v>
      </c>
      <c r="H5" s="6">
        <v>56.228187920000003</v>
      </c>
      <c r="I5" s="6">
        <v>3240.7583890000001</v>
      </c>
      <c r="J5" s="6">
        <v>42154.261740000002</v>
      </c>
      <c r="K5" s="6">
        <v>11.83221477</v>
      </c>
      <c r="L5" s="6">
        <v>0.697986577</v>
      </c>
      <c r="M5" s="7">
        <f>(D5/$C5)*1000</f>
        <v>2.9863150445352122</v>
      </c>
      <c r="N5" s="7">
        <f>(E5/$C5)*1000</f>
        <v>1.3338672198707686</v>
      </c>
      <c r="O5" s="7">
        <f>(F5/$C5)*10</f>
        <v>0.76878546915810186</v>
      </c>
    </row>
    <row r="6" spans="1:15" x14ac:dyDescent="0.2">
      <c r="A6" s="6" t="s">
        <v>154</v>
      </c>
      <c r="B6" s="6">
        <v>133</v>
      </c>
      <c r="C6" s="6">
        <v>789646</v>
      </c>
      <c r="D6" s="6">
        <v>36769</v>
      </c>
      <c r="E6" s="6">
        <v>5914</v>
      </c>
      <c r="F6" s="6">
        <v>420473</v>
      </c>
      <c r="G6" s="6">
        <v>276.45864660000001</v>
      </c>
      <c r="H6" s="6">
        <v>44.466165410000002</v>
      </c>
      <c r="I6" s="6">
        <v>3161.4511280000002</v>
      </c>
      <c r="J6" s="6">
        <v>5937.18797</v>
      </c>
      <c r="K6" s="6">
        <v>2.9172932330000001</v>
      </c>
      <c r="L6" s="6">
        <v>0.44360902299999999</v>
      </c>
      <c r="M6" s="7">
        <f>(D6/$C6)*1000</f>
        <v>46.563903318702302</v>
      </c>
      <c r="N6" s="7">
        <f>(E6/$C6)*1000</f>
        <v>7.4894319733146242</v>
      </c>
      <c r="O6" s="7">
        <f>(F6/$C6)*10</f>
        <v>5.3248291006349682</v>
      </c>
    </row>
    <row r="7" spans="1:15" x14ac:dyDescent="0.2">
      <c r="A7" s="6" t="s">
        <v>157</v>
      </c>
      <c r="B7" s="6">
        <v>126</v>
      </c>
      <c r="C7" s="6">
        <v>4237623</v>
      </c>
      <c r="D7" s="6">
        <v>14732</v>
      </c>
      <c r="E7" s="6">
        <v>5344</v>
      </c>
      <c r="F7" s="6">
        <v>216370</v>
      </c>
      <c r="G7" s="6">
        <v>116.9206349</v>
      </c>
      <c r="H7" s="6">
        <v>42.412698409999997</v>
      </c>
      <c r="I7" s="6">
        <v>1717.2222220000001</v>
      </c>
      <c r="J7" s="6">
        <v>33631.928569999996</v>
      </c>
      <c r="K7" s="6">
        <v>9.936507937</v>
      </c>
      <c r="L7" s="6">
        <v>0.69841269800000005</v>
      </c>
      <c r="M7" s="7">
        <f>(D7/$C7)*1000</f>
        <v>3.4764772609550216</v>
      </c>
      <c r="N7" s="7">
        <f>(E7/$C7)*1000</f>
        <v>1.2610843390268553</v>
      </c>
      <c r="O7" s="7">
        <f>(F7/$C7)*10</f>
        <v>0.51059284886833967</v>
      </c>
    </row>
    <row r="8" spans="1:15" x14ac:dyDescent="0.2">
      <c r="A8" s="6" t="s">
        <v>153</v>
      </c>
      <c r="B8" s="6">
        <v>109</v>
      </c>
      <c r="C8" s="6">
        <v>2997166</v>
      </c>
      <c r="D8" s="6">
        <v>8513</v>
      </c>
      <c r="E8" s="6">
        <v>3771</v>
      </c>
      <c r="F8" s="6">
        <v>206546</v>
      </c>
      <c r="G8" s="6">
        <v>78.100917429999996</v>
      </c>
      <c r="H8" s="6">
        <v>34.596330279999997</v>
      </c>
      <c r="I8" s="6">
        <v>1894.9174310000001</v>
      </c>
      <c r="J8" s="6">
        <v>27496.93578</v>
      </c>
      <c r="K8" s="6">
        <v>8.8807339449999994</v>
      </c>
      <c r="L8" s="6">
        <v>0.743119266</v>
      </c>
      <c r="M8" s="7">
        <f>(D8/$C8)*1000</f>
        <v>2.8403498504920979</v>
      </c>
      <c r="N8" s="7">
        <f>(E8/$C8)*1000</f>
        <v>1.2581885688013277</v>
      </c>
      <c r="O8" s="7">
        <f>(F8/$C8)*10</f>
        <v>0.68913767205420062</v>
      </c>
    </row>
    <row r="9" spans="1:15" x14ac:dyDescent="0.2">
      <c r="A9" s="6" t="s">
        <v>155</v>
      </c>
      <c r="B9" s="6">
        <v>101</v>
      </c>
      <c r="C9" s="6">
        <v>4364699</v>
      </c>
      <c r="D9" s="6">
        <v>6456</v>
      </c>
      <c r="E9" s="6">
        <v>3586</v>
      </c>
      <c r="F9" s="6">
        <v>186894</v>
      </c>
      <c r="G9" s="6">
        <v>63.920792079999998</v>
      </c>
      <c r="H9" s="6">
        <v>35.5049505</v>
      </c>
      <c r="I9" s="6">
        <v>1850.4356439999999</v>
      </c>
      <c r="J9" s="6">
        <v>43214.84158</v>
      </c>
      <c r="K9" s="6">
        <v>10.574257429999999</v>
      </c>
      <c r="L9" s="6">
        <v>0.77227722799999998</v>
      </c>
      <c r="M9" s="7">
        <f>(D9/$C9)*1000</f>
        <v>1.4791397986436179</v>
      </c>
      <c r="N9" s="7">
        <f>(E9/$C9)*1000</f>
        <v>0.82159159199752385</v>
      </c>
      <c r="O9" s="7">
        <f>(F9/$C9)*10</f>
        <v>0.4281944757244428</v>
      </c>
    </row>
    <row r="10" spans="1:15" x14ac:dyDescent="0.2">
      <c r="A10" s="6" t="s">
        <v>156</v>
      </c>
      <c r="B10" s="6">
        <v>88</v>
      </c>
      <c r="C10" s="6">
        <v>3083153</v>
      </c>
      <c r="D10" s="6">
        <v>21374</v>
      </c>
      <c r="E10" s="6">
        <v>8371</v>
      </c>
      <c r="F10" s="6">
        <v>566247</v>
      </c>
      <c r="G10" s="6">
        <v>242.88636360000001</v>
      </c>
      <c r="H10" s="6">
        <v>95.125</v>
      </c>
      <c r="I10" s="6">
        <v>6434.625</v>
      </c>
      <c r="J10" s="6">
        <v>35035.829550000002</v>
      </c>
      <c r="K10" s="6">
        <v>9.5795454549999999</v>
      </c>
      <c r="L10" s="6">
        <v>0.60227272700000001</v>
      </c>
      <c r="M10" s="7">
        <f>(D10/$C10)*1000</f>
        <v>6.9325135664691304</v>
      </c>
      <c r="N10" s="7">
        <f>(E10/$C10)*1000</f>
        <v>2.7150777142749645</v>
      </c>
      <c r="O10" s="7">
        <f>(F10/$C10)*10</f>
        <v>1.8365841721121203</v>
      </c>
    </row>
    <row r="11" spans="1:15" x14ac:dyDescent="0.2">
      <c r="A11" s="6" t="s">
        <v>158</v>
      </c>
      <c r="B11" s="6">
        <v>81</v>
      </c>
      <c r="C11" s="6">
        <v>2833993</v>
      </c>
      <c r="D11" s="6">
        <v>32946</v>
      </c>
      <c r="E11" s="6">
        <v>10523</v>
      </c>
      <c r="F11" s="6">
        <v>687000</v>
      </c>
      <c r="G11" s="6">
        <v>406.7407407</v>
      </c>
      <c r="H11" s="6">
        <v>129.91358020000001</v>
      </c>
      <c r="I11" s="6">
        <v>8481.4814810000007</v>
      </c>
      <c r="J11" s="6">
        <v>34987.567900000002</v>
      </c>
      <c r="K11" s="6">
        <v>9.5925925929999991</v>
      </c>
      <c r="L11" s="6">
        <v>0.82716049400000002</v>
      </c>
      <c r="M11" s="7">
        <f>(D11/$C11)*1000</f>
        <v>11.625293358169904</v>
      </c>
      <c r="N11" s="7">
        <f>(E11/$C11)*1000</f>
        <v>3.7131354946889426</v>
      </c>
      <c r="O11" s="7">
        <f>(F11/$C11)*10</f>
        <v>2.4241414851765688</v>
      </c>
    </row>
    <row r="12" spans="1:15" x14ac:dyDescent="0.2">
      <c r="A12" s="6" t="s">
        <v>159</v>
      </c>
      <c r="B12" s="6">
        <v>72</v>
      </c>
      <c r="C12" s="6">
        <v>2587431</v>
      </c>
      <c r="D12" s="6">
        <v>8586</v>
      </c>
      <c r="E12" s="6">
        <v>5632</v>
      </c>
      <c r="F12" s="6">
        <v>193780</v>
      </c>
      <c r="G12" s="6">
        <v>119.25</v>
      </c>
      <c r="H12" s="6">
        <v>78.222222220000006</v>
      </c>
      <c r="I12" s="6">
        <v>2691.3888889999998</v>
      </c>
      <c r="J12" s="6">
        <v>35936.541669999999</v>
      </c>
      <c r="K12" s="6">
        <v>10.847222220000001</v>
      </c>
      <c r="L12" s="6">
        <v>0.61111111100000004</v>
      </c>
      <c r="M12" s="7">
        <f>(D12/$C12)*1000</f>
        <v>3.3183493588814539</v>
      </c>
      <c r="N12" s="7">
        <f>(E12/$C12)*1000</f>
        <v>2.1766764021919811</v>
      </c>
      <c r="O12" s="7">
        <f>(F12/$C12)*10</f>
        <v>0.74892818397862593</v>
      </c>
    </row>
    <row r="13" spans="1:15" x14ac:dyDescent="0.2">
      <c r="A13" s="6" t="s">
        <v>161</v>
      </c>
      <c r="B13" s="6">
        <v>68</v>
      </c>
      <c r="C13" s="6">
        <v>580314</v>
      </c>
      <c r="D13" s="6">
        <v>11666</v>
      </c>
      <c r="E13" s="6">
        <v>2819</v>
      </c>
      <c r="F13" s="6">
        <v>157279</v>
      </c>
      <c r="G13" s="6">
        <v>171.55882349999999</v>
      </c>
      <c r="H13" s="6">
        <v>41.455882350000003</v>
      </c>
      <c r="I13" s="6">
        <v>2312.9264710000002</v>
      </c>
      <c r="J13" s="6">
        <v>8534.0294119999999</v>
      </c>
      <c r="K13" s="6">
        <v>4.6911764710000003</v>
      </c>
      <c r="L13" s="6">
        <v>0.72058823500000002</v>
      </c>
      <c r="M13" s="7">
        <f>(D13/$C13)*1000</f>
        <v>20.10290980400266</v>
      </c>
      <c r="N13" s="7">
        <f>(E13/$C13)*1000</f>
        <v>4.8577149612106556</v>
      </c>
      <c r="O13" s="7">
        <f>(F13/$C13)*10</f>
        <v>2.7102396288905659</v>
      </c>
    </row>
    <row r="14" spans="1:15" x14ac:dyDescent="0.2">
      <c r="A14" s="6" t="s">
        <v>162</v>
      </c>
      <c r="B14" s="6">
        <v>67</v>
      </c>
      <c r="C14" s="6">
        <v>1162076</v>
      </c>
      <c r="D14" s="6">
        <v>5616</v>
      </c>
      <c r="E14" s="6">
        <v>2642</v>
      </c>
      <c r="F14" s="6">
        <v>105098</v>
      </c>
      <c r="G14" s="6">
        <v>83.820895519999993</v>
      </c>
      <c r="H14" s="6">
        <v>39.432835820000001</v>
      </c>
      <c r="I14" s="6">
        <v>1568.6268660000001</v>
      </c>
      <c r="J14" s="6">
        <v>17344.41791</v>
      </c>
      <c r="K14" s="6">
        <v>5.776119403</v>
      </c>
      <c r="L14" s="6">
        <v>0.59701492499999997</v>
      </c>
      <c r="M14" s="7">
        <f>(D14/$C14)*1000</f>
        <v>4.832730389406545</v>
      </c>
      <c r="N14" s="7">
        <f>(E14/$C14)*1000</f>
        <v>2.2735173947314977</v>
      </c>
      <c r="O14" s="7">
        <f>(F14/$C14)*10</f>
        <v>0.9043986796044321</v>
      </c>
    </row>
    <row r="15" spans="1:15" x14ac:dyDescent="0.2">
      <c r="A15" s="6" t="s">
        <v>164</v>
      </c>
      <c r="B15" s="6">
        <v>66</v>
      </c>
      <c r="C15" s="6">
        <v>421539</v>
      </c>
      <c r="D15" s="6">
        <v>8803</v>
      </c>
      <c r="E15" s="6">
        <v>1851</v>
      </c>
      <c r="F15" s="6">
        <v>106877</v>
      </c>
      <c r="G15" s="6">
        <v>133.37878789999999</v>
      </c>
      <c r="H15" s="6">
        <v>28.045454549999999</v>
      </c>
      <c r="I15" s="6">
        <v>1619.348485</v>
      </c>
      <c r="J15" s="6">
        <v>6386.9545449999996</v>
      </c>
      <c r="K15" s="6">
        <v>3.0909090909999999</v>
      </c>
      <c r="L15" s="6">
        <v>0.53030303000000001</v>
      </c>
      <c r="M15" s="7">
        <f>(D15/$C15)*1000</f>
        <v>20.883002521712108</v>
      </c>
      <c r="N15" s="7">
        <f>(E15/$C15)*1000</f>
        <v>4.391052785151552</v>
      </c>
      <c r="O15" s="7">
        <f>(F15/$C15)*10</f>
        <v>2.5354000460218389</v>
      </c>
    </row>
    <row r="16" spans="1:15" x14ac:dyDescent="0.2">
      <c r="A16" s="6" t="s">
        <v>160</v>
      </c>
      <c r="B16" s="6">
        <v>64</v>
      </c>
      <c r="C16" s="6">
        <v>567615</v>
      </c>
      <c r="D16" s="6">
        <v>5525</v>
      </c>
      <c r="E16" s="6">
        <v>1747</v>
      </c>
      <c r="F16" s="6">
        <v>89252</v>
      </c>
      <c r="G16" s="6">
        <v>86.328125</v>
      </c>
      <c r="H16" s="6">
        <v>27.296875</v>
      </c>
      <c r="I16" s="6">
        <v>1394.5625</v>
      </c>
      <c r="J16" s="6">
        <v>8868.984375</v>
      </c>
      <c r="K16" s="6">
        <v>4.484375</v>
      </c>
      <c r="L16" s="6">
        <v>0.546875</v>
      </c>
      <c r="M16" s="7">
        <f>(D16/$C16)*1000</f>
        <v>9.7337103494446069</v>
      </c>
      <c r="N16" s="7">
        <f>(E16/$C16)*1000</f>
        <v>3.0777904037067376</v>
      </c>
      <c r="O16" s="7">
        <f>(F16/$C16)*10</f>
        <v>1.5724038300608687</v>
      </c>
    </row>
    <row r="17" spans="1:15" x14ac:dyDescent="0.2">
      <c r="A17" s="6" t="s">
        <v>163</v>
      </c>
      <c r="B17" s="6">
        <v>54</v>
      </c>
      <c r="C17" s="6">
        <v>2679349</v>
      </c>
      <c r="D17" s="6">
        <v>11657</v>
      </c>
      <c r="E17" s="6">
        <v>5505</v>
      </c>
      <c r="F17" s="6">
        <v>288594</v>
      </c>
      <c r="G17" s="6">
        <v>215.87037040000001</v>
      </c>
      <c r="H17" s="6">
        <v>101.94444439999999</v>
      </c>
      <c r="I17" s="6">
        <v>5344.3333329999996</v>
      </c>
      <c r="J17" s="6">
        <v>49617.574070000002</v>
      </c>
      <c r="K17" s="6">
        <v>14.277777779999999</v>
      </c>
      <c r="L17" s="6">
        <v>0.87037036999999995</v>
      </c>
      <c r="M17" s="7">
        <f>(D17/$C17)*1000</f>
        <v>4.3506836921953802</v>
      </c>
      <c r="N17" s="7">
        <f>(E17/$C17)*1000</f>
        <v>2.0546035622832264</v>
      </c>
      <c r="O17" s="7">
        <f>(F17/$C17)*10</f>
        <v>1.0771049236213721</v>
      </c>
    </row>
    <row r="18" spans="1:15" x14ac:dyDescent="0.2">
      <c r="A18" s="6" t="s">
        <v>166</v>
      </c>
      <c r="B18" s="6">
        <v>46</v>
      </c>
      <c r="C18" s="6">
        <v>1481177</v>
      </c>
      <c r="D18" s="6">
        <v>16551</v>
      </c>
      <c r="E18" s="6">
        <v>6900</v>
      </c>
      <c r="F18" s="6">
        <v>325615</v>
      </c>
      <c r="G18" s="6">
        <v>359.80434780000002</v>
      </c>
      <c r="H18" s="6">
        <v>150</v>
      </c>
      <c r="I18" s="6">
        <v>7078.5869570000004</v>
      </c>
      <c r="J18" s="6">
        <v>32199.5</v>
      </c>
      <c r="K18" s="6">
        <v>9.3695652169999999</v>
      </c>
      <c r="L18" s="6">
        <v>0.91304347799999996</v>
      </c>
      <c r="M18" s="7">
        <f>(D18/$C18)*1000</f>
        <v>11.174221581890619</v>
      </c>
      <c r="N18" s="7">
        <f>(E18/$C18)*1000</f>
        <v>4.6584574294631906</v>
      </c>
      <c r="O18" s="7">
        <f>(F18/$C18)*10</f>
        <v>2.1983530665139952</v>
      </c>
    </row>
    <row r="19" spans="1:15" x14ac:dyDescent="0.2">
      <c r="A19" s="6" t="s">
        <v>165</v>
      </c>
      <c r="B19" s="6">
        <v>45</v>
      </c>
      <c r="C19" s="6">
        <v>413710</v>
      </c>
      <c r="D19" s="6">
        <v>7306</v>
      </c>
      <c r="E19" s="6">
        <v>1720</v>
      </c>
      <c r="F19" s="6">
        <v>82084</v>
      </c>
      <c r="G19" s="6">
        <v>162.3555556</v>
      </c>
      <c r="H19" s="6">
        <v>38.222222219999999</v>
      </c>
      <c r="I19" s="6">
        <v>1824.0888890000001</v>
      </c>
      <c r="J19" s="6">
        <v>9193.5555559999993</v>
      </c>
      <c r="K19" s="6">
        <v>4.4666666670000001</v>
      </c>
      <c r="L19" s="6">
        <v>0.55555555599999995</v>
      </c>
      <c r="M19" s="7">
        <f>(D19/$C19)*1000</f>
        <v>17.65971332575959</v>
      </c>
      <c r="N19" s="7">
        <f>(E19/$C19)*1000</f>
        <v>4.1575016315776745</v>
      </c>
      <c r="O19" s="7">
        <f>(F19/$C19)*10</f>
        <v>1.984095139107104</v>
      </c>
    </row>
    <row r="20" spans="1:15" x14ac:dyDescent="0.2">
      <c r="A20" s="6" t="s">
        <v>167</v>
      </c>
      <c r="B20" s="6">
        <v>41</v>
      </c>
      <c r="C20" s="6">
        <v>2051484</v>
      </c>
      <c r="D20" s="6">
        <v>3485</v>
      </c>
      <c r="E20" s="6">
        <v>2007</v>
      </c>
      <c r="F20" s="6">
        <v>120418</v>
      </c>
      <c r="G20" s="6">
        <v>85</v>
      </c>
      <c r="H20" s="6">
        <v>48.951219510000001</v>
      </c>
      <c r="I20" s="6">
        <v>2937.02439</v>
      </c>
      <c r="J20" s="6">
        <v>50036.195119999997</v>
      </c>
      <c r="K20" s="6">
        <v>12.926829270000001</v>
      </c>
      <c r="L20" s="6">
        <v>0.53658536599999995</v>
      </c>
      <c r="M20" s="7">
        <f>(D20/$C20)*1000</f>
        <v>1.69877025606829</v>
      </c>
      <c r="N20" s="7">
        <f>(E20/$C20)*1000</f>
        <v>0.9783161847716092</v>
      </c>
      <c r="O20" s="7">
        <f>(F20/$C20)*10</f>
        <v>0.58697996182275858</v>
      </c>
    </row>
    <row r="21" spans="1:15" x14ac:dyDescent="0.2">
      <c r="A21" s="6" t="s">
        <v>168</v>
      </c>
      <c r="B21" s="6">
        <v>28</v>
      </c>
      <c r="C21" s="6">
        <v>338904</v>
      </c>
      <c r="D21" s="6">
        <v>3728</v>
      </c>
      <c r="E21" s="6">
        <v>851</v>
      </c>
      <c r="F21" s="6">
        <v>47084</v>
      </c>
      <c r="G21" s="6">
        <v>133.14285709999999</v>
      </c>
      <c r="H21" s="6">
        <v>30.39285714</v>
      </c>
      <c r="I21" s="6">
        <v>1681.5714290000001</v>
      </c>
      <c r="J21" s="6">
        <v>12103.71429</v>
      </c>
      <c r="K21" s="6">
        <v>5.4285714289999998</v>
      </c>
      <c r="L21" s="6">
        <v>0.53571428600000004</v>
      </c>
      <c r="M21" s="7">
        <f>(D21/$C21)*1000</f>
        <v>11.000165238533626</v>
      </c>
      <c r="N21" s="7">
        <f>(E21/$C21)*1000</f>
        <v>2.511035573495739</v>
      </c>
      <c r="O21" s="7">
        <f>(F21/$C21)*10</f>
        <v>1.389301985222954</v>
      </c>
    </row>
    <row r="22" spans="1:15" x14ac:dyDescent="0.2">
      <c r="A22" s="6" t="s">
        <v>176</v>
      </c>
      <c r="B22" s="6">
        <v>27</v>
      </c>
      <c r="C22" s="6">
        <v>293524</v>
      </c>
      <c r="D22" s="6">
        <v>2656</v>
      </c>
      <c r="E22" s="6">
        <v>596</v>
      </c>
      <c r="F22" s="6">
        <v>45357</v>
      </c>
      <c r="G22" s="6">
        <v>98.370370370000003</v>
      </c>
      <c r="H22" s="6">
        <v>22.074074070000002</v>
      </c>
      <c r="I22" s="6">
        <v>1679.8888890000001</v>
      </c>
      <c r="J22" s="6">
        <v>10871.259260000001</v>
      </c>
      <c r="K22" s="6">
        <v>5.2222222220000001</v>
      </c>
      <c r="L22" s="6">
        <v>0.592592593</v>
      </c>
      <c r="M22" s="7">
        <f>(D22/$C22)*1000</f>
        <v>9.0486638230604655</v>
      </c>
      <c r="N22" s="7">
        <f>(E22/$C22)*1000</f>
        <v>2.030498357885556</v>
      </c>
      <c r="O22" s="7">
        <f>(F22/$C22)*10</f>
        <v>1.5452569466210599</v>
      </c>
    </row>
    <row r="23" spans="1:15" x14ac:dyDescent="0.2">
      <c r="A23" s="6" t="s">
        <v>172</v>
      </c>
      <c r="B23" s="6">
        <v>26</v>
      </c>
      <c r="C23" s="6">
        <v>1650417</v>
      </c>
      <c r="D23" s="6">
        <v>2369</v>
      </c>
      <c r="E23" s="6">
        <v>1625</v>
      </c>
      <c r="F23" s="6">
        <v>64904</v>
      </c>
      <c r="G23" s="6">
        <v>91.11538462</v>
      </c>
      <c r="H23" s="6">
        <v>62.5</v>
      </c>
      <c r="I23" s="6">
        <v>2496.3076919999999</v>
      </c>
      <c r="J23" s="6">
        <v>63477.57692</v>
      </c>
      <c r="K23" s="6">
        <v>10.26923077</v>
      </c>
      <c r="L23" s="6">
        <v>0.57692307700000001</v>
      </c>
      <c r="M23" s="7">
        <f>(D23/$C23)*1000</f>
        <v>1.4353948123413658</v>
      </c>
      <c r="N23" s="7">
        <f>(E23/$C23)*1000</f>
        <v>0.98459964966429703</v>
      </c>
      <c r="O23" s="7">
        <f>(F23/$C23)*10</f>
        <v>0.39325818868807094</v>
      </c>
    </row>
    <row r="24" spans="1:15" x14ac:dyDescent="0.2">
      <c r="A24" s="6" t="s">
        <v>171</v>
      </c>
      <c r="B24" s="6">
        <v>25</v>
      </c>
      <c r="C24" s="6">
        <v>415273</v>
      </c>
      <c r="D24" s="6">
        <v>478</v>
      </c>
      <c r="E24" s="6">
        <v>196</v>
      </c>
      <c r="F24" s="6">
        <v>11876</v>
      </c>
      <c r="G24" s="6">
        <v>19.12</v>
      </c>
      <c r="H24" s="6">
        <v>7.84</v>
      </c>
      <c r="I24" s="6">
        <v>475.04</v>
      </c>
      <c r="J24" s="6">
        <v>16610.919999999998</v>
      </c>
      <c r="K24" s="6">
        <v>5.64</v>
      </c>
      <c r="L24" s="6">
        <v>0.68</v>
      </c>
      <c r="M24" s="7">
        <f>(D24/$C24)*1000</f>
        <v>1.151050032147527</v>
      </c>
      <c r="N24" s="7">
        <f>(E24/$C24)*1000</f>
        <v>0.47197867426969725</v>
      </c>
      <c r="O24" s="7">
        <f>(F24/$C24)*10</f>
        <v>0.28598054773606763</v>
      </c>
    </row>
    <row r="25" spans="1:15" x14ac:dyDescent="0.2">
      <c r="A25" s="6" t="s">
        <v>169</v>
      </c>
      <c r="B25" s="6">
        <v>24</v>
      </c>
      <c r="C25" s="6">
        <v>793636</v>
      </c>
      <c r="D25" s="6">
        <v>918</v>
      </c>
      <c r="E25" s="6">
        <v>407</v>
      </c>
      <c r="F25" s="6">
        <v>23111</v>
      </c>
      <c r="G25" s="6">
        <v>38.25</v>
      </c>
      <c r="H25" s="6">
        <v>16.958333329999999</v>
      </c>
      <c r="I25" s="6">
        <v>962.95833330000005</v>
      </c>
      <c r="J25" s="6">
        <v>33068.166669999999</v>
      </c>
      <c r="K25" s="6">
        <v>8.375</v>
      </c>
      <c r="L25" s="6">
        <v>0.5</v>
      </c>
      <c r="M25" s="7">
        <f>(D25/$C25)*1000</f>
        <v>1.1567015609170956</v>
      </c>
      <c r="N25" s="7">
        <f>(E25/$C25)*1000</f>
        <v>0.51282955914298245</v>
      </c>
      <c r="O25" s="7">
        <f>(F25/$C25)*10</f>
        <v>0.29120402804308271</v>
      </c>
    </row>
    <row r="26" spans="1:15" x14ac:dyDescent="0.2">
      <c r="A26" s="6" t="s">
        <v>173</v>
      </c>
      <c r="B26" s="6">
        <v>24</v>
      </c>
      <c r="C26" s="6">
        <v>205602</v>
      </c>
      <c r="D26" s="6">
        <v>1196</v>
      </c>
      <c r="E26" s="6">
        <v>381</v>
      </c>
      <c r="F26" s="6">
        <v>20695</v>
      </c>
      <c r="G26" s="6">
        <v>49.833333330000002</v>
      </c>
      <c r="H26" s="6">
        <v>15.875</v>
      </c>
      <c r="I26" s="6">
        <v>862.29166669999995</v>
      </c>
      <c r="J26" s="6">
        <v>8566.75</v>
      </c>
      <c r="K26" s="6">
        <v>4.0833333329999997</v>
      </c>
      <c r="L26" s="6">
        <v>0.5</v>
      </c>
      <c r="M26" s="7">
        <f>(D26/$C26)*1000</f>
        <v>5.8170640363420594</v>
      </c>
      <c r="N26" s="7">
        <f>(E26/$C26)*1000</f>
        <v>1.8530948142527797</v>
      </c>
      <c r="O26" s="7">
        <f>(F26/$C26)*10</f>
        <v>1.0065563564556765</v>
      </c>
    </row>
    <row r="27" spans="1:15" x14ac:dyDescent="0.2">
      <c r="A27" s="6" t="s">
        <v>174</v>
      </c>
      <c r="B27" s="6">
        <v>21</v>
      </c>
      <c r="C27" s="6">
        <v>1707748</v>
      </c>
      <c r="D27" s="6">
        <v>1351</v>
      </c>
      <c r="E27" s="6">
        <v>1485</v>
      </c>
      <c r="F27" s="6">
        <v>37489</v>
      </c>
      <c r="G27" s="6">
        <v>64.333333330000002</v>
      </c>
      <c r="H27" s="6">
        <v>70.714285709999999</v>
      </c>
      <c r="I27" s="6">
        <v>1785.190476</v>
      </c>
      <c r="J27" s="6">
        <v>81321.333329999994</v>
      </c>
      <c r="K27" s="6">
        <v>21.571428569999998</v>
      </c>
      <c r="L27" s="6">
        <v>0.66666666699999999</v>
      </c>
      <c r="M27" s="7">
        <f>(D27/$C27)*1000</f>
        <v>0.79110032627764759</v>
      </c>
      <c r="N27" s="7">
        <f>(E27/$C27)*1000</f>
        <v>0.86956623576780656</v>
      </c>
      <c r="O27" s="7">
        <f>(F27/$C27)*10</f>
        <v>0.21952302096093804</v>
      </c>
    </row>
    <row r="28" spans="1:15" x14ac:dyDescent="0.2">
      <c r="A28" s="6" t="s">
        <v>180</v>
      </c>
      <c r="B28" s="6">
        <v>20</v>
      </c>
      <c r="C28" s="6">
        <v>1199058</v>
      </c>
      <c r="D28" s="6">
        <v>1795</v>
      </c>
      <c r="E28" s="6">
        <v>668</v>
      </c>
      <c r="F28" s="6">
        <v>46698</v>
      </c>
      <c r="G28" s="6">
        <v>89.75</v>
      </c>
      <c r="H28" s="6">
        <v>33.4</v>
      </c>
      <c r="I28" s="6">
        <v>2334.9</v>
      </c>
      <c r="J28" s="6">
        <v>59952.9</v>
      </c>
      <c r="K28" s="6">
        <v>11.75</v>
      </c>
      <c r="L28" s="6">
        <v>0.75</v>
      </c>
      <c r="M28" s="7">
        <f>(D28/$C28)*1000</f>
        <v>1.4970084849940535</v>
      </c>
      <c r="N28" s="7">
        <f>(E28/$C28)*1000</f>
        <v>0.55710399330140825</v>
      </c>
      <c r="O28" s="7">
        <f>(F28/$C28)*10</f>
        <v>0.38945572274235279</v>
      </c>
    </row>
    <row r="29" spans="1:15" x14ac:dyDescent="0.2">
      <c r="A29" s="6" t="s">
        <v>177</v>
      </c>
      <c r="B29" s="6">
        <v>19</v>
      </c>
      <c r="C29" s="6">
        <v>433495</v>
      </c>
      <c r="D29" s="6">
        <v>822</v>
      </c>
      <c r="E29" s="6">
        <v>155</v>
      </c>
      <c r="F29" s="6">
        <v>23210</v>
      </c>
      <c r="G29" s="6">
        <v>43.263157890000002</v>
      </c>
      <c r="H29" s="6">
        <v>8.1578947369999995</v>
      </c>
      <c r="I29" s="6">
        <v>1221.578947</v>
      </c>
      <c r="J29" s="6">
        <v>22815.526320000001</v>
      </c>
      <c r="K29" s="6">
        <v>14.94736842</v>
      </c>
      <c r="L29" s="6">
        <v>0.73684210500000002</v>
      </c>
      <c r="M29" s="7">
        <f>(D29/$C29)*1000</f>
        <v>1.8962156426256358</v>
      </c>
      <c r="N29" s="7">
        <f>(E29/$C29)*1000</f>
        <v>0.35755891071407975</v>
      </c>
      <c r="O29" s="7">
        <f>(F29/$C29)*10</f>
        <v>0.53541563339830911</v>
      </c>
    </row>
    <row r="30" spans="1:15" x14ac:dyDescent="0.2">
      <c r="A30" s="6" t="s">
        <v>179</v>
      </c>
      <c r="B30" s="6">
        <v>19</v>
      </c>
      <c r="C30" s="6">
        <v>289447</v>
      </c>
      <c r="D30" s="6">
        <v>1026</v>
      </c>
      <c r="E30" s="6">
        <v>267</v>
      </c>
      <c r="F30" s="6">
        <v>19464</v>
      </c>
      <c r="G30" s="6">
        <v>54</v>
      </c>
      <c r="H30" s="6">
        <v>14.05263158</v>
      </c>
      <c r="I30" s="6">
        <v>1024.421053</v>
      </c>
      <c r="J30" s="6">
        <v>15234.05263</v>
      </c>
      <c r="K30" s="6">
        <v>5.3157894739999998</v>
      </c>
      <c r="L30" s="6">
        <v>0.42105263199999998</v>
      </c>
      <c r="M30" s="7">
        <f>(D30/$C30)*1000</f>
        <v>3.5446903923688966</v>
      </c>
      <c r="N30" s="7">
        <f>(E30/$C30)*1000</f>
        <v>0.92244866935915726</v>
      </c>
      <c r="O30" s="7">
        <f>(F30/$C30)*10</f>
        <v>0.67245471537103518</v>
      </c>
    </row>
    <row r="31" spans="1:15" x14ac:dyDescent="0.2">
      <c r="A31" s="6" t="s">
        <v>185</v>
      </c>
      <c r="B31" s="6">
        <v>18</v>
      </c>
      <c r="C31" s="6">
        <v>432540</v>
      </c>
      <c r="D31" s="6">
        <v>1793</v>
      </c>
      <c r="E31" s="6">
        <v>456</v>
      </c>
      <c r="F31" s="6">
        <v>31283</v>
      </c>
      <c r="G31" s="6">
        <v>99.611111109999996</v>
      </c>
      <c r="H31" s="6">
        <v>25.333333329999999</v>
      </c>
      <c r="I31" s="6">
        <v>1737.944444</v>
      </c>
      <c r="J31" s="6">
        <v>24030</v>
      </c>
      <c r="K31" s="6">
        <v>7.1666666670000003</v>
      </c>
      <c r="L31" s="6">
        <v>0.72222222199999997</v>
      </c>
      <c r="M31" s="7">
        <f>(D31/$C31)*1000</f>
        <v>4.1452813612613859</v>
      </c>
      <c r="N31" s="7">
        <f>(E31/$C31)*1000</f>
        <v>1.0542377583576084</v>
      </c>
      <c r="O31" s="7">
        <f>(F31/$C31)*10</f>
        <v>0.72323946918204096</v>
      </c>
    </row>
    <row r="32" spans="1:15" x14ac:dyDescent="0.2">
      <c r="A32" s="6" t="s">
        <v>170</v>
      </c>
      <c r="B32" s="6">
        <v>18</v>
      </c>
      <c r="C32" s="6">
        <v>220215</v>
      </c>
      <c r="D32" s="6">
        <v>1218</v>
      </c>
      <c r="E32" s="6">
        <v>1019</v>
      </c>
      <c r="F32" s="6">
        <v>17093</v>
      </c>
      <c r="G32" s="6">
        <v>67.666666669999998</v>
      </c>
      <c r="H32" s="6">
        <v>56.611111110000003</v>
      </c>
      <c r="I32" s="6">
        <v>949.61111110000002</v>
      </c>
      <c r="J32" s="6">
        <v>12234.166670000001</v>
      </c>
      <c r="K32" s="6">
        <v>6.6666666670000003</v>
      </c>
      <c r="L32" s="6">
        <v>0.72222222199999997</v>
      </c>
      <c r="M32" s="7">
        <f>(D32/$C32)*1000</f>
        <v>5.5309583815816357</v>
      </c>
      <c r="N32" s="7">
        <f>(E32/$C32)*1000</f>
        <v>4.62729605158595</v>
      </c>
      <c r="O32" s="7">
        <f>(F32/$C32)*10</f>
        <v>0.77619599028222419</v>
      </c>
    </row>
    <row r="33" spans="1:15" x14ac:dyDescent="0.2">
      <c r="A33" s="6" t="s">
        <v>192</v>
      </c>
      <c r="B33" s="6">
        <v>17</v>
      </c>
      <c r="C33" s="6">
        <v>440327</v>
      </c>
      <c r="D33" s="6">
        <v>2608</v>
      </c>
      <c r="E33" s="6">
        <v>872</v>
      </c>
      <c r="F33" s="6">
        <v>46327</v>
      </c>
      <c r="G33" s="6">
        <v>153.41176469999999</v>
      </c>
      <c r="H33" s="6">
        <v>51.294117649999997</v>
      </c>
      <c r="I33" s="6">
        <v>2725.117647</v>
      </c>
      <c r="J33" s="6">
        <v>25901.588240000001</v>
      </c>
      <c r="K33" s="6">
        <v>8.4117647059999996</v>
      </c>
      <c r="L33" s="6">
        <v>0.764705882</v>
      </c>
      <c r="M33" s="7">
        <f>(D33/$C33)*1000</f>
        <v>5.9228709572658502</v>
      </c>
      <c r="N33" s="7">
        <f>(E33/$C33)*1000</f>
        <v>1.9803464243618947</v>
      </c>
      <c r="O33" s="7">
        <f>(F33/$C33)*10</f>
        <v>1.052104458731806</v>
      </c>
    </row>
    <row r="34" spans="1:15" x14ac:dyDescent="0.2">
      <c r="A34" s="6" t="s">
        <v>300</v>
      </c>
      <c r="B34" s="6">
        <v>17</v>
      </c>
      <c r="C34" s="6">
        <v>386069</v>
      </c>
      <c r="D34" s="6">
        <v>8606</v>
      </c>
      <c r="E34" s="6">
        <v>2249</v>
      </c>
      <c r="F34" s="6">
        <v>164020</v>
      </c>
      <c r="G34" s="6">
        <v>506.23529409999998</v>
      </c>
      <c r="H34" s="6">
        <v>132.29411759999999</v>
      </c>
      <c r="I34" s="6">
        <v>9648.2352940000001</v>
      </c>
      <c r="J34" s="6">
        <v>22709.941180000002</v>
      </c>
      <c r="K34" s="6">
        <v>5.7058823529999998</v>
      </c>
      <c r="L34" s="6">
        <v>0.94117647100000001</v>
      </c>
      <c r="M34" s="7">
        <f>(D34/$C34)*1000</f>
        <v>22.291352064009285</v>
      </c>
      <c r="N34" s="7">
        <f>(E34/$C34)*1000</f>
        <v>5.8253835454284077</v>
      </c>
      <c r="O34" s="7">
        <f>(F34/$C34)*10</f>
        <v>4.2484633575863384</v>
      </c>
    </row>
    <row r="35" spans="1:15" x14ac:dyDescent="0.2">
      <c r="A35" s="6" t="s">
        <v>181</v>
      </c>
      <c r="B35" s="6">
        <v>16</v>
      </c>
      <c r="C35" s="6">
        <v>102417</v>
      </c>
      <c r="D35" s="6">
        <v>1256</v>
      </c>
      <c r="E35" s="6">
        <v>242</v>
      </c>
      <c r="F35" s="6">
        <v>19704</v>
      </c>
      <c r="G35" s="6">
        <v>78.5</v>
      </c>
      <c r="H35" s="6">
        <v>15.125</v>
      </c>
      <c r="I35" s="6">
        <v>1231.5</v>
      </c>
      <c r="J35" s="6">
        <v>6401.0625</v>
      </c>
      <c r="K35" s="6">
        <v>3.875</v>
      </c>
      <c r="L35" s="6">
        <v>0.6875</v>
      </c>
      <c r="M35" s="7">
        <f>(D35/$C35)*1000</f>
        <v>12.263589052598689</v>
      </c>
      <c r="N35" s="7">
        <f>(E35/$C35)*1000</f>
        <v>2.3628889735102572</v>
      </c>
      <c r="O35" s="7">
        <f>(F35/$C35)*10</f>
        <v>1.9238993526465333</v>
      </c>
    </row>
    <row r="36" spans="1:15" x14ac:dyDescent="0.2">
      <c r="A36" s="6" t="s">
        <v>178</v>
      </c>
      <c r="B36" s="6">
        <v>16</v>
      </c>
      <c r="C36" s="6">
        <v>140953</v>
      </c>
      <c r="D36" s="6">
        <v>1954</v>
      </c>
      <c r="E36" s="6">
        <v>574</v>
      </c>
      <c r="F36" s="6">
        <v>26080</v>
      </c>
      <c r="G36" s="6">
        <v>122.125</v>
      </c>
      <c r="H36" s="6">
        <v>35.875</v>
      </c>
      <c r="I36" s="6">
        <v>1630</v>
      </c>
      <c r="J36" s="6">
        <v>8809.5625</v>
      </c>
      <c r="K36" s="6">
        <v>4.9375</v>
      </c>
      <c r="L36" s="6">
        <v>0.6875</v>
      </c>
      <c r="M36" s="7">
        <f>(D36/$C36)*1000</f>
        <v>13.862776954020134</v>
      </c>
      <c r="N36" s="7">
        <f>(E36/$C36)*1000</f>
        <v>4.072279412286365</v>
      </c>
      <c r="O36" s="7">
        <f>(F36/$C36)*10</f>
        <v>1.8502621441189615</v>
      </c>
    </row>
    <row r="37" spans="1:15" x14ac:dyDescent="0.2">
      <c r="A37" s="6" t="s">
        <v>175</v>
      </c>
      <c r="B37" s="6">
        <v>16</v>
      </c>
      <c r="C37" s="6">
        <v>436004</v>
      </c>
      <c r="D37" s="6">
        <v>661</v>
      </c>
      <c r="E37" s="6">
        <v>207</v>
      </c>
      <c r="F37" s="6">
        <v>21423</v>
      </c>
      <c r="G37" s="6">
        <v>41.3125</v>
      </c>
      <c r="H37" s="6">
        <v>12.9375</v>
      </c>
      <c r="I37" s="6">
        <v>1338.9375</v>
      </c>
      <c r="J37" s="6">
        <v>27250.25</v>
      </c>
      <c r="K37" s="6">
        <v>7.5625</v>
      </c>
      <c r="L37" s="6">
        <v>0.75</v>
      </c>
      <c r="M37" s="7">
        <f>(D37/$C37)*1000</f>
        <v>1.5160411372372731</v>
      </c>
      <c r="N37" s="7">
        <f>(E37/$C37)*1000</f>
        <v>0.47476628654782982</v>
      </c>
      <c r="O37" s="7">
        <f>(F37/$C37)*10</f>
        <v>0.49134870322290625</v>
      </c>
    </row>
    <row r="38" spans="1:15" x14ac:dyDescent="0.2">
      <c r="A38" s="6" t="s">
        <v>183</v>
      </c>
      <c r="B38" s="6">
        <v>16</v>
      </c>
      <c r="C38" s="6">
        <v>486635</v>
      </c>
      <c r="D38" s="6">
        <v>2371</v>
      </c>
      <c r="E38" s="6">
        <v>1347</v>
      </c>
      <c r="F38" s="6">
        <v>51124</v>
      </c>
      <c r="G38" s="6">
        <v>148.1875</v>
      </c>
      <c r="H38" s="6">
        <v>84.1875</v>
      </c>
      <c r="I38" s="6">
        <v>3195.25</v>
      </c>
      <c r="J38" s="6">
        <v>30414.6875</v>
      </c>
      <c r="K38" s="6">
        <v>10.1875</v>
      </c>
      <c r="L38" s="6">
        <v>0.8125</v>
      </c>
      <c r="M38" s="7">
        <f>(D38/$C38)*1000</f>
        <v>4.8722348371983113</v>
      </c>
      <c r="N38" s="7">
        <f>(E38/$C38)*1000</f>
        <v>2.7679883280076445</v>
      </c>
      <c r="O38" s="7">
        <f>(F38/$C38)*10</f>
        <v>1.0505615091392935</v>
      </c>
    </row>
    <row r="39" spans="1:15" x14ac:dyDescent="0.2">
      <c r="A39" s="6" t="s">
        <v>230</v>
      </c>
      <c r="B39" s="6">
        <v>15</v>
      </c>
      <c r="C39" s="6">
        <v>113009</v>
      </c>
      <c r="D39" s="6">
        <v>718</v>
      </c>
      <c r="E39" s="6">
        <v>181</v>
      </c>
      <c r="F39" s="6">
        <v>21927</v>
      </c>
      <c r="G39" s="6">
        <v>47.866666670000001</v>
      </c>
      <c r="H39" s="6">
        <v>12.06666667</v>
      </c>
      <c r="I39" s="6">
        <v>1461.8</v>
      </c>
      <c r="J39" s="6">
        <v>7533.9333329999999</v>
      </c>
      <c r="K39" s="6">
        <v>3.0666666669999998</v>
      </c>
      <c r="L39" s="6">
        <v>0.4</v>
      </c>
      <c r="M39" s="7">
        <f>(D39/$C39)*1000</f>
        <v>6.3534762718013615</v>
      </c>
      <c r="N39" s="7">
        <f>(E39/$C39)*1000</f>
        <v>1.6016423470697023</v>
      </c>
      <c r="O39" s="7">
        <f>(F39/$C39)*10</f>
        <v>1.9402879416683627</v>
      </c>
    </row>
    <row r="40" spans="1:15" x14ac:dyDescent="0.2">
      <c r="A40" s="6" t="s">
        <v>194</v>
      </c>
      <c r="B40" s="6">
        <v>15</v>
      </c>
      <c r="C40" s="6">
        <v>375161</v>
      </c>
      <c r="D40" s="6">
        <v>1751</v>
      </c>
      <c r="E40" s="6">
        <v>498</v>
      </c>
      <c r="F40" s="6">
        <v>34720</v>
      </c>
      <c r="G40" s="6">
        <v>116.7333333</v>
      </c>
      <c r="H40" s="6">
        <v>33.200000000000003</v>
      </c>
      <c r="I40" s="6">
        <v>2314.666667</v>
      </c>
      <c r="J40" s="6">
        <v>25010.733329999999</v>
      </c>
      <c r="K40" s="6">
        <v>9.5333333329999999</v>
      </c>
      <c r="L40" s="6">
        <v>0.8</v>
      </c>
      <c r="M40" s="7">
        <f>(D40/$C40)*1000</f>
        <v>4.6673294932042513</v>
      </c>
      <c r="N40" s="7">
        <f>(E40/$C40)*1000</f>
        <v>1.3274300900146869</v>
      </c>
      <c r="O40" s="7">
        <f>(F40/$C40)*10</f>
        <v>0.92546933183353275</v>
      </c>
    </row>
    <row r="41" spans="1:15" x14ac:dyDescent="0.2">
      <c r="A41" s="6" t="s">
        <v>229</v>
      </c>
      <c r="B41" s="6">
        <v>15</v>
      </c>
      <c r="C41" s="6">
        <v>62917</v>
      </c>
      <c r="D41" s="6">
        <v>2521</v>
      </c>
      <c r="E41" s="6">
        <v>245</v>
      </c>
      <c r="F41" s="6">
        <v>30929</v>
      </c>
      <c r="G41" s="6">
        <v>168.06666670000001</v>
      </c>
      <c r="H41" s="6">
        <v>16.333333329999999</v>
      </c>
      <c r="I41" s="6">
        <v>2061.9333329999999</v>
      </c>
      <c r="J41" s="6">
        <v>4194.4666669999997</v>
      </c>
      <c r="K41" s="6">
        <v>2.4</v>
      </c>
      <c r="L41" s="6">
        <v>0.46666666699999998</v>
      </c>
      <c r="M41" s="7">
        <f>(D41/$C41)*1000</f>
        <v>40.068661887884033</v>
      </c>
      <c r="N41" s="7">
        <f>(E41/$C41)*1000</f>
        <v>3.8940191045345456</v>
      </c>
      <c r="O41" s="7">
        <f>(F41/$C41)*10</f>
        <v>4.9158415054754681</v>
      </c>
    </row>
    <row r="42" spans="1:15" x14ac:dyDescent="0.2">
      <c r="A42" s="6" t="s">
        <v>190</v>
      </c>
      <c r="B42" s="6">
        <v>15</v>
      </c>
      <c r="C42" s="6">
        <v>574437</v>
      </c>
      <c r="D42" s="6">
        <v>876</v>
      </c>
      <c r="E42" s="6">
        <v>342</v>
      </c>
      <c r="F42" s="6">
        <v>18536</v>
      </c>
      <c r="G42" s="6">
        <v>58.4</v>
      </c>
      <c r="H42" s="6">
        <v>22.8</v>
      </c>
      <c r="I42" s="6">
        <v>1235.7333329999999</v>
      </c>
      <c r="J42" s="6">
        <v>38295.800000000003</v>
      </c>
      <c r="K42" s="6">
        <v>11.53333333</v>
      </c>
      <c r="L42" s="6">
        <v>0.6</v>
      </c>
      <c r="M42" s="7">
        <f>(D42/$C42)*1000</f>
        <v>1.5249714067861229</v>
      </c>
      <c r="N42" s="7">
        <f>(E42/$C42)*1000</f>
        <v>0.59536554922471918</v>
      </c>
      <c r="O42" s="7">
        <f>(F42/$C42)*10</f>
        <v>0.32268116434004074</v>
      </c>
    </row>
    <row r="43" spans="1:15" x14ac:dyDescent="0.2">
      <c r="A43" s="6" t="s">
        <v>219</v>
      </c>
      <c r="B43" s="6">
        <v>14</v>
      </c>
      <c r="C43" s="6">
        <v>442907</v>
      </c>
      <c r="D43" s="6">
        <v>360</v>
      </c>
      <c r="E43" s="6">
        <v>239</v>
      </c>
      <c r="F43" s="6">
        <v>7383</v>
      </c>
      <c r="G43" s="6">
        <v>25.714285709999999</v>
      </c>
      <c r="H43" s="6">
        <v>17.071428569999998</v>
      </c>
      <c r="I43" s="6">
        <v>527.35714289999999</v>
      </c>
      <c r="J43" s="6">
        <v>31636.21429</v>
      </c>
      <c r="K43" s="6">
        <v>8.5714285710000002</v>
      </c>
      <c r="L43" s="6">
        <v>0.78571428600000004</v>
      </c>
      <c r="M43" s="7">
        <f>(D43/$C43)*1000</f>
        <v>0.81281171893873883</v>
      </c>
      <c r="N43" s="7">
        <f>(E43/$C43)*1000</f>
        <v>0.53961666896210725</v>
      </c>
      <c r="O43" s="7">
        <f>(F43/$C43)*10</f>
        <v>0.16669413669235303</v>
      </c>
    </row>
    <row r="44" spans="1:15" x14ac:dyDescent="0.2">
      <c r="A44" s="6" t="s">
        <v>215</v>
      </c>
      <c r="B44" s="6">
        <v>14</v>
      </c>
      <c r="C44" s="6">
        <v>561189</v>
      </c>
      <c r="D44" s="6">
        <v>1534</v>
      </c>
      <c r="E44" s="6">
        <v>320</v>
      </c>
      <c r="F44" s="6">
        <v>30998</v>
      </c>
      <c r="G44" s="6">
        <v>109.5714286</v>
      </c>
      <c r="H44" s="6">
        <v>22.85714286</v>
      </c>
      <c r="I44" s="6">
        <v>2214.1428569999998</v>
      </c>
      <c r="J44" s="6">
        <v>40084.928569999996</v>
      </c>
      <c r="K44" s="6">
        <v>12.35714286</v>
      </c>
      <c r="L44" s="6">
        <v>0.78571428600000004</v>
      </c>
      <c r="M44" s="7">
        <f>(D44/$C44)*1000</f>
        <v>2.7334819463674447</v>
      </c>
      <c r="N44" s="7">
        <f>(E44/$C44)*1000</f>
        <v>0.57021787668682034</v>
      </c>
      <c r="O44" s="7">
        <f>(F44/$C44)*10</f>
        <v>0.55236292942306431</v>
      </c>
    </row>
    <row r="45" spans="1:15" x14ac:dyDescent="0.2">
      <c r="A45" s="6" t="s">
        <v>188</v>
      </c>
      <c r="B45" s="6">
        <v>14</v>
      </c>
      <c r="C45" s="6">
        <v>585957</v>
      </c>
      <c r="D45" s="6">
        <v>1077</v>
      </c>
      <c r="E45" s="6">
        <v>286</v>
      </c>
      <c r="F45" s="6">
        <v>30066</v>
      </c>
      <c r="G45" s="6">
        <v>76.928571430000005</v>
      </c>
      <c r="H45" s="6">
        <v>20.428571430000002</v>
      </c>
      <c r="I45" s="6">
        <v>2147.5714290000001</v>
      </c>
      <c r="J45" s="6">
        <v>41854.071430000004</v>
      </c>
      <c r="K45" s="6">
        <v>12.42857143</v>
      </c>
      <c r="L45" s="6">
        <v>0.78571428600000004</v>
      </c>
      <c r="M45" s="7">
        <f>(D45/$C45)*1000</f>
        <v>1.8380188307333132</v>
      </c>
      <c r="N45" s="7">
        <f>(E45/$C45)*1000</f>
        <v>0.48809042301738864</v>
      </c>
      <c r="O45" s="7">
        <f>(F45/$C45)*10</f>
        <v>0.51310932372170648</v>
      </c>
    </row>
    <row r="46" spans="1:15" x14ac:dyDescent="0.2">
      <c r="A46" s="6" t="s">
        <v>184</v>
      </c>
      <c r="B46" s="6">
        <v>14</v>
      </c>
      <c r="C46" s="6">
        <v>655974</v>
      </c>
      <c r="D46" s="6">
        <v>1683</v>
      </c>
      <c r="E46" s="6">
        <v>527</v>
      </c>
      <c r="F46" s="6">
        <v>53750</v>
      </c>
      <c r="G46" s="6">
        <v>120.2142857</v>
      </c>
      <c r="H46" s="6">
        <v>37.642857139999997</v>
      </c>
      <c r="I46" s="6">
        <v>3839.2857140000001</v>
      </c>
      <c r="J46" s="6">
        <v>46855.285709999996</v>
      </c>
      <c r="K46" s="6">
        <v>20.14285714</v>
      </c>
      <c r="L46" s="6">
        <v>0.71428571399999996</v>
      </c>
      <c r="M46" s="7">
        <f>(D46/$C46)*1000</f>
        <v>2.5656504678539087</v>
      </c>
      <c r="N46" s="7">
        <f>(E46/$C46)*1000</f>
        <v>0.80338550003506237</v>
      </c>
      <c r="O46" s="7">
        <f>(F46/$C46)*10</f>
        <v>0.81939223200919553</v>
      </c>
    </row>
    <row r="47" spans="1:15" x14ac:dyDescent="0.2">
      <c r="A47" s="6" t="s">
        <v>220</v>
      </c>
      <c r="B47" s="6">
        <v>14</v>
      </c>
      <c r="C47" s="6">
        <v>79124</v>
      </c>
      <c r="D47" s="6">
        <v>552</v>
      </c>
      <c r="E47" s="6">
        <v>116</v>
      </c>
      <c r="F47" s="6">
        <v>9086</v>
      </c>
      <c r="G47" s="6">
        <v>39.428571429999998</v>
      </c>
      <c r="H47" s="6">
        <v>8.2857142859999993</v>
      </c>
      <c r="I47" s="6">
        <v>649</v>
      </c>
      <c r="J47" s="6">
        <v>5651.7142860000004</v>
      </c>
      <c r="K47" s="6">
        <v>3.4285714289999998</v>
      </c>
      <c r="L47" s="6">
        <v>0.71428571399999996</v>
      </c>
      <c r="M47" s="7">
        <f>(D47/$C47)*1000</f>
        <v>6.9763914867802441</v>
      </c>
      <c r="N47" s="7">
        <f>(E47/$C47)*1000</f>
        <v>1.4660532834538194</v>
      </c>
      <c r="O47" s="7">
        <f>(F47/$C47)*10</f>
        <v>1.1483241494363279</v>
      </c>
    </row>
    <row r="48" spans="1:15" x14ac:dyDescent="0.2">
      <c r="A48" s="6" t="s">
        <v>207</v>
      </c>
      <c r="B48" s="6">
        <v>13</v>
      </c>
      <c r="C48" s="6">
        <v>145114</v>
      </c>
      <c r="D48" s="6">
        <v>652</v>
      </c>
      <c r="E48" s="6">
        <v>151</v>
      </c>
      <c r="F48" s="6">
        <v>19722</v>
      </c>
      <c r="G48" s="6">
        <v>50.15384615</v>
      </c>
      <c r="H48" s="6">
        <v>11.61538462</v>
      </c>
      <c r="I48" s="6">
        <v>1517.0769230000001</v>
      </c>
      <c r="J48" s="6">
        <v>11162.615379999999</v>
      </c>
      <c r="K48" s="6">
        <v>5.923076923</v>
      </c>
      <c r="L48" s="6">
        <v>0.61538461499999997</v>
      </c>
      <c r="M48" s="7">
        <f>(D48/$C48)*1000</f>
        <v>4.4930192813925602</v>
      </c>
      <c r="N48" s="7">
        <f>(E48/$C48)*1000</f>
        <v>1.0405612139421418</v>
      </c>
      <c r="O48" s="7">
        <f>(F48/$C48)*10</f>
        <v>1.359069421282578</v>
      </c>
    </row>
    <row r="49" spans="1:15" x14ac:dyDescent="0.2">
      <c r="A49" s="6" t="s">
        <v>186</v>
      </c>
      <c r="B49" s="6">
        <v>13</v>
      </c>
      <c r="C49" s="6">
        <v>224187</v>
      </c>
      <c r="D49" s="6">
        <v>929</v>
      </c>
      <c r="E49" s="6">
        <v>360</v>
      </c>
      <c r="F49" s="6">
        <v>25962</v>
      </c>
      <c r="G49" s="6">
        <v>71.46153846</v>
      </c>
      <c r="H49" s="6">
        <v>27.69230769</v>
      </c>
      <c r="I49" s="6">
        <v>1997.0769230000001</v>
      </c>
      <c r="J49" s="6">
        <v>17245.153849999999</v>
      </c>
      <c r="K49" s="6">
        <v>6.923076923</v>
      </c>
      <c r="L49" s="6">
        <v>0.61538461499999997</v>
      </c>
      <c r="M49" s="7">
        <f>(D49/$C49)*1000</f>
        <v>4.1438620437402696</v>
      </c>
      <c r="N49" s="7">
        <f>(E49/$C49)*1000</f>
        <v>1.6058022989736247</v>
      </c>
      <c r="O49" s="7">
        <f>(F49/$C49)*10</f>
        <v>1.158051091276479</v>
      </c>
    </row>
    <row r="50" spans="1:15" x14ac:dyDescent="0.2">
      <c r="A50" s="6" t="s">
        <v>187</v>
      </c>
      <c r="B50" s="6">
        <v>13</v>
      </c>
      <c r="C50" s="6">
        <v>604690</v>
      </c>
      <c r="D50" s="6">
        <v>4238</v>
      </c>
      <c r="E50" s="6">
        <v>2109</v>
      </c>
      <c r="F50" s="6">
        <v>96857</v>
      </c>
      <c r="G50" s="6">
        <v>326</v>
      </c>
      <c r="H50" s="6">
        <v>162.2307692</v>
      </c>
      <c r="I50" s="6">
        <v>7450.5384620000004</v>
      </c>
      <c r="J50" s="6">
        <v>46514.615380000003</v>
      </c>
      <c r="K50" s="6">
        <v>15.38461538</v>
      </c>
      <c r="L50" s="6">
        <v>0.69230769199999997</v>
      </c>
      <c r="M50" s="7">
        <f>(D50/$C50)*1000</f>
        <v>7.0085498354528761</v>
      </c>
      <c r="N50" s="7">
        <f>(E50/$C50)*1000</f>
        <v>3.4877375183978567</v>
      </c>
      <c r="O50" s="7">
        <f>(F50/$C50)*10</f>
        <v>1.601762886768427</v>
      </c>
    </row>
    <row r="51" spans="1:15" x14ac:dyDescent="0.2">
      <c r="A51" s="6" t="s">
        <v>197</v>
      </c>
      <c r="B51" s="6">
        <v>13</v>
      </c>
      <c r="C51" s="6">
        <v>77993</v>
      </c>
      <c r="D51" s="6">
        <v>812</v>
      </c>
      <c r="E51" s="6">
        <v>120</v>
      </c>
      <c r="F51" s="6">
        <v>12291</v>
      </c>
      <c r="G51" s="6">
        <v>62.46153846</v>
      </c>
      <c r="H51" s="6">
        <v>9.230769231</v>
      </c>
      <c r="I51" s="6">
        <v>945.46153849999996</v>
      </c>
      <c r="J51" s="6">
        <v>5999.4615379999996</v>
      </c>
      <c r="K51" s="6">
        <v>2.384615385</v>
      </c>
      <c r="L51" s="6">
        <v>0.38461538499999998</v>
      </c>
      <c r="M51" s="7">
        <f>(D51/$C51)*1000</f>
        <v>10.41119074788763</v>
      </c>
      <c r="N51" s="7">
        <f>(E51/$C51)*1000</f>
        <v>1.5385996179144283</v>
      </c>
      <c r="O51" s="7">
        <f>(F51/$C51)*10</f>
        <v>1.5759106586488532</v>
      </c>
    </row>
    <row r="52" spans="1:15" x14ac:dyDescent="0.2">
      <c r="A52" s="6" t="s">
        <v>301</v>
      </c>
      <c r="B52" s="6">
        <v>13</v>
      </c>
      <c r="C52" s="6">
        <v>300594</v>
      </c>
      <c r="D52" s="6">
        <v>454</v>
      </c>
      <c r="E52" s="6">
        <v>227</v>
      </c>
      <c r="F52" s="6">
        <v>8951</v>
      </c>
      <c r="G52" s="6">
        <v>34.92307692</v>
      </c>
      <c r="H52" s="6">
        <v>17.46153846</v>
      </c>
      <c r="I52" s="6">
        <v>688.53846150000004</v>
      </c>
      <c r="J52" s="6">
        <v>23122.615379999999</v>
      </c>
      <c r="K52" s="6">
        <v>7.538461538</v>
      </c>
      <c r="L52" s="6">
        <v>0.61538461499999997</v>
      </c>
      <c r="M52" s="7">
        <f>(D52/$C52)*1000</f>
        <v>1.5103428544814601</v>
      </c>
      <c r="N52" s="7">
        <f>(E52/$C52)*1000</f>
        <v>0.75517142724073005</v>
      </c>
      <c r="O52" s="7">
        <f>(F52/$C52)*10</f>
        <v>0.29777706807188437</v>
      </c>
    </row>
    <row r="53" spans="1:15" x14ac:dyDescent="0.2">
      <c r="A53" s="6" t="s">
        <v>200</v>
      </c>
      <c r="B53" s="6">
        <v>13</v>
      </c>
      <c r="C53" s="6">
        <v>26442</v>
      </c>
      <c r="D53" s="6">
        <v>94</v>
      </c>
      <c r="E53" s="6">
        <v>12</v>
      </c>
      <c r="F53" s="6">
        <v>1846</v>
      </c>
      <c r="G53" s="6">
        <v>7.230769231</v>
      </c>
      <c r="H53" s="6">
        <v>0.92307692299999999</v>
      </c>
      <c r="I53" s="6">
        <v>142</v>
      </c>
      <c r="J53" s="6">
        <v>2034</v>
      </c>
      <c r="K53" s="6">
        <v>1.692307692</v>
      </c>
      <c r="L53" s="6">
        <v>7.6923077000000006E-2</v>
      </c>
      <c r="M53" s="7">
        <f>(D53/$C53)*1000</f>
        <v>3.554950457605325</v>
      </c>
      <c r="N53" s="7">
        <f>(E53/$C53)*1000</f>
        <v>0.45382346267302021</v>
      </c>
      <c r="O53" s="7">
        <f>(F53/$C53)*10</f>
        <v>0.69813176007866273</v>
      </c>
    </row>
    <row r="54" spans="1:15" x14ac:dyDescent="0.2">
      <c r="A54" s="6" t="s">
        <v>202</v>
      </c>
      <c r="B54" s="6">
        <v>12</v>
      </c>
      <c r="C54" s="6">
        <v>579967</v>
      </c>
      <c r="D54" s="6">
        <v>341</v>
      </c>
      <c r="E54" s="6">
        <v>290</v>
      </c>
      <c r="F54" s="6">
        <v>7432</v>
      </c>
      <c r="G54" s="6">
        <v>28.416666670000001</v>
      </c>
      <c r="H54" s="6">
        <v>24.166666670000001</v>
      </c>
      <c r="I54" s="6">
        <v>619.33333330000005</v>
      </c>
      <c r="J54" s="6">
        <v>48330.583330000001</v>
      </c>
      <c r="K54" s="6">
        <v>12.75</v>
      </c>
      <c r="L54" s="6">
        <v>0.91666666699999999</v>
      </c>
      <c r="M54" s="7">
        <f>(D54/$C54)*1000</f>
        <v>0.58796448763464126</v>
      </c>
      <c r="N54" s="7">
        <f>(E54/$C54)*1000</f>
        <v>0.50002844989456297</v>
      </c>
      <c r="O54" s="7">
        <f>(F54/$C54)*10</f>
        <v>0.12814522205573764</v>
      </c>
    </row>
    <row r="55" spans="1:15" x14ac:dyDescent="0.2">
      <c r="A55" s="6" t="s">
        <v>182</v>
      </c>
      <c r="B55" s="6">
        <v>12</v>
      </c>
      <c r="C55" s="6">
        <v>701982</v>
      </c>
      <c r="D55" s="6">
        <v>898</v>
      </c>
      <c r="E55" s="6">
        <v>348</v>
      </c>
      <c r="F55" s="6">
        <v>33044</v>
      </c>
      <c r="G55" s="6">
        <v>74.833333330000002</v>
      </c>
      <c r="H55" s="6">
        <v>29</v>
      </c>
      <c r="I55" s="6">
        <v>2753.666667</v>
      </c>
      <c r="J55" s="6">
        <v>58498.5</v>
      </c>
      <c r="K55" s="6">
        <v>13.41666667</v>
      </c>
      <c r="L55" s="6">
        <v>0.66666666699999999</v>
      </c>
      <c r="M55" s="7">
        <f>(D55/$C55)*1000</f>
        <v>1.2792350801017691</v>
      </c>
      <c r="N55" s="7">
        <f>(E55/$C55)*1000</f>
        <v>0.49573920698821339</v>
      </c>
      <c r="O55" s="7">
        <f>(F55/$C55)*10</f>
        <v>0.47072432056662422</v>
      </c>
    </row>
    <row r="56" spans="1:15" x14ac:dyDescent="0.2">
      <c r="A56" s="6" t="s">
        <v>212</v>
      </c>
      <c r="B56" s="6">
        <v>12</v>
      </c>
      <c r="C56" s="6">
        <v>109122</v>
      </c>
      <c r="D56" s="6">
        <v>438</v>
      </c>
      <c r="E56" s="6">
        <v>96</v>
      </c>
      <c r="F56" s="6">
        <v>5528</v>
      </c>
      <c r="G56" s="6">
        <v>36.5</v>
      </c>
      <c r="H56" s="6">
        <v>8</v>
      </c>
      <c r="I56" s="6">
        <v>460.66666670000001</v>
      </c>
      <c r="J56" s="6">
        <v>9093.5</v>
      </c>
      <c r="K56" s="6">
        <v>4.75</v>
      </c>
      <c r="L56" s="6">
        <v>0.75</v>
      </c>
      <c r="M56" s="7">
        <f>(D56/$C56)*1000</f>
        <v>4.0138560510254582</v>
      </c>
      <c r="N56" s="7">
        <f>(E56/$C56)*1000</f>
        <v>0.8797492714576346</v>
      </c>
      <c r="O56" s="7">
        <f>(F56/$C56)*10</f>
        <v>0.50658895548102123</v>
      </c>
    </row>
    <row r="57" spans="1:15" x14ac:dyDescent="0.2">
      <c r="A57" s="6" t="s">
        <v>198</v>
      </c>
      <c r="B57" s="6">
        <v>12</v>
      </c>
      <c r="C57" s="6">
        <v>462703</v>
      </c>
      <c r="D57" s="6">
        <v>691</v>
      </c>
      <c r="E57" s="6">
        <v>198</v>
      </c>
      <c r="F57" s="6">
        <v>22732</v>
      </c>
      <c r="G57" s="6">
        <v>57.583333330000002</v>
      </c>
      <c r="H57" s="6">
        <v>16.5</v>
      </c>
      <c r="I57" s="6">
        <v>1894.333333</v>
      </c>
      <c r="J57" s="6">
        <v>38558.583330000001</v>
      </c>
      <c r="K57" s="6">
        <v>12.91666667</v>
      </c>
      <c r="L57" s="6">
        <v>0.91666666699999999</v>
      </c>
      <c r="M57" s="7">
        <f>(D57/$C57)*1000</f>
        <v>1.4933985731668045</v>
      </c>
      <c r="N57" s="7">
        <f>(E57/$C57)*1000</f>
        <v>0.42792028579888175</v>
      </c>
      <c r="O57" s="7">
        <f>(F57/$C57)*10</f>
        <v>0.49128706751415058</v>
      </c>
    </row>
    <row r="58" spans="1:15" x14ac:dyDescent="0.2">
      <c r="A58" s="6" t="s">
        <v>217</v>
      </c>
      <c r="B58" s="6">
        <v>12</v>
      </c>
      <c r="C58" s="6">
        <v>192700</v>
      </c>
      <c r="D58" s="6">
        <v>1206</v>
      </c>
      <c r="E58" s="6">
        <v>992</v>
      </c>
      <c r="F58" s="6">
        <v>31751</v>
      </c>
      <c r="G58" s="6">
        <v>100.5</v>
      </c>
      <c r="H58" s="6">
        <v>82.666666669999998</v>
      </c>
      <c r="I58" s="6">
        <v>2645.916667</v>
      </c>
      <c r="J58" s="6">
        <v>16058.333329999999</v>
      </c>
      <c r="K58" s="6">
        <v>4.5</v>
      </c>
      <c r="L58" s="6">
        <v>0.41666666699999999</v>
      </c>
      <c r="M58" s="7">
        <f>(D58/$C58)*1000</f>
        <v>6.2584327970939286</v>
      </c>
      <c r="N58" s="7">
        <f>(E58/$C58)*1000</f>
        <v>5.1478982874935131</v>
      </c>
      <c r="O58" s="7">
        <f>(F58/$C58)*10</f>
        <v>1.6476907109496628</v>
      </c>
    </row>
    <row r="59" spans="1:15" x14ac:dyDescent="0.2">
      <c r="A59" s="6" t="s">
        <v>193</v>
      </c>
      <c r="B59" s="6">
        <v>12</v>
      </c>
      <c r="C59" s="6">
        <v>511949</v>
      </c>
      <c r="D59" s="6">
        <v>5426</v>
      </c>
      <c r="E59" s="6">
        <v>2919</v>
      </c>
      <c r="F59" s="6">
        <v>103282</v>
      </c>
      <c r="G59" s="6">
        <v>452.16666670000001</v>
      </c>
      <c r="H59" s="6">
        <v>243.25</v>
      </c>
      <c r="I59" s="6">
        <v>8606.8333330000005</v>
      </c>
      <c r="J59" s="6">
        <v>42662.416669999999</v>
      </c>
      <c r="K59" s="6">
        <v>11.08333333</v>
      </c>
      <c r="L59" s="6">
        <v>0.66666666699999999</v>
      </c>
      <c r="M59" s="7">
        <f>(D59/$C59)*1000</f>
        <v>10.59871198107624</v>
      </c>
      <c r="N59" s="7">
        <f>(E59/$C59)*1000</f>
        <v>5.7017398217400563</v>
      </c>
      <c r="O59" s="7">
        <f>(F59/$C59)*10</f>
        <v>2.0174275171940956</v>
      </c>
    </row>
    <row r="60" spans="1:15" x14ac:dyDescent="0.2">
      <c r="A60" s="6" t="s">
        <v>199</v>
      </c>
      <c r="B60" s="6">
        <v>11</v>
      </c>
      <c r="C60" s="6">
        <v>163399</v>
      </c>
      <c r="D60" s="6">
        <v>1499</v>
      </c>
      <c r="E60" s="6">
        <v>414</v>
      </c>
      <c r="F60" s="6">
        <v>34543</v>
      </c>
      <c r="G60" s="6">
        <v>136.27272730000001</v>
      </c>
      <c r="H60" s="6">
        <v>37.636363639999999</v>
      </c>
      <c r="I60" s="6">
        <v>3140.272727</v>
      </c>
      <c r="J60" s="6">
        <v>14854.45455</v>
      </c>
      <c r="K60" s="6">
        <v>9.5454545450000001</v>
      </c>
      <c r="L60" s="6">
        <v>1</v>
      </c>
      <c r="M60" s="7">
        <f>(D60/$C60)*1000</f>
        <v>9.1738627531380246</v>
      </c>
      <c r="N60" s="7">
        <f>(E60/$C60)*1000</f>
        <v>2.5336752366905553</v>
      </c>
      <c r="O60" s="7">
        <f>(F60/$C60)*10</f>
        <v>2.1140276256280637</v>
      </c>
    </row>
    <row r="61" spans="1:15" x14ac:dyDescent="0.2">
      <c r="A61" s="6" t="s">
        <v>196</v>
      </c>
      <c r="B61" s="6">
        <v>11</v>
      </c>
      <c r="C61" s="6">
        <v>66574</v>
      </c>
      <c r="D61" s="6">
        <v>731</v>
      </c>
      <c r="E61" s="6">
        <v>171</v>
      </c>
      <c r="F61" s="6">
        <v>12447</v>
      </c>
      <c r="G61" s="6">
        <v>66.454545449999998</v>
      </c>
      <c r="H61" s="6">
        <v>15.545454550000001</v>
      </c>
      <c r="I61" s="6">
        <v>1131.5454549999999</v>
      </c>
      <c r="J61" s="6">
        <v>6052.181818</v>
      </c>
      <c r="K61" s="6">
        <v>3.1818181820000002</v>
      </c>
      <c r="L61" s="6">
        <v>0.45454545499999999</v>
      </c>
      <c r="M61" s="7">
        <f>(D61/$C61)*1000</f>
        <v>10.980262564965301</v>
      </c>
      <c r="N61" s="7">
        <f>(E61/$C61)*1000</f>
        <v>2.568570312734701</v>
      </c>
      <c r="O61" s="7">
        <f>(F61/$C61)*10</f>
        <v>1.8696488118484695</v>
      </c>
    </row>
    <row r="62" spans="1:15" x14ac:dyDescent="0.2">
      <c r="A62" s="6" t="s">
        <v>225</v>
      </c>
      <c r="B62" s="6">
        <v>11</v>
      </c>
      <c r="C62" s="6">
        <v>637361</v>
      </c>
      <c r="D62" s="6">
        <v>749</v>
      </c>
      <c r="E62" s="6">
        <v>392</v>
      </c>
      <c r="F62" s="6">
        <v>17487</v>
      </c>
      <c r="G62" s="6">
        <v>68.090909089999997</v>
      </c>
      <c r="H62" s="6">
        <v>35.636363639999999</v>
      </c>
      <c r="I62" s="6">
        <v>1589.727273</v>
      </c>
      <c r="J62" s="6">
        <v>57941.909090000001</v>
      </c>
      <c r="K62" s="6">
        <v>12.81818182</v>
      </c>
      <c r="L62" s="6">
        <v>0.72727272700000001</v>
      </c>
      <c r="M62" s="7">
        <f>(D62/$C62)*1000</f>
        <v>1.175158191354664</v>
      </c>
      <c r="N62" s="7">
        <f>(E62/$C62)*1000</f>
        <v>0.61503606276505784</v>
      </c>
      <c r="O62" s="7">
        <f>(F62/$C62)*10</f>
        <v>0.27436570483603484</v>
      </c>
    </row>
    <row r="63" spans="1:15" x14ac:dyDescent="0.2">
      <c r="A63" s="6" t="s">
        <v>222</v>
      </c>
      <c r="B63" s="6">
        <v>11</v>
      </c>
      <c r="C63" s="6">
        <v>543614</v>
      </c>
      <c r="D63" s="6">
        <v>1158</v>
      </c>
      <c r="E63" s="6">
        <v>325</v>
      </c>
      <c r="F63" s="6">
        <v>40332</v>
      </c>
      <c r="G63" s="6">
        <v>105.2727273</v>
      </c>
      <c r="H63" s="6">
        <v>29.545454549999999</v>
      </c>
      <c r="I63" s="6">
        <v>3666.5454549999999</v>
      </c>
      <c r="J63" s="6">
        <v>49419.454550000002</v>
      </c>
      <c r="K63" s="6">
        <v>10</v>
      </c>
      <c r="L63" s="6">
        <v>0.72727272700000001</v>
      </c>
      <c r="M63" s="7">
        <f>(D63/$C63)*1000</f>
        <v>2.130187964254048</v>
      </c>
      <c r="N63" s="7">
        <f>(E63/$C63)*1000</f>
        <v>0.59785068081395998</v>
      </c>
      <c r="O63" s="7">
        <f>(F63/$C63)*10</f>
        <v>0.74192349718734241</v>
      </c>
    </row>
    <row r="64" spans="1:15" x14ac:dyDescent="0.2">
      <c r="A64" s="6" t="s">
        <v>191</v>
      </c>
      <c r="B64" s="6">
        <v>10</v>
      </c>
      <c r="C64" s="6">
        <v>509412</v>
      </c>
      <c r="D64" s="6">
        <v>1422</v>
      </c>
      <c r="E64" s="6">
        <v>367</v>
      </c>
      <c r="F64" s="6">
        <v>44594</v>
      </c>
      <c r="G64" s="6">
        <v>142.19999999999999</v>
      </c>
      <c r="H64" s="6">
        <v>36.700000000000003</v>
      </c>
      <c r="I64" s="6">
        <v>4459.3999999999996</v>
      </c>
      <c r="J64" s="6">
        <v>50941.2</v>
      </c>
      <c r="K64" s="6">
        <v>10.3</v>
      </c>
      <c r="L64" s="6">
        <v>0.9</v>
      </c>
      <c r="M64" s="7">
        <f>(D64/$C64)*1000</f>
        <v>2.7914536760029209</v>
      </c>
      <c r="N64" s="7">
        <f>(E64/$C64)*1000</f>
        <v>0.72043846631017716</v>
      </c>
      <c r="O64" s="7">
        <f>(F64/$C64)*10</f>
        <v>0.87540144323258973</v>
      </c>
    </row>
    <row r="65" spans="1:15" x14ac:dyDescent="0.2">
      <c r="A65" s="6" t="s">
        <v>302</v>
      </c>
      <c r="B65" s="6">
        <v>10</v>
      </c>
      <c r="C65" s="6">
        <v>42076</v>
      </c>
      <c r="D65" s="6">
        <v>693</v>
      </c>
      <c r="E65" s="6">
        <v>137</v>
      </c>
      <c r="F65" s="6">
        <v>6746</v>
      </c>
      <c r="G65" s="6">
        <v>69.3</v>
      </c>
      <c r="H65" s="6">
        <v>13.7</v>
      </c>
      <c r="I65" s="6">
        <v>674.6</v>
      </c>
      <c r="J65" s="6">
        <v>4207.6000000000004</v>
      </c>
      <c r="K65" s="6">
        <v>1.6</v>
      </c>
      <c r="L65" s="6">
        <v>0.6</v>
      </c>
      <c r="M65" s="7">
        <f>(D65/$C65)*1000</f>
        <v>16.470196786766802</v>
      </c>
      <c r="N65" s="7">
        <f>(E65/$C65)*1000</f>
        <v>3.256012928985645</v>
      </c>
      <c r="O65" s="7">
        <f>(F65/$C65)*10</f>
        <v>1.6032892860538073</v>
      </c>
    </row>
    <row r="66" spans="1:15" x14ac:dyDescent="0.2">
      <c r="A66" s="6" t="s">
        <v>303</v>
      </c>
      <c r="B66" s="6">
        <v>10</v>
      </c>
      <c r="C66" s="6">
        <v>119623</v>
      </c>
      <c r="D66" s="6">
        <v>1226</v>
      </c>
      <c r="E66" s="6">
        <v>413</v>
      </c>
      <c r="F66" s="6">
        <v>16902</v>
      </c>
      <c r="G66" s="6">
        <v>122.6</v>
      </c>
      <c r="H66" s="6">
        <v>41.3</v>
      </c>
      <c r="I66" s="6">
        <v>1690.2</v>
      </c>
      <c r="J66" s="6">
        <v>11962.3</v>
      </c>
      <c r="K66" s="6">
        <v>5.3</v>
      </c>
      <c r="L66" s="6">
        <v>0.6</v>
      </c>
      <c r="M66" s="7">
        <f>(D66/$C66)*1000</f>
        <v>10.248865184788878</v>
      </c>
      <c r="N66" s="7">
        <f>(E66/$C66)*1000</f>
        <v>3.4525133126572651</v>
      </c>
      <c r="O66" s="7">
        <f>(F66/$C66)*10</f>
        <v>1.4129389833058859</v>
      </c>
    </row>
    <row r="67" spans="1:15" x14ac:dyDescent="0.2">
      <c r="A67" s="6" t="s">
        <v>201</v>
      </c>
      <c r="B67" s="6">
        <v>10</v>
      </c>
      <c r="C67" s="6">
        <v>37372</v>
      </c>
      <c r="D67" s="6">
        <v>176</v>
      </c>
      <c r="E67" s="6">
        <v>86</v>
      </c>
      <c r="F67" s="6">
        <v>3778</v>
      </c>
      <c r="G67" s="6">
        <v>17.600000000000001</v>
      </c>
      <c r="H67" s="6">
        <v>8.6</v>
      </c>
      <c r="I67" s="6">
        <v>377.8</v>
      </c>
      <c r="J67" s="6">
        <v>3737.2</v>
      </c>
      <c r="K67" s="6">
        <v>3</v>
      </c>
      <c r="L67" s="6">
        <v>0.3</v>
      </c>
      <c r="M67" s="7">
        <f>(D67/$C67)*1000</f>
        <v>4.7094081130257948</v>
      </c>
      <c r="N67" s="7">
        <f>(E67/$C67)*1000</f>
        <v>2.3011880552285131</v>
      </c>
      <c r="O67" s="7">
        <f>(F67/$C67)*10</f>
        <v>1.0109172642620143</v>
      </c>
    </row>
    <row r="68" spans="1:15" x14ac:dyDescent="0.2">
      <c r="A68" s="6" t="s">
        <v>304</v>
      </c>
      <c r="B68" s="6">
        <v>10</v>
      </c>
      <c r="C68" s="6">
        <v>375714</v>
      </c>
      <c r="D68" s="6">
        <v>296</v>
      </c>
      <c r="E68" s="6">
        <v>58</v>
      </c>
      <c r="F68" s="6">
        <v>9598</v>
      </c>
      <c r="G68" s="6">
        <v>29.6</v>
      </c>
      <c r="H68" s="6">
        <v>5.8</v>
      </c>
      <c r="I68" s="6">
        <v>959.8</v>
      </c>
      <c r="J68" s="6">
        <v>37571.4</v>
      </c>
      <c r="K68" s="6">
        <v>11</v>
      </c>
      <c r="L68" s="6">
        <v>0.6</v>
      </c>
      <c r="M68" s="7">
        <f>(D68/$C68)*1000</f>
        <v>0.78783329873254659</v>
      </c>
      <c r="N68" s="7">
        <f>(E68/$C68)*1000</f>
        <v>0.15437274096786388</v>
      </c>
      <c r="O68" s="7">
        <f>(F68/$C68)*10</f>
        <v>0.25546027031199264</v>
      </c>
    </row>
    <row r="69" spans="1:15" x14ac:dyDescent="0.2">
      <c r="A69" s="6" t="s">
        <v>189</v>
      </c>
      <c r="B69" s="6">
        <v>10</v>
      </c>
      <c r="C69" s="6">
        <v>404255</v>
      </c>
      <c r="D69" s="6">
        <v>450</v>
      </c>
      <c r="E69" s="6">
        <v>165</v>
      </c>
      <c r="F69" s="6">
        <v>9478</v>
      </c>
      <c r="G69" s="6">
        <v>45</v>
      </c>
      <c r="H69" s="6">
        <v>16.5</v>
      </c>
      <c r="I69" s="6">
        <v>947.8</v>
      </c>
      <c r="J69" s="6">
        <v>40425.5</v>
      </c>
      <c r="K69" s="6">
        <v>11.9</v>
      </c>
      <c r="L69" s="6">
        <v>0.9</v>
      </c>
      <c r="M69" s="7">
        <f>(D69/$C69)*1000</f>
        <v>1.1131587735464004</v>
      </c>
      <c r="N69" s="7">
        <f>(E69/$C69)*1000</f>
        <v>0.40815821696701343</v>
      </c>
      <c r="O69" s="7">
        <f>(F69/$C69)*10</f>
        <v>0.23445597457050626</v>
      </c>
    </row>
    <row r="70" spans="1:15" x14ac:dyDescent="0.2">
      <c r="A70" s="6" t="s">
        <v>214</v>
      </c>
      <c r="B70" s="6">
        <v>10</v>
      </c>
      <c r="C70" s="6">
        <v>36837</v>
      </c>
      <c r="D70" s="6">
        <v>140</v>
      </c>
      <c r="E70" s="6">
        <v>42</v>
      </c>
      <c r="F70" s="6">
        <v>1616</v>
      </c>
      <c r="G70" s="6">
        <v>14</v>
      </c>
      <c r="H70" s="6">
        <v>4.2</v>
      </c>
      <c r="I70" s="6">
        <v>161.6</v>
      </c>
      <c r="J70" s="6">
        <v>3683.7</v>
      </c>
      <c r="K70" s="6">
        <v>2</v>
      </c>
      <c r="L70" s="6">
        <v>0.1</v>
      </c>
      <c r="M70" s="7">
        <f>(D70/$C70)*1000</f>
        <v>3.8005266444064389</v>
      </c>
      <c r="N70" s="7">
        <f>(E70/$C70)*1000</f>
        <v>1.1401579933219319</v>
      </c>
      <c r="O70" s="7">
        <f>(F70/$C70)*10</f>
        <v>0.43868936124005753</v>
      </c>
    </row>
    <row r="71" spans="1:15" x14ac:dyDescent="0.2">
      <c r="A71" s="6" t="s">
        <v>305</v>
      </c>
      <c r="B71" s="6">
        <v>9</v>
      </c>
      <c r="C71" s="6">
        <v>339922</v>
      </c>
      <c r="D71" s="6">
        <v>1330</v>
      </c>
      <c r="E71" s="6">
        <v>541</v>
      </c>
      <c r="F71" s="6">
        <v>36914</v>
      </c>
      <c r="G71" s="6">
        <v>147.7777778</v>
      </c>
      <c r="H71" s="6">
        <v>60.111111110000003</v>
      </c>
      <c r="I71" s="6">
        <v>4101.5555560000003</v>
      </c>
      <c r="J71" s="6">
        <v>37769.111109999998</v>
      </c>
      <c r="K71" s="6">
        <v>10.11111111</v>
      </c>
      <c r="L71" s="6">
        <v>0.55555555599999995</v>
      </c>
      <c r="M71" s="7">
        <f>(D71/$C71)*1000</f>
        <v>3.9126623166491141</v>
      </c>
      <c r="N71" s="7">
        <f>(E71/$C71)*1000</f>
        <v>1.5915415889527598</v>
      </c>
      <c r="O71" s="7">
        <f>(F71/$C71)*10</f>
        <v>1.0859550132089126</v>
      </c>
    </row>
    <row r="72" spans="1:15" x14ac:dyDescent="0.2">
      <c r="A72" s="6" t="s">
        <v>211</v>
      </c>
      <c r="B72" s="6">
        <v>9</v>
      </c>
      <c r="C72" s="6">
        <v>99204</v>
      </c>
      <c r="D72" s="6">
        <v>414</v>
      </c>
      <c r="E72" s="6">
        <v>131</v>
      </c>
      <c r="F72" s="6">
        <v>3933</v>
      </c>
      <c r="G72" s="6">
        <v>46</v>
      </c>
      <c r="H72" s="6">
        <v>14.55555556</v>
      </c>
      <c r="I72" s="6">
        <v>437</v>
      </c>
      <c r="J72" s="6">
        <v>11022.666670000001</v>
      </c>
      <c r="K72" s="6">
        <v>3.111111111</v>
      </c>
      <c r="L72" s="6">
        <v>0.88888888899999996</v>
      </c>
      <c r="M72" s="7">
        <f>(D72/$C72)*1000</f>
        <v>4.1732188218217008</v>
      </c>
      <c r="N72" s="7">
        <f>(E72/$C72)*1000</f>
        <v>1.3205112697068666</v>
      </c>
      <c r="O72" s="7">
        <f>(F72/$C72)*10</f>
        <v>0.39645578807306159</v>
      </c>
    </row>
    <row r="73" spans="1:15" x14ac:dyDescent="0.2">
      <c r="A73" s="6" t="s">
        <v>216</v>
      </c>
      <c r="B73" s="6">
        <v>9</v>
      </c>
      <c r="C73" s="6">
        <v>50723</v>
      </c>
      <c r="D73" s="6">
        <v>725</v>
      </c>
      <c r="E73" s="6">
        <v>118</v>
      </c>
      <c r="F73" s="6">
        <v>10865</v>
      </c>
      <c r="G73" s="6">
        <v>80.555555560000002</v>
      </c>
      <c r="H73" s="6">
        <v>13.11111111</v>
      </c>
      <c r="I73" s="6">
        <v>1207.2222220000001</v>
      </c>
      <c r="J73" s="6">
        <v>5635.8888889999998</v>
      </c>
      <c r="K73" s="6">
        <v>2</v>
      </c>
      <c r="L73" s="6">
        <v>0.66666666699999999</v>
      </c>
      <c r="M73" s="7">
        <f>(D73/$C73)*1000</f>
        <v>14.293318612858073</v>
      </c>
      <c r="N73" s="7">
        <f>(E73/$C73)*1000</f>
        <v>2.3263608225065551</v>
      </c>
      <c r="O73" s="7">
        <f>(F73/$C73)*10</f>
        <v>2.1420262997062474</v>
      </c>
    </row>
    <row r="74" spans="1:15" x14ac:dyDescent="0.2">
      <c r="A74" s="6" t="s">
        <v>218</v>
      </c>
      <c r="B74" s="6">
        <v>9</v>
      </c>
      <c r="C74" s="6">
        <v>264921</v>
      </c>
      <c r="D74" s="6">
        <v>418</v>
      </c>
      <c r="E74" s="6">
        <v>261</v>
      </c>
      <c r="F74" s="6">
        <v>11946</v>
      </c>
      <c r="G74" s="6">
        <v>46.444444439999998</v>
      </c>
      <c r="H74" s="6">
        <v>29</v>
      </c>
      <c r="I74" s="6">
        <v>1327.333333</v>
      </c>
      <c r="J74" s="6">
        <v>29435.666669999999</v>
      </c>
      <c r="K74" s="6">
        <v>10.55555556</v>
      </c>
      <c r="L74" s="6">
        <v>0.88888888899999996</v>
      </c>
      <c r="M74" s="7">
        <f>(D74/$C74)*1000</f>
        <v>1.5778288621891055</v>
      </c>
      <c r="N74" s="7">
        <f>(E74/$C74)*1000</f>
        <v>0.98519936131903474</v>
      </c>
      <c r="O74" s="7">
        <f>(F74/$C74)*10</f>
        <v>0.45092688008878118</v>
      </c>
    </row>
    <row r="75" spans="1:15" x14ac:dyDescent="0.2">
      <c r="A75" s="6" t="s">
        <v>223</v>
      </c>
      <c r="B75" s="6">
        <v>9</v>
      </c>
      <c r="C75" s="6">
        <v>122978</v>
      </c>
      <c r="D75" s="6">
        <v>2153</v>
      </c>
      <c r="E75" s="6">
        <v>600</v>
      </c>
      <c r="F75" s="6">
        <v>37432</v>
      </c>
      <c r="G75" s="6">
        <v>239.2222222</v>
      </c>
      <c r="H75" s="6">
        <v>66.666666669999998</v>
      </c>
      <c r="I75" s="6">
        <v>4159.1111110000002</v>
      </c>
      <c r="J75" s="6">
        <v>13664.22222</v>
      </c>
      <c r="K75" s="6">
        <v>4.6666666670000003</v>
      </c>
      <c r="L75" s="6">
        <v>0.88888888899999996</v>
      </c>
      <c r="M75" s="7">
        <f>(D75/$C75)*1000</f>
        <v>17.507196409113824</v>
      </c>
      <c r="N75" s="7">
        <f>(E75/$C75)*1000</f>
        <v>4.8789214331018549</v>
      </c>
      <c r="O75" s="7">
        <f>(F75/$C75)*10</f>
        <v>3.0437964513978111</v>
      </c>
    </row>
    <row r="76" spans="1:15" x14ac:dyDescent="0.2">
      <c r="A76" s="6" t="s">
        <v>205</v>
      </c>
      <c r="B76" s="6">
        <v>9</v>
      </c>
      <c r="C76" s="6">
        <v>737877</v>
      </c>
      <c r="D76" s="6">
        <v>3036</v>
      </c>
      <c r="E76" s="6">
        <v>2199</v>
      </c>
      <c r="F76" s="6">
        <v>62237</v>
      </c>
      <c r="G76" s="6">
        <v>337.33333329999999</v>
      </c>
      <c r="H76" s="6">
        <v>244.33333329999999</v>
      </c>
      <c r="I76" s="6">
        <v>6915.2222220000003</v>
      </c>
      <c r="J76" s="6">
        <v>81986.333329999994</v>
      </c>
      <c r="K76" s="6">
        <v>15.777777779999999</v>
      </c>
      <c r="L76" s="6">
        <v>0.77777777800000003</v>
      </c>
      <c r="M76" s="7">
        <f>(D76/$C76)*1000</f>
        <v>4.1145068893596086</v>
      </c>
      <c r="N76" s="7">
        <f>(E76/$C76)*1000</f>
        <v>2.9801714919966336</v>
      </c>
      <c r="O76" s="7">
        <f>(F76/$C76)*10</f>
        <v>0.84346035992448609</v>
      </c>
    </row>
    <row r="77" spans="1:15" x14ac:dyDescent="0.2">
      <c r="A77" s="6" t="s">
        <v>227</v>
      </c>
      <c r="B77" s="6">
        <v>9</v>
      </c>
      <c r="C77" s="6">
        <v>209204</v>
      </c>
      <c r="D77" s="6">
        <v>1862</v>
      </c>
      <c r="E77" s="6">
        <v>432</v>
      </c>
      <c r="F77" s="6">
        <v>62096</v>
      </c>
      <c r="G77" s="6">
        <v>206.88888890000001</v>
      </c>
      <c r="H77" s="6">
        <v>48</v>
      </c>
      <c r="I77" s="6">
        <v>6899.5555560000003</v>
      </c>
      <c r="J77" s="6">
        <v>23244.888889999998</v>
      </c>
      <c r="K77" s="6">
        <v>9.8888888890000004</v>
      </c>
      <c r="L77" s="6">
        <v>0.66666666699999999</v>
      </c>
      <c r="M77" s="7">
        <f>(D77/$C77)*1000</f>
        <v>8.9004034339687585</v>
      </c>
      <c r="N77" s="7">
        <f>(E77/$C77)*1000</f>
        <v>2.0649700770539763</v>
      </c>
      <c r="O77" s="7">
        <f>(F77/$C77)*10</f>
        <v>2.9682032848320299</v>
      </c>
    </row>
    <row r="78" spans="1:15" x14ac:dyDescent="0.2">
      <c r="A78" s="6" t="s">
        <v>195</v>
      </c>
      <c r="B78" s="6">
        <v>9</v>
      </c>
      <c r="C78" s="6">
        <v>85963</v>
      </c>
      <c r="D78" s="6">
        <v>212</v>
      </c>
      <c r="E78" s="6">
        <v>55</v>
      </c>
      <c r="F78" s="6">
        <v>3909</v>
      </c>
      <c r="G78" s="6">
        <v>23.555555559999998</v>
      </c>
      <c r="H78" s="6">
        <v>6.1111111109999996</v>
      </c>
      <c r="I78" s="6">
        <v>434.33333329999999</v>
      </c>
      <c r="J78" s="6">
        <v>9551.4444440000007</v>
      </c>
      <c r="K78" s="6">
        <v>4.8888888890000004</v>
      </c>
      <c r="L78" s="6">
        <v>0.88888888899999996</v>
      </c>
      <c r="M78" s="7">
        <f>(D78/$C78)*1000</f>
        <v>2.4661773088421763</v>
      </c>
      <c r="N78" s="7">
        <f>(E78/$C78)*1000</f>
        <v>0.6398101508788665</v>
      </c>
      <c r="O78" s="7">
        <f>(F78/$C78)*10</f>
        <v>0.45473052359736166</v>
      </c>
    </row>
    <row r="79" spans="1:15" x14ac:dyDescent="0.2">
      <c r="A79" s="6" t="s">
        <v>306</v>
      </c>
      <c r="B79" s="6">
        <v>9</v>
      </c>
      <c r="C79" s="6">
        <v>352777</v>
      </c>
      <c r="D79" s="6">
        <v>893</v>
      </c>
      <c r="E79" s="6">
        <v>285</v>
      </c>
      <c r="F79" s="6">
        <v>23934</v>
      </c>
      <c r="G79" s="6">
        <v>99.222222220000006</v>
      </c>
      <c r="H79" s="6">
        <v>31.666666670000001</v>
      </c>
      <c r="I79" s="6">
        <v>2659.333333</v>
      </c>
      <c r="J79" s="6">
        <v>39197.444439999999</v>
      </c>
      <c r="K79" s="6">
        <v>9.7777777780000008</v>
      </c>
      <c r="L79" s="6">
        <v>0.88888888899999996</v>
      </c>
      <c r="M79" s="7">
        <f>(D79/$C79)*1000</f>
        <v>2.5313441635934315</v>
      </c>
      <c r="N79" s="7">
        <f>(E79/$C79)*1000</f>
        <v>0.80787579689152067</v>
      </c>
      <c r="O79" s="7">
        <f>(F79/$C79)*10</f>
        <v>0.6784455902737424</v>
      </c>
    </row>
    <row r="80" spans="1:15" x14ac:dyDescent="0.2">
      <c r="A80" s="6" t="s">
        <v>307</v>
      </c>
      <c r="B80" s="6">
        <v>9</v>
      </c>
      <c r="C80" s="6">
        <v>390958</v>
      </c>
      <c r="D80" s="6">
        <v>518</v>
      </c>
      <c r="E80" s="6">
        <v>272</v>
      </c>
      <c r="F80" s="6">
        <v>12335</v>
      </c>
      <c r="G80" s="6">
        <v>57.555555560000002</v>
      </c>
      <c r="H80" s="6">
        <v>30.222222219999999</v>
      </c>
      <c r="I80" s="6">
        <v>1370.555556</v>
      </c>
      <c r="J80" s="6">
        <v>43439.777779999997</v>
      </c>
      <c r="K80" s="6">
        <v>12</v>
      </c>
      <c r="L80" s="6">
        <v>1</v>
      </c>
      <c r="M80" s="7">
        <f>(D80/$C80)*1000</f>
        <v>1.3249505061924811</v>
      </c>
      <c r="N80" s="7">
        <f>(E80/$C80)*1000</f>
        <v>0.6957269067265538</v>
      </c>
      <c r="O80" s="7">
        <f>(F80/$C80)*10</f>
        <v>0.31550703656147205</v>
      </c>
    </row>
    <row r="81" spans="1:15" x14ac:dyDescent="0.2">
      <c r="A81" s="6" t="s">
        <v>208</v>
      </c>
      <c r="B81" s="6">
        <v>8</v>
      </c>
      <c r="C81" s="6">
        <v>1122464</v>
      </c>
      <c r="D81" s="6">
        <v>924</v>
      </c>
      <c r="E81" s="6">
        <v>973</v>
      </c>
      <c r="F81" s="6">
        <v>35676</v>
      </c>
      <c r="G81" s="6">
        <v>115.5</v>
      </c>
      <c r="H81" s="6">
        <v>121.625</v>
      </c>
      <c r="I81" s="6">
        <v>4459.5</v>
      </c>
      <c r="J81" s="6">
        <v>140308</v>
      </c>
      <c r="K81" s="6">
        <v>23.375</v>
      </c>
      <c r="L81" s="6">
        <v>0.75</v>
      </c>
      <c r="M81" s="7">
        <f>(D81/$C81)*1000</f>
        <v>0.82318898423468367</v>
      </c>
      <c r="N81" s="7">
        <f>(E81/$C81)*1000</f>
        <v>0.86684294551985641</v>
      </c>
      <c r="O81" s="7">
        <f>(F81/$C81)*10</f>
        <v>0.31783647404282012</v>
      </c>
    </row>
    <row r="82" spans="1:15" x14ac:dyDescent="0.2">
      <c r="A82" s="6" t="s">
        <v>308</v>
      </c>
      <c r="B82" s="6">
        <v>8</v>
      </c>
      <c r="C82" s="6">
        <v>202757</v>
      </c>
      <c r="D82" s="6">
        <v>190</v>
      </c>
      <c r="E82" s="6">
        <v>118</v>
      </c>
      <c r="F82" s="6">
        <v>4957</v>
      </c>
      <c r="G82" s="6">
        <v>23.75</v>
      </c>
      <c r="H82" s="6">
        <v>14.75</v>
      </c>
      <c r="I82" s="6">
        <v>619.625</v>
      </c>
      <c r="J82" s="6">
        <v>25344.625</v>
      </c>
      <c r="K82" s="6">
        <v>8.125</v>
      </c>
      <c r="L82" s="6">
        <v>0.625</v>
      </c>
      <c r="M82" s="7">
        <f>(D82/$C82)*1000</f>
        <v>0.93708232021582494</v>
      </c>
      <c r="N82" s="7">
        <f>(E82/$C82)*1000</f>
        <v>0.5819774409761439</v>
      </c>
      <c r="O82" s="7">
        <f>(F82/$C82)*10</f>
        <v>0.24447984533209705</v>
      </c>
    </row>
    <row r="83" spans="1:15" x14ac:dyDescent="0.2">
      <c r="A83" s="6" t="s">
        <v>206</v>
      </c>
      <c r="B83" s="6">
        <v>8</v>
      </c>
      <c r="C83" s="6">
        <v>75348</v>
      </c>
      <c r="D83" s="6">
        <v>434</v>
      </c>
      <c r="E83" s="6">
        <v>173</v>
      </c>
      <c r="F83" s="6">
        <v>5462</v>
      </c>
      <c r="G83" s="6">
        <v>54.25</v>
      </c>
      <c r="H83" s="6">
        <v>21.625</v>
      </c>
      <c r="I83" s="6">
        <v>682.75</v>
      </c>
      <c r="J83" s="6">
        <v>9418.5</v>
      </c>
      <c r="K83" s="6">
        <v>4</v>
      </c>
      <c r="L83" s="6">
        <v>0.5</v>
      </c>
      <c r="M83" s="7">
        <f>(D83/$C83)*1000</f>
        <v>5.7599405425492378</v>
      </c>
      <c r="N83" s="7">
        <f>(E83/$C83)*1000</f>
        <v>2.2960131655783829</v>
      </c>
      <c r="O83" s="7">
        <f>(F83/$C83)*10</f>
        <v>0.72490311620746395</v>
      </c>
    </row>
    <row r="84" spans="1:15" x14ac:dyDescent="0.2">
      <c r="A84" s="6" t="s">
        <v>309</v>
      </c>
      <c r="B84" s="6">
        <v>8</v>
      </c>
      <c r="C84" s="6">
        <v>111356</v>
      </c>
      <c r="D84" s="6">
        <v>541</v>
      </c>
      <c r="E84" s="6">
        <v>121</v>
      </c>
      <c r="F84" s="6">
        <v>10045</v>
      </c>
      <c r="G84" s="6">
        <v>67.625</v>
      </c>
      <c r="H84" s="6">
        <v>15.125</v>
      </c>
      <c r="I84" s="6">
        <v>1255.625</v>
      </c>
      <c r="J84" s="6">
        <v>13919.5</v>
      </c>
      <c r="K84" s="6">
        <v>5.125</v>
      </c>
      <c r="L84" s="6">
        <v>0.625</v>
      </c>
      <c r="M84" s="7">
        <f>(D84/$C84)*1000</f>
        <v>4.8582923237185245</v>
      </c>
      <c r="N84" s="7">
        <f>(E84/$C84)*1000</f>
        <v>1.0866051223104278</v>
      </c>
      <c r="O84" s="7">
        <f>(F84/$C84)*10</f>
        <v>0.90206185567010311</v>
      </c>
    </row>
    <row r="85" spans="1:15" x14ac:dyDescent="0.2">
      <c r="A85" s="6" t="s">
        <v>221</v>
      </c>
      <c r="B85" s="6">
        <v>8</v>
      </c>
      <c r="C85" s="6">
        <v>130539</v>
      </c>
      <c r="D85" s="6">
        <v>884</v>
      </c>
      <c r="E85" s="6">
        <v>209</v>
      </c>
      <c r="F85" s="6">
        <v>13876</v>
      </c>
      <c r="G85" s="6">
        <v>110.5</v>
      </c>
      <c r="H85" s="6">
        <v>26.125</v>
      </c>
      <c r="I85" s="6">
        <v>1734.5</v>
      </c>
      <c r="J85" s="6">
        <v>16317.375</v>
      </c>
      <c r="K85" s="6">
        <v>6</v>
      </c>
      <c r="L85" s="6">
        <v>1</v>
      </c>
      <c r="M85" s="7">
        <f>(D85/$C85)*1000</f>
        <v>6.7719225672021395</v>
      </c>
      <c r="N85" s="7">
        <f>(E85/$C85)*1000</f>
        <v>1.6010540911145328</v>
      </c>
      <c r="O85" s="7">
        <f>(F85/$C85)*10</f>
        <v>1.0629773477658018</v>
      </c>
    </row>
    <row r="86" spans="1:15" x14ac:dyDescent="0.2">
      <c r="A86" s="6" t="s">
        <v>203</v>
      </c>
      <c r="B86" s="6">
        <v>8</v>
      </c>
      <c r="C86" s="6">
        <v>132978</v>
      </c>
      <c r="D86" s="6">
        <v>1056</v>
      </c>
      <c r="E86" s="6">
        <v>540</v>
      </c>
      <c r="F86" s="6">
        <v>12557</v>
      </c>
      <c r="G86" s="6">
        <v>132</v>
      </c>
      <c r="H86" s="6">
        <v>67.5</v>
      </c>
      <c r="I86" s="6">
        <v>1569.625</v>
      </c>
      <c r="J86" s="6">
        <v>16622.25</v>
      </c>
      <c r="K86" s="6">
        <v>5.875</v>
      </c>
      <c r="L86" s="6">
        <v>0.75</v>
      </c>
      <c r="M86" s="7">
        <f>(D86/$C86)*1000</f>
        <v>7.9411631999278081</v>
      </c>
      <c r="N86" s="7">
        <f>(E86/$C86)*1000</f>
        <v>4.0608220908721746</v>
      </c>
      <c r="O86" s="7">
        <f>(F86/$C86)*10</f>
        <v>0.94429153694596102</v>
      </c>
    </row>
    <row r="87" spans="1:15" x14ac:dyDescent="0.2">
      <c r="A87" s="6" t="s">
        <v>209</v>
      </c>
      <c r="B87" s="6">
        <v>8</v>
      </c>
      <c r="C87" s="6">
        <v>24462</v>
      </c>
      <c r="D87" s="6">
        <v>57</v>
      </c>
      <c r="E87" s="6">
        <v>12</v>
      </c>
      <c r="F87" s="6">
        <v>1074</v>
      </c>
      <c r="G87" s="6">
        <v>7.125</v>
      </c>
      <c r="H87" s="6">
        <v>1.5</v>
      </c>
      <c r="I87" s="6">
        <v>134.25</v>
      </c>
      <c r="J87" s="6">
        <v>3057.75</v>
      </c>
      <c r="K87" s="6">
        <v>2</v>
      </c>
      <c r="L87" s="6">
        <v>0.375</v>
      </c>
      <c r="M87" s="7">
        <f>(D87/$C87)*1000</f>
        <v>2.3301447142506744</v>
      </c>
      <c r="N87" s="7">
        <f>(E87/$C87)*1000</f>
        <v>0.4905567819475104</v>
      </c>
      <c r="O87" s="7">
        <f>(F87/$C87)*10</f>
        <v>0.43904831984302178</v>
      </c>
    </row>
    <row r="88" spans="1:15" x14ac:dyDescent="0.2">
      <c r="A88" s="6" t="s">
        <v>310</v>
      </c>
      <c r="B88" s="6">
        <v>8</v>
      </c>
      <c r="C88" s="6">
        <v>275927</v>
      </c>
      <c r="D88" s="6">
        <v>876</v>
      </c>
      <c r="E88" s="6">
        <v>607</v>
      </c>
      <c r="F88" s="6">
        <v>26599</v>
      </c>
      <c r="G88" s="6">
        <v>109.5</v>
      </c>
      <c r="H88" s="6">
        <v>75.875</v>
      </c>
      <c r="I88" s="6">
        <v>3324.875</v>
      </c>
      <c r="J88" s="6">
        <v>34490.875</v>
      </c>
      <c r="K88" s="6">
        <v>10.375</v>
      </c>
      <c r="L88" s="6">
        <v>0.875</v>
      </c>
      <c r="M88" s="7">
        <f>(D88/$C88)*1000</f>
        <v>3.1747527425732169</v>
      </c>
      <c r="N88" s="7">
        <f>(E88/$C88)*1000</f>
        <v>2.1998572086095236</v>
      </c>
      <c r="O88" s="7">
        <f>(F88/$C88)*10</f>
        <v>0.9639868515948059</v>
      </c>
    </row>
    <row r="89" spans="1:15" x14ac:dyDescent="0.2">
      <c r="A89" s="6" t="s">
        <v>224</v>
      </c>
      <c r="B89" s="6">
        <v>8</v>
      </c>
      <c r="C89" s="6">
        <v>529591</v>
      </c>
      <c r="D89" s="6">
        <v>378</v>
      </c>
      <c r="E89" s="6">
        <v>273</v>
      </c>
      <c r="F89" s="6">
        <v>11968</v>
      </c>
      <c r="G89" s="6">
        <v>47.25</v>
      </c>
      <c r="H89" s="6">
        <v>34.125</v>
      </c>
      <c r="I89" s="6">
        <v>1496</v>
      </c>
      <c r="J89" s="6">
        <v>66198.875</v>
      </c>
      <c r="K89" s="6">
        <v>19.25</v>
      </c>
      <c r="L89" s="6">
        <v>0.875</v>
      </c>
      <c r="M89" s="7">
        <f>(D89/$C89)*1000</f>
        <v>0.71375835314421887</v>
      </c>
      <c r="N89" s="7">
        <f>(E89/$C89)*1000</f>
        <v>0.51549214393749132</v>
      </c>
      <c r="O89" s="7">
        <f>(F89/$C89)*10</f>
        <v>0.22598571350343946</v>
      </c>
    </row>
    <row r="90" spans="1:15" x14ac:dyDescent="0.2">
      <c r="A90" s="6" t="s">
        <v>213</v>
      </c>
      <c r="B90" s="6">
        <v>8</v>
      </c>
      <c r="C90" s="6">
        <v>634724</v>
      </c>
      <c r="D90" s="6">
        <v>1896</v>
      </c>
      <c r="E90" s="6">
        <v>1798</v>
      </c>
      <c r="F90" s="6">
        <v>43846</v>
      </c>
      <c r="G90" s="6">
        <v>237</v>
      </c>
      <c r="H90" s="6">
        <v>224.75</v>
      </c>
      <c r="I90" s="6">
        <v>5480.75</v>
      </c>
      <c r="J90" s="6">
        <v>79340.5</v>
      </c>
      <c r="K90" s="6">
        <v>36.625</v>
      </c>
      <c r="L90" s="6">
        <v>0.5</v>
      </c>
      <c r="M90" s="7">
        <f>(D90/$C90)*1000</f>
        <v>2.9871251126473868</v>
      </c>
      <c r="N90" s="7">
        <f>(E90/$C90)*1000</f>
        <v>2.832727295643461</v>
      </c>
      <c r="O90" s="7">
        <f>(F90/$C90)*10</f>
        <v>0.6907884371789943</v>
      </c>
    </row>
    <row r="91" spans="1:15" x14ac:dyDescent="0.2">
      <c r="A91" s="6" t="s">
        <v>226</v>
      </c>
      <c r="B91" s="6">
        <v>8</v>
      </c>
      <c r="C91" s="6">
        <v>51917</v>
      </c>
      <c r="D91" s="6">
        <v>426</v>
      </c>
      <c r="E91" s="6">
        <v>174</v>
      </c>
      <c r="F91" s="6">
        <v>5235</v>
      </c>
      <c r="G91" s="6">
        <v>53.25</v>
      </c>
      <c r="H91" s="6">
        <v>21.75</v>
      </c>
      <c r="I91" s="6">
        <v>654.375</v>
      </c>
      <c r="J91" s="6">
        <v>6489.625</v>
      </c>
      <c r="K91" s="6">
        <v>3.875</v>
      </c>
      <c r="L91" s="6">
        <v>0.5</v>
      </c>
      <c r="M91" s="7">
        <f>(D91/$C91)*1000</f>
        <v>8.2054047807076689</v>
      </c>
      <c r="N91" s="7">
        <f>(E91/$C91)*1000</f>
        <v>3.3515033611341178</v>
      </c>
      <c r="O91" s="7">
        <f>(F91/$C91)*10</f>
        <v>1.0083402353756958</v>
      </c>
    </row>
    <row r="92" spans="1:15" x14ac:dyDescent="0.2">
      <c r="A92" s="6" t="s">
        <v>311</v>
      </c>
      <c r="B92" s="6">
        <v>7</v>
      </c>
      <c r="C92" s="6">
        <v>150185</v>
      </c>
      <c r="D92" s="6">
        <v>620</v>
      </c>
      <c r="E92" s="6">
        <v>211</v>
      </c>
      <c r="F92" s="6">
        <v>12136</v>
      </c>
      <c r="G92" s="6">
        <v>88.571428569999995</v>
      </c>
      <c r="H92" s="6">
        <v>30.14285714</v>
      </c>
      <c r="I92" s="6">
        <v>1733.7142859999999</v>
      </c>
      <c r="J92" s="6">
        <v>21455</v>
      </c>
      <c r="K92" s="6">
        <v>9</v>
      </c>
      <c r="L92" s="6">
        <v>0.85714285700000004</v>
      </c>
      <c r="M92" s="7">
        <f>(D92/$C92)*1000</f>
        <v>4.1282418350700807</v>
      </c>
      <c r="N92" s="7">
        <f>(E92/$C92)*1000</f>
        <v>1.4049339148383659</v>
      </c>
      <c r="O92" s="7">
        <f>(F92/$C92)*10</f>
        <v>0.80807004694210471</v>
      </c>
    </row>
    <row r="93" spans="1:15" x14ac:dyDescent="0.2">
      <c r="A93" s="6" t="s">
        <v>231</v>
      </c>
      <c r="B93" s="6">
        <v>7</v>
      </c>
      <c r="C93" s="6">
        <v>308119</v>
      </c>
      <c r="D93" s="6">
        <v>741</v>
      </c>
      <c r="E93" s="6">
        <v>211</v>
      </c>
      <c r="F93" s="6">
        <v>15035</v>
      </c>
      <c r="G93" s="6">
        <v>105.8571429</v>
      </c>
      <c r="H93" s="6">
        <v>30.14285714</v>
      </c>
      <c r="I93" s="6">
        <v>2147.8571430000002</v>
      </c>
      <c r="J93" s="6">
        <v>44017</v>
      </c>
      <c r="K93" s="6">
        <v>12.14285714</v>
      </c>
      <c r="L93" s="6">
        <v>0.571428571</v>
      </c>
      <c r="M93" s="7">
        <f>(D93/$C93)*1000</f>
        <v>2.4049149841457358</v>
      </c>
      <c r="N93" s="7">
        <f>(E93/$C93)*1000</f>
        <v>0.68480035311032428</v>
      </c>
      <c r="O93" s="7">
        <f>(F93/$C93)*10</f>
        <v>0.48796082033240401</v>
      </c>
    </row>
    <row r="94" spans="1:15" x14ac:dyDescent="0.2">
      <c r="A94" s="6" t="s">
        <v>312</v>
      </c>
      <c r="B94" s="6">
        <v>7</v>
      </c>
      <c r="C94" s="6">
        <v>297966</v>
      </c>
      <c r="D94" s="6">
        <v>683</v>
      </c>
      <c r="E94" s="6">
        <v>445</v>
      </c>
      <c r="F94" s="6">
        <v>11140</v>
      </c>
      <c r="G94" s="6">
        <v>97.571428569999995</v>
      </c>
      <c r="H94" s="6">
        <v>63.571428570000002</v>
      </c>
      <c r="I94" s="6">
        <v>1591.4285709999999</v>
      </c>
      <c r="J94" s="6">
        <v>42566.571430000004</v>
      </c>
      <c r="K94" s="6">
        <v>11.42857143</v>
      </c>
      <c r="L94" s="6">
        <v>0.71428571399999996</v>
      </c>
      <c r="M94" s="7">
        <f>(D94/$C94)*1000</f>
        <v>2.2922078357933455</v>
      </c>
      <c r="N94" s="7">
        <f>(E94/$C94)*1000</f>
        <v>1.4934589852533511</v>
      </c>
      <c r="O94" s="7">
        <f>(F94/$C94)*10</f>
        <v>0.37386815945443441</v>
      </c>
    </row>
    <row r="95" spans="1:15" x14ac:dyDescent="0.2">
      <c r="A95" s="6" t="s">
        <v>228</v>
      </c>
      <c r="B95" s="6">
        <v>7</v>
      </c>
      <c r="C95" s="6">
        <v>371880</v>
      </c>
      <c r="D95" s="6">
        <v>1089</v>
      </c>
      <c r="E95" s="6">
        <v>798</v>
      </c>
      <c r="F95" s="6">
        <v>27488</v>
      </c>
      <c r="G95" s="6">
        <v>155.57142859999999</v>
      </c>
      <c r="H95" s="6">
        <v>114</v>
      </c>
      <c r="I95" s="6">
        <v>3926.8571430000002</v>
      </c>
      <c r="J95" s="6">
        <v>53125.714290000004</v>
      </c>
      <c r="K95" s="6">
        <v>15.57142857</v>
      </c>
      <c r="L95" s="6">
        <v>1</v>
      </c>
      <c r="M95" s="7">
        <f>(D95/$C95)*1000</f>
        <v>2.9283639883833494</v>
      </c>
      <c r="N95" s="7">
        <f>(E95/$C95)*1000</f>
        <v>2.1458535011293969</v>
      </c>
      <c r="O95" s="7">
        <f>(F95/$C95)*10</f>
        <v>0.739163170915349</v>
      </c>
    </row>
    <row r="96" spans="1:15" x14ac:dyDescent="0.2">
      <c r="A96" s="6" t="s">
        <v>313</v>
      </c>
      <c r="B96" s="6">
        <v>7</v>
      </c>
      <c r="C96" s="6">
        <v>252530</v>
      </c>
      <c r="D96" s="6">
        <v>2916</v>
      </c>
      <c r="E96" s="6">
        <v>660</v>
      </c>
      <c r="F96" s="6">
        <v>73417</v>
      </c>
      <c r="G96" s="6">
        <v>416.57142859999999</v>
      </c>
      <c r="H96" s="6">
        <v>94.285714290000001</v>
      </c>
      <c r="I96" s="6">
        <v>10488.14286</v>
      </c>
      <c r="J96" s="6">
        <v>36075.714290000004</v>
      </c>
      <c r="K96" s="6">
        <v>9.8571428569999995</v>
      </c>
      <c r="L96" s="6">
        <v>0.71428571399999996</v>
      </c>
      <c r="M96" s="7">
        <f>(D96/$C96)*1000</f>
        <v>11.547142913713223</v>
      </c>
      <c r="N96" s="7">
        <f>(E96/$C96)*1000</f>
        <v>2.6135508652437336</v>
      </c>
      <c r="O96" s="7">
        <f>(F96/$C96)*10</f>
        <v>2.9072585435393816</v>
      </c>
    </row>
    <row r="97" spans="1:15" x14ac:dyDescent="0.2">
      <c r="A97" s="6" t="s">
        <v>210</v>
      </c>
      <c r="B97" s="6">
        <v>7</v>
      </c>
      <c r="C97" s="6">
        <v>148629</v>
      </c>
      <c r="D97" s="6">
        <v>728</v>
      </c>
      <c r="E97" s="6">
        <v>176</v>
      </c>
      <c r="F97" s="6">
        <v>18441</v>
      </c>
      <c r="G97" s="6">
        <v>104</v>
      </c>
      <c r="H97" s="6">
        <v>25.14285714</v>
      </c>
      <c r="I97" s="6">
        <v>2634.4285709999999</v>
      </c>
      <c r="J97" s="6">
        <v>21232.71429</v>
      </c>
      <c r="K97" s="6">
        <v>6.5714285710000002</v>
      </c>
      <c r="L97" s="6">
        <v>0.71428571399999996</v>
      </c>
      <c r="M97" s="7">
        <f>(D97/$C97)*1000</f>
        <v>4.8981019854806265</v>
      </c>
      <c r="N97" s="7">
        <f>(E97/$C97)*1000</f>
        <v>1.1841565239623493</v>
      </c>
      <c r="O97" s="7">
        <f>(F97/$C97)*10</f>
        <v>1.2407403669539592</v>
      </c>
    </row>
    <row r="98" spans="1:15" x14ac:dyDescent="0.2">
      <c r="A98" s="6" t="s">
        <v>314</v>
      </c>
      <c r="B98" s="6">
        <v>7</v>
      </c>
      <c r="C98" s="6">
        <v>132467</v>
      </c>
      <c r="D98" s="6">
        <v>58</v>
      </c>
      <c r="E98" s="6">
        <v>16</v>
      </c>
      <c r="F98" s="6">
        <v>885</v>
      </c>
      <c r="G98" s="6">
        <v>8.2857142859999993</v>
      </c>
      <c r="H98" s="6">
        <v>2.2857142860000002</v>
      </c>
      <c r="I98" s="6">
        <v>126.4285714</v>
      </c>
      <c r="J98" s="6">
        <v>18923.85714</v>
      </c>
      <c r="K98" s="6">
        <v>6</v>
      </c>
      <c r="L98" s="6">
        <v>0.85714285700000004</v>
      </c>
      <c r="M98" s="7">
        <f>(D98/$C98)*1000</f>
        <v>0.43784489721968489</v>
      </c>
      <c r="N98" s="7">
        <f>(E98/$C98)*1000</f>
        <v>0.12078479923301652</v>
      </c>
      <c r="O98" s="7">
        <f>(F98/$C98)*10</f>
        <v>6.6809092075762272E-2</v>
      </c>
    </row>
    <row r="99" spans="1:15" x14ac:dyDescent="0.2">
      <c r="A99" s="6" t="s">
        <v>315</v>
      </c>
      <c r="B99" s="6">
        <v>7</v>
      </c>
      <c r="C99" s="6">
        <v>35118</v>
      </c>
      <c r="D99" s="6">
        <v>410</v>
      </c>
      <c r="E99" s="6">
        <v>88</v>
      </c>
      <c r="F99" s="6">
        <v>7887</v>
      </c>
      <c r="G99" s="6">
        <v>58.571428570000002</v>
      </c>
      <c r="H99" s="6">
        <v>12.57142857</v>
      </c>
      <c r="I99" s="6">
        <v>1126.7142859999999</v>
      </c>
      <c r="J99" s="6">
        <v>5016.8571430000002</v>
      </c>
      <c r="K99" s="6">
        <v>3.2857142860000002</v>
      </c>
      <c r="L99" s="6">
        <v>0.428571429</v>
      </c>
      <c r="M99" s="7">
        <f>(D99/$C99)*1000</f>
        <v>11.674924540121873</v>
      </c>
      <c r="N99" s="7">
        <f>(E99/$C99)*1000</f>
        <v>2.505837462270061</v>
      </c>
      <c r="O99" s="7">
        <f>(F99/$C99)*10</f>
        <v>2.2458568255595419</v>
      </c>
    </row>
    <row r="100" spans="1:15" x14ac:dyDescent="0.2">
      <c r="A100" s="6" t="s">
        <v>316</v>
      </c>
      <c r="B100" s="6">
        <v>7</v>
      </c>
      <c r="C100" s="6">
        <v>32957</v>
      </c>
      <c r="D100" s="6">
        <v>644</v>
      </c>
      <c r="E100" s="6">
        <v>110</v>
      </c>
      <c r="F100" s="6">
        <v>6729</v>
      </c>
      <c r="G100" s="6">
        <v>92</v>
      </c>
      <c r="H100" s="6">
        <v>15.71428571</v>
      </c>
      <c r="I100" s="6">
        <v>961.2857143</v>
      </c>
      <c r="J100" s="6">
        <v>4708.1428569999998</v>
      </c>
      <c r="K100" s="6">
        <v>1.428571429</v>
      </c>
      <c r="L100" s="6">
        <v>0.571428571</v>
      </c>
      <c r="M100" s="7">
        <f>(D100/$C100)*1000</f>
        <v>19.54061352671663</v>
      </c>
      <c r="N100" s="7">
        <f>(E100/$C100)*1000</f>
        <v>3.3376824346876233</v>
      </c>
      <c r="O100" s="7">
        <f>(F100/$C100)*10</f>
        <v>2.0417513730011834</v>
      </c>
    </row>
    <row r="101" spans="1:15" x14ac:dyDescent="0.2">
      <c r="A101" s="6" t="s">
        <v>204</v>
      </c>
      <c r="B101" s="6">
        <v>7</v>
      </c>
      <c r="C101" s="6">
        <v>2298276</v>
      </c>
      <c r="D101" s="6">
        <v>1925</v>
      </c>
      <c r="E101" s="6">
        <v>807</v>
      </c>
      <c r="F101" s="6">
        <v>134951</v>
      </c>
      <c r="G101" s="6">
        <v>275</v>
      </c>
      <c r="H101" s="6">
        <v>115.2857143</v>
      </c>
      <c r="I101" s="6">
        <v>19278.71429</v>
      </c>
      <c r="J101" s="6">
        <v>328325.14289999998</v>
      </c>
      <c r="K101" s="6">
        <v>54.857142860000003</v>
      </c>
      <c r="L101" s="6">
        <v>0.71428571399999996</v>
      </c>
      <c r="M101" s="7">
        <f>(D101/$C101)*1000</f>
        <v>0.83758434583139707</v>
      </c>
      <c r="N101" s="7">
        <f>(E101/$C101)*1000</f>
        <v>0.35113276212256489</v>
      </c>
      <c r="O101" s="7">
        <f>(F101/$C101)*10</f>
        <v>0.58718361067165126</v>
      </c>
    </row>
  </sheetData>
  <sortState ref="A2:O101">
    <sortCondition descending="1" ref="B1"/>
  </sortState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opLeftCell="A65" workbookViewId="0">
      <selection activeCell="F10" sqref="F10"/>
    </sheetView>
  </sheetViews>
  <sheetFormatPr baseColWidth="10" defaultRowHeight="16" x14ac:dyDescent="0.2"/>
  <sheetData>
    <row r="1" spans="1:17" x14ac:dyDescent="0.2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123</v>
      </c>
      <c r="N1" s="2" t="s">
        <v>239</v>
      </c>
      <c r="O1" s="2" t="s">
        <v>125</v>
      </c>
      <c r="P1" s="2"/>
      <c r="Q1" s="2"/>
    </row>
    <row r="2" spans="1:17" x14ac:dyDescent="0.2">
      <c r="A2" s="1" t="s">
        <v>232</v>
      </c>
      <c r="B2" s="1">
        <v>740</v>
      </c>
      <c r="C2" s="1">
        <v>14577783</v>
      </c>
      <c r="D2" s="1">
        <v>109713</v>
      </c>
      <c r="E2" s="1">
        <v>35983</v>
      </c>
      <c r="F2" s="1">
        <v>1984848</v>
      </c>
      <c r="G2" s="1">
        <v>148.26081081081</v>
      </c>
      <c r="H2" s="1">
        <v>48.625675675675602</v>
      </c>
      <c r="I2" s="1">
        <f>2682.22702702702</f>
        <v>2682.2270270270201</v>
      </c>
      <c r="J2" s="1">
        <v>19699.706756756699</v>
      </c>
      <c r="K2" s="1">
        <v>6.8067567567567497</v>
      </c>
      <c r="L2" s="1">
        <v>0.63648648648648598</v>
      </c>
      <c r="M2" s="7">
        <f>(D2/$C2)*1000</f>
        <v>7.5260415112503738</v>
      </c>
      <c r="N2" s="7">
        <f>(E2/$C2)*1000</f>
        <v>2.4683451523458677</v>
      </c>
      <c r="O2" s="7">
        <f>(F2/$C2)*100</f>
        <v>13.615568293203431</v>
      </c>
      <c r="P2" s="3"/>
      <c r="Q2" s="3"/>
    </row>
    <row r="3" spans="1:17" x14ac:dyDescent="0.2">
      <c r="A3" s="1" t="s">
        <v>233</v>
      </c>
      <c r="B3" s="1">
        <v>555</v>
      </c>
      <c r="C3" s="1">
        <v>20040460</v>
      </c>
      <c r="D3" s="1">
        <v>51178</v>
      </c>
      <c r="E3" s="1">
        <v>25756</v>
      </c>
      <c r="F3" s="1">
        <v>1403748</v>
      </c>
      <c r="G3" s="1">
        <v>92.212612612612602</v>
      </c>
      <c r="H3" s="1">
        <v>46.4072072072072</v>
      </c>
      <c r="I3" s="1">
        <v>2529.2756756756698</v>
      </c>
      <c r="J3" s="1">
        <v>36108.936936936901</v>
      </c>
      <c r="K3" s="1">
        <v>10.6162162162162</v>
      </c>
      <c r="L3" s="1">
        <v>0.68828828828828803</v>
      </c>
      <c r="M3" s="7">
        <f t="shared" ref="M3:M8" si="0">(D3/$C3)*1000</f>
        <v>2.5537337965296207</v>
      </c>
      <c r="N3" s="7">
        <f>(E3/$C3)*1000</f>
        <v>1.2852000403184358</v>
      </c>
      <c r="O3" s="7">
        <f t="shared" ref="O3:O8" si="1">(F3/$C3)*100</f>
        <v>7.0045697553848569</v>
      </c>
      <c r="P3" s="3"/>
      <c r="Q3" s="3"/>
    </row>
    <row r="4" spans="1:17" x14ac:dyDescent="0.2">
      <c r="A4" s="1" t="s">
        <v>234</v>
      </c>
      <c r="B4" s="1">
        <v>233</v>
      </c>
      <c r="C4" s="1">
        <v>6544356</v>
      </c>
      <c r="D4" s="1">
        <v>22245</v>
      </c>
      <c r="E4" s="1">
        <v>9841</v>
      </c>
      <c r="F4" s="1">
        <v>404393</v>
      </c>
      <c r="G4" s="1">
        <v>95.472103004291796</v>
      </c>
      <c r="H4" s="1">
        <v>42.236051502145898</v>
      </c>
      <c r="I4" s="1">
        <v>1735.59227467811</v>
      </c>
      <c r="J4" s="1">
        <v>28087.364806866899</v>
      </c>
      <c r="K4" s="1">
        <v>8.6909871244635202</v>
      </c>
      <c r="L4" s="1">
        <v>0.62231759656652297</v>
      </c>
      <c r="M4" s="7">
        <f t="shared" si="0"/>
        <v>3.3991121509893412</v>
      </c>
      <c r="N4" s="7">
        <f t="shared" ref="N3:N8" si="2">(E4/$C4)*1000</f>
        <v>1.5037384885541067</v>
      </c>
      <c r="O4" s="7">
        <f t="shared" si="1"/>
        <v>6.1792634752754889</v>
      </c>
      <c r="P4" s="3"/>
      <c r="Q4" s="3"/>
    </row>
    <row r="5" spans="1:17" x14ac:dyDescent="0.2">
      <c r="A5" s="1" t="s">
        <v>235</v>
      </c>
      <c r="B5" s="1">
        <v>138</v>
      </c>
      <c r="C5" s="1">
        <v>6624418</v>
      </c>
      <c r="D5" s="1">
        <v>14217</v>
      </c>
      <c r="E5" s="1">
        <v>8089</v>
      </c>
      <c r="F5" s="1">
        <v>528579</v>
      </c>
      <c r="G5" s="1">
        <v>103.021739130434</v>
      </c>
      <c r="H5" s="1">
        <v>58.615942028985501</v>
      </c>
      <c r="I5" s="1">
        <v>3830.2826086956502</v>
      </c>
      <c r="J5" s="1">
        <v>48003.028985507197</v>
      </c>
      <c r="K5" s="1">
        <v>11.8043478260869</v>
      </c>
      <c r="L5" s="1">
        <v>0.78260869565217395</v>
      </c>
      <c r="M5" s="7">
        <f t="shared" si="0"/>
        <v>2.1461508014741826</v>
      </c>
      <c r="N5" s="7">
        <f t="shared" si="2"/>
        <v>1.2210884035397525</v>
      </c>
      <c r="O5" s="7">
        <f t="shared" si="1"/>
        <v>7.9792519131492003</v>
      </c>
      <c r="P5" s="3"/>
      <c r="Q5" s="3"/>
    </row>
    <row r="6" spans="1:17" x14ac:dyDescent="0.2">
      <c r="A6" s="1" t="s">
        <v>236</v>
      </c>
      <c r="B6" s="1">
        <v>116</v>
      </c>
      <c r="C6" s="1">
        <v>6545406</v>
      </c>
      <c r="D6" s="1">
        <v>9025</v>
      </c>
      <c r="E6" s="1">
        <v>6042</v>
      </c>
      <c r="F6" s="1">
        <v>443234</v>
      </c>
      <c r="G6" s="1">
        <v>77.801724137931004</v>
      </c>
      <c r="H6" s="1">
        <v>52.086206896551701</v>
      </c>
      <c r="I6" s="1">
        <v>3820.9827586206802</v>
      </c>
      <c r="J6" s="1">
        <v>56425.913793103398</v>
      </c>
      <c r="K6" s="1">
        <v>11.017241379310301</v>
      </c>
      <c r="L6" s="1">
        <v>0.72413793103448199</v>
      </c>
      <c r="M6" s="7">
        <f t="shared" si="0"/>
        <v>1.3788296707645025</v>
      </c>
      <c r="N6" s="7">
        <f t="shared" si="2"/>
        <v>0.92309017958549855</v>
      </c>
      <c r="O6" s="7">
        <f t="shared" si="1"/>
        <v>6.7716807788546651</v>
      </c>
      <c r="P6" s="3"/>
      <c r="Q6" s="3"/>
    </row>
    <row r="7" spans="1:17" x14ac:dyDescent="0.2">
      <c r="A7" s="1" t="s">
        <v>237</v>
      </c>
      <c r="B7" s="1">
        <v>67</v>
      </c>
      <c r="C7" s="1">
        <v>600185</v>
      </c>
      <c r="D7" s="1">
        <v>2861</v>
      </c>
      <c r="E7" s="1">
        <v>1089</v>
      </c>
      <c r="F7" s="1">
        <v>43466</v>
      </c>
      <c r="G7" s="1">
        <v>42.701492537313399</v>
      </c>
      <c r="H7" s="1">
        <v>16.253731343283501</v>
      </c>
      <c r="I7" s="1">
        <v>648.74626865671598</v>
      </c>
      <c r="J7" s="1">
        <v>8957.9850746268603</v>
      </c>
      <c r="K7" s="1">
        <v>5.1194029850746201</v>
      </c>
      <c r="L7" s="1">
        <v>0.62686567164179097</v>
      </c>
      <c r="M7" s="7">
        <f t="shared" si="0"/>
        <v>4.766863550405291</v>
      </c>
      <c r="N7" s="7">
        <f t="shared" si="2"/>
        <v>1.8144405474978549</v>
      </c>
      <c r="O7" s="7">
        <f t="shared" si="1"/>
        <v>7.242100352391347</v>
      </c>
    </row>
    <row r="8" spans="1:17" x14ac:dyDescent="0.2">
      <c r="A8" s="1" t="s">
        <v>148</v>
      </c>
      <c r="B8" s="1">
        <v>46</v>
      </c>
      <c r="C8" s="1">
        <v>2295004</v>
      </c>
      <c r="D8" s="1">
        <v>3217</v>
      </c>
      <c r="E8" s="1">
        <v>2003</v>
      </c>
      <c r="F8" s="1">
        <v>115435</v>
      </c>
      <c r="G8" s="1">
        <v>69.934782608695599</v>
      </c>
      <c r="H8" s="1">
        <v>43.543478260869499</v>
      </c>
      <c r="I8" s="1">
        <v>2509.45652173913</v>
      </c>
      <c r="J8" s="1">
        <v>49891.391304347802</v>
      </c>
      <c r="K8" s="1">
        <v>10.1086956521739</v>
      </c>
      <c r="L8" s="1">
        <v>0.71739130434782605</v>
      </c>
      <c r="M8" s="7">
        <f t="shared" si="0"/>
        <v>1.4017404762693224</v>
      </c>
      <c r="N8" s="7">
        <f t="shared" si="2"/>
        <v>0.87276536337191579</v>
      </c>
      <c r="O8" s="7">
        <f t="shared" si="1"/>
        <v>5.0298387279499295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L6" sqref="L6"/>
    </sheetView>
  </sheetViews>
  <sheetFormatPr baseColWidth="10" defaultRowHeight="16" x14ac:dyDescent="0.2"/>
  <sheetData>
    <row r="1" spans="1:10" x14ac:dyDescent="0.2">
      <c r="A1" s="6" t="s">
        <v>0</v>
      </c>
      <c r="B1" s="6" t="s">
        <v>293</v>
      </c>
      <c r="C1" s="6" t="s">
        <v>294</v>
      </c>
      <c r="D1" s="6" t="s">
        <v>298</v>
      </c>
      <c r="E1" s="6" t="s">
        <v>295</v>
      </c>
      <c r="F1" s="6" t="s">
        <v>299</v>
      </c>
      <c r="G1" s="6" t="s">
        <v>296</v>
      </c>
      <c r="H1" s="6" t="s">
        <v>287</v>
      </c>
      <c r="I1" s="6" t="s">
        <v>297</v>
      </c>
      <c r="J1" s="6" t="s">
        <v>292</v>
      </c>
    </row>
    <row r="2" spans="1:10" x14ac:dyDescent="0.2">
      <c r="A2" s="6" t="s">
        <v>286</v>
      </c>
      <c r="B2" s="6">
        <v>1714</v>
      </c>
      <c r="C2" s="6" t="s">
        <v>61</v>
      </c>
      <c r="D2" s="6">
        <v>32</v>
      </c>
      <c r="E2" s="6" t="s">
        <v>25</v>
      </c>
      <c r="F2" s="6">
        <v>356</v>
      </c>
      <c r="G2" s="6" t="s">
        <v>23</v>
      </c>
      <c r="H2" s="6">
        <v>581</v>
      </c>
      <c r="I2" s="6" t="s">
        <v>24</v>
      </c>
      <c r="J2" s="6">
        <v>376</v>
      </c>
    </row>
    <row r="3" spans="1:10" x14ac:dyDescent="0.2">
      <c r="A3" s="6" t="s">
        <v>285</v>
      </c>
      <c r="B3" s="6">
        <v>369</v>
      </c>
      <c r="C3" s="6" t="s">
        <v>61</v>
      </c>
      <c r="D3" s="6">
        <v>2</v>
      </c>
      <c r="E3" s="6" t="s">
        <v>25</v>
      </c>
      <c r="F3" s="6">
        <v>81</v>
      </c>
      <c r="G3" s="6" t="s">
        <v>23</v>
      </c>
      <c r="H3" s="6">
        <v>137</v>
      </c>
      <c r="I3" s="6" t="s">
        <v>24</v>
      </c>
      <c r="J3" s="6">
        <v>106</v>
      </c>
    </row>
    <row r="4" spans="1:10" x14ac:dyDescent="0.2">
      <c r="A4" s="6" t="s">
        <v>284</v>
      </c>
      <c r="B4" s="6">
        <v>165</v>
      </c>
      <c r="C4" s="6" t="s">
        <v>61</v>
      </c>
      <c r="D4" s="6">
        <v>5</v>
      </c>
      <c r="E4" s="6" t="s">
        <v>25</v>
      </c>
      <c r="F4" s="6">
        <v>55</v>
      </c>
      <c r="G4" s="6" t="s">
        <v>23</v>
      </c>
      <c r="H4" s="6">
        <v>91</v>
      </c>
      <c r="I4" s="6" t="s">
        <v>24</v>
      </c>
      <c r="J4" s="6">
        <v>68</v>
      </c>
    </row>
    <row r="5" spans="1:10" x14ac:dyDescent="0.2">
      <c r="A5" s="6" t="s">
        <v>283</v>
      </c>
      <c r="B5" s="6">
        <v>76</v>
      </c>
      <c r="C5" s="6" t="s">
        <v>61</v>
      </c>
      <c r="D5" s="6">
        <v>4</v>
      </c>
      <c r="E5" s="6" t="s">
        <v>25</v>
      </c>
      <c r="F5" s="6">
        <v>38</v>
      </c>
      <c r="G5" s="6" t="s">
        <v>23</v>
      </c>
      <c r="H5" s="6">
        <v>48</v>
      </c>
      <c r="I5" s="6" t="s">
        <v>24</v>
      </c>
      <c r="J5" s="6">
        <v>39</v>
      </c>
    </row>
    <row r="6" spans="1:10" x14ac:dyDescent="0.2">
      <c r="A6" s="6" t="s">
        <v>282</v>
      </c>
      <c r="B6" s="6">
        <v>59</v>
      </c>
      <c r="C6" s="6" t="s">
        <v>61</v>
      </c>
      <c r="D6" s="6">
        <v>2</v>
      </c>
      <c r="E6" s="6" t="s">
        <v>25</v>
      </c>
      <c r="F6" s="6">
        <v>22</v>
      </c>
      <c r="G6" s="6" t="s">
        <v>23</v>
      </c>
      <c r="H6" s="6">
        <v>36</v>
      </c>
      <c r="I6" s="6" t="s">
        <v>24</v>
      </c>
      <c r="J6" s="6">
        <v>33</v>
      </c>
    </row>
    <row r="7" spans="1:10" x14ac:dyDescent="0.2">
      <c r="A7" s="6" t="s">
        <v>281</v>
      </c>
      <c r="B7" s="6">
        <v>66</v>
      </c>
      <c r="C7" s="6" t="s">
        <v>61</v>
      </c>
      <c r="D7" s="6">
        <v>3</v>
      </c>
      <c r="E7" s="6" t="s">
        <v>25</v>
      </c>
      <c r="F7" s="6">
        <v>21</v>
      </c>
      <c r="G7" s="6" t="s">
        <v>23</v>
      </c>
      <c r="H7" s="6">
        <v>45</v>
      </c>
      <c r="I7" s="6" t="s">
        <v>24</v>
      </c>
      <c r="J7" s="6">
        <v>30</v>
      </c>
    </row>
    <row r="8" spans="1:10" x14ac:dyDescent="0.2">
      <c r="A8" s="6" t="s">
        <v>280</v>
      </c>
      <c r="B8" s="6">
        <v>44</v>
      </c>
      <c r="C8" s="6" t="s">
        <v>61</v>
      </c>
      <c r="D8" s="6">
        <v>3</v>
      </c>
      <c r="E8" s="6" t="s">
        <v>25</v>
      </c>
      <c r="F8" s="6">
        <v>15</v>
      </c>
      <c r="G8" s="6" t="s">
        <v>23</v>
      </c>
      <c r="H8" s="6">
        <v>27</v>
      </c>
      <c r="I8" s="6" t="s">
        <v>24</v>
      </c>
      <c r="J8" s="6">
        <v>18</v>
      </c>
    </row>
    <row r="9" spans="1:10" x14ac:dyDescent="0.2">
      <c r="A9" s="6" t="s">
        <v>279</v>
      </c>
      <c r="B9" s="6">
        <v>32</v>
      </c>
      <c r="C9" s="6" t="s">
        <v>61</v>
      </c>
      <c r="D9" s="6">
        <v>1</v>
      </c>
      <c r="E9" s="6" t="s">
        <v>25</v>
      </c>
      <c r="F9" s="6">
        <v>11</v>
      </c>
      <c r="G9" s="6" t="s">
        <v>23</v>
      </c>
      <c r="H9" s="6">
        <v>22</v>
      </c>
      <c r="I9" s="6" t="s">
        <v>24</v>
      </c>
      <c r="J9" s="6">
        <v>16</v>
      </c>
    </row>
    <row r="10" spans="1:10" x14ac:dyDescent="0.2">
      <c r="A10" s="6" t="s">
        <v>278</v>
      </c>
      <c r="D10" s="6">
        <v>24</v>
      </c>
      <c r="E10" s="6" t="s">
        <v>25</v>
      </c>
      <c r="F10" s="6">
        <v>10</v>
      </c>
      <c r="G10" s="6" t="s">
        <v>23</v>
      </c>
      <c r="H10" s="6">
        <v>20</v>
      </c>
      <c r="I10" s="6" t="s">
        <v>24</v>
      </c>
      <c r="J10" s="6">
        <v>12</v>
      </c>
    </row>
    <row r="11" spans="1:10" x14ac:dyDescent="0.2">
      <c r="A11" s="6" t="s">
        <v>277</v>
      </c>
      <c r="B11" s="6">
        <v>27</v>
      </c>
      <c r="C11" s="6" t="s">
        <v>61</v>
      </c>
      <c r="D11" s="6">
        <v>4</v>
      </c>
      <c r="E11" s="6" t="s">
        <v>25</v>
      </c>
      <c r="F11" s="6">
        <v>12</v>
      </c>
      <c r="G11" s="6" t="s">
        <v>23</v>
      </c>
      <c r="H11" s="6">
        <v>20</v>
      </c>
      <c r="I11" s="6" t="s">
        <v>24</v>
      </c>
      <c r="J11" s="6">
        <v>15</v>
      </c>
    </row>
    <row r="12" spans="1:10" x14ac:dyDescent="0.2">
      <c r="A12" s="6" t="s">
        <v>276</v>
      </c>
      <c r="D12" s="6">
        <v>22</v>
      </c>
      <c r="E12" s="6" t="s">
        <v>25</v>
      </c>
      <c r="F12" s="6">
        <v>11</v>
      </c>
      <c r="G12" s="6" t="s">
        <v>23</v>
      </c>
      <c r="H12" s="6">
        <v>18</v>
      </c>
      <c r="I12" s="6" t="s">
        <v>24</v>
      </c>
      <c r="J12" s="6">
        <v>11</v>
      </c>
    </row>
    <row r="13" spans="1:10" x14ac:dyDescent="0.2">
      <c r="A13" s="6" t="s">
        <v>275</v>
      </c>
      <c r="B13" s="6">
        <v>17</v>
      </c>
      <c r="C13" s="6" t="s">
        <v>61</v>
      </c>
      <c r="D13" s="6">
        <v>1</v>
      </c>
      <c r="E13" s="6" t="s">
        <v>25</v>
      </c>
      <c r="F13" s="6">
        <v>9</v>
      </c>
      <c r="G13" s="6" t="s">
        <v>23</v>
      </c>
      <c r="H13" s="6">
        <v>15</v>
      </c>
      <c r="I13" s="6" t="s">
        <v>24</v>
      </c>
      <c r="J13" s="6">
        <v>15</v>
      </c>
    </row>
    <row r="14" spans="1:10" x14ac:dyDescent="0.2">
      <c r="A14" s="6" t="s">
        <v>274</v>
      </c>
      <c r="B14" s="6">
        <v>27</v>
      </c>
      <c r="C14" s="6" t="s">
        <v>61</v>
      </c>
      <c r="D14" s="6">
        <v>1</v>
      </c>
      <c r="E14" s="6" t="s">
        <v>25</v>
      </c>
      <c r="F14" s="6">
        <v>11</v>
      </c>
      <c r="G14" s="6" t="s">
        <v>23</v>
      </c>
      <c r="H14" s="6">
        <v>21</v>
      </c>
      <c r="I14" s="6" t="s">
        <v>24</v>
      </c>
      <c r="J14" s="6">
        <v>14</v>
      </c>
    </row>
    <row r="15" spans="1:10" x14ac:dyDescent="0.2">
      <c r="A15" s="6" t="s">
        <v>273</v>
      </c>
      <c r="D15" s="6">
        <v>12</v>
      </c>
      <c r="E15" s="6" t="s">
        <v>25</v>
      </c>
      <c r="F15" s="6">
        <v>6</v>
      </c>
      <c r="G15" s="6" t="s">
        <v>23</v>
      </c>
      <c r="H15" s="6">
        <v>9</v>
      </c>
      <c r="I15" s="6" t="s">
        <v>24</v>
      </c>
      <c r="J15" s="6">
        <v>8</v>
      </c>
    </row>
    <row r="16" spans="1:10" x14ac:dyDescent="0.2">
      <c r="A16" s="6" t="s">
        <v>272</v>
      </c>
      <c r="D16" s="6">
        <v>9</v>
      </c>
      <c r="E16" s="6" t="s">
        <v>25</v>
      </c>
      <c r="F16" s="6">
        <v>4</v>
      </c>
      <c r="G16" s="6" t="s">
        <v>23</v>
      </c>
      <c r="H16" s="6">
        <v>6</v>
      </c>
      <c r="I16" s="6" t="s">
        <v>24</v>
      </c>
      <c r="J16" s="6">
        <v>5</v>
      </c>
    </row>
    <row r="17" spans="1:10" x14ac:dyDescent="0.2">
      <c r="A17" s="6" t="s">
        <v>271</v>
      </c>
      <c r="D17" s="6">
        <v>12</v>
      </c>
      <c r="E17" s="6" t="s">
        <v>25</v>
      </c>
      <c r="F17" s="6">
        <v>4</v>
      </c>
      <c r="G17" s="6" t="s">
        <v>23</v>
      </c>
      <c r="H17" s="6">
        <v>4</v>
      </c>
      <c r="I17" s="6" t="s">
        <v>24</v>
      </c>
      <c r="J17" s="6">
        <v>3</v>
      </c>
    </row>
    <row r="18" spans="1:10" x14ac:dyDescent="0.2">
      <c r="A18" s="6" t="s">
        <v>270</v>
      </c>
      <c r="B18" s="6">
        <v>10</v>
      </c>
      <c r="C18" s="6" t="s">
        <v>61</v>
      </c>
      <c r="D18" s="6">
        <v>2</v>
      </c>
      <c r="E18" s="6" t="s">
        <v>25</v>
      </c>
      <c r="F18" s="6">
        <v>4</v>
      </c>
      <c r="G18" s="6" t="s">
        <v>23</v>
      </c>
      <c r="H18" s="6">
        <v>6</v>
      </c>
      <c r="I18" s="6" t="s">
        <v>24</v>
      </c>
      <c r="J18" s="6">
        <v>7</v>
      </c>
    </row>
    <row r="19" spans="1:10" x14ac:dyDescent="0.2">
      <c r="A19" s="6" t="s">
        <v>269</v>
      </c>
      <c r="B19" s="6">
        <v>14</v>
      </c>
      <c r="C19" s="6" t="s">
        <v>61</v>
      </c>
      <c r="D19" s="6">
        <v>1</v>
      </c>
      <c r="E19" s="6" t="s">
        <v>25</v>
      </c>
      <c r="F19" s="6">
        <v>8</v>
      </c>
      <c r="G19" s="6" t="s">
        <v>23</v>
      </c>
      <c r="H19" s="6">
        <v>9</v>
      </c>
      <c r="I19" s="6" t="s">
        <v>24</v>
      </c>
      <c r="J19" s="6">
        <v>7</v>
      </c>
    </row>
    <row r="20" spans="1:10" x14ac:dyDescent="0.2">
      <c r="A20" s="6" t="s">
        <v>268</v>
      </c>
      <c r="B20" s="6">
        <v>10</v>
      </c>
      <c r="C20" s="6" t="s">
        <v>25</v>
      </c>
      <c r="D20" s="6">
        <v>2</v>
      </c>
      <c r="E20" s="6" t="s">
        <v>23</v>
      </c>
      <c r="F20" s="6">
        <v>6</v>
      </c>
      <c r="G20" s="6" t="s">
        <v>24</v>
      </c>
      <c r="H20" s="6">
        <v>5</v>
      </c>
      <c r="I20" s="6"/>
      <c r="J20" s="6"/>
    </row>
    <row r="21" spans="1:10" x14ac:dyDescent="0.2">
      <c r="A21" s="6" t="s">
        <v>267</v>
      </c>
      <c r="B21" s="6">
        <v>7</v>
      </c>
      <c r="C21" s="6" t="s">
        <v>25</v>
      </c>
      <c r="D21" s="6">
        <v>4</v>
      </c>
      <c r="E21" s="6" t="s">
        <v>23</v>
      </c>
      <c r="F21" s="6">
        <v>4</v>
      </c>
      <c r="G21" s="6" t="s">
        <v>24</v>
      </c>
      <c r="H21" s="6">
        <v>5</v>
      </c>
      <c r="I21" s="6"/>
      <c r="J21" s="6"/>
    </row>
    <row r="22" spans="1:10" x14ac:dyDescent="0.2">
      <c r="A22" s="6" t="s">
        <v>266</v>
      </c>
      <c r="B22" s="6">
        <v>8</v>
      </c>
      <c r="C22" s="6" t="s">
        <v>25</v>
      </c>
      <c r="D22" s="6">
        <v>4</v>
      </c>
      <c r="E22" s="6" t="s">
        <v>23</v>
      </c>
      <c r="F22" s="6">
        <v>8</v>
      </c>
      <c r="G22" s="6" t="s">
        <v>24</v>
      </c>
      <c r="H22" s="6">
        <v>7</v>
      </c>
      <c r="I22" s="6"/>
      <c r="J22" s="6"/>
    </row>
    <row r="23" spans="1:10" x14ac:dyDescent="0.2">
      <c r="A23" s="6" t="s">
        <v>265</v>
      </c>
      <c r="B23" s="6">
        <v>9</v>
      </c>
      <c r="C23" s="6" t="s">
        <v>25</v>
      </c>
      <c r="D23" s="6">
        <v>4</v>
      </c>
      <c r="E23" s="6" t="s">
        <v>23</v>
      </c>
      <c r="F23" s="6">
        <v>8</v>
      </c>
      <c r="G23" s="6" t="s">
        <v>24</v>
      </c>
      <c r="H23" s="6">
        <v>4</v>
      </c>
      <c r="I23" s="6"/>
      <c r="J23" s="6"/>
    </row>
    <row r="24" spans="1:10" x14ac:dyDescent="0.2">
      <c r="A24" s="6" t="s">
        <v>264</v>
      </c>
      <c r="B24" s="6">
        <v>9</v>
      </c>
      <c r="C24" s="6" t="s">
        <v>61</v>
      </c>
      <c r="D24" s="6">
        <v>2</v>
      </c>
      <c r="E24" s="6" t="s">
        <v>25</v>
      </c>
      <c r="F24" s="6">
        <v>3</v>
      </c>
      <c r="G24" s="6" t="s">
        <v>23</v>
      </c>
      <c r="H24" s="6">
        <v>5</v>
      </c>
      <c r="I24" s="6" t="s">
        <v>24</v>
      </c>
      <c r="J24" s="6">
        <v>3</v>
      </c>
    </row>
    <row r="25" spans="1:10" x14ac:dyDescent="0.2">
      <c r="A25" s="6" t="s">
        <v>263</v>
      </c>
      <c r="B25" s="6">
        <v>4</v>
      </c>
      <c r="C25" s="6" t="s">
        <v>25</v>
      </c>
      <c r="D25" s="6">
        <v>1</v>
      </c>
      <c r="E25" s="6" t="s">
        <v>23</v>
      </c>
      <c r="F25" s="6">
        <v>3</v>
      </c>
      <c r="G25" s="6"/>
      <c r="H25" s="6"/>
      <c r="I25" s="6"/>
      <c r="J25" s="6"/>
    </row>
    <row r="26" spans="1:10" x14ac:dyDescent="0.2">
      <c r="A26" s="6" t="s">
        <v>262</v>
      </c>
      <c r="B26" s="6">
        <v>4</v>
      </c>
      <c r="C26" s="6" t="s">
        <v>23</v>
      </c>
      <c r="D26" s="6">
        <v>3</v>
      </c>
      <c r="E26" s="6" t="s">
        <v>24</v>
      </c>
      <c r="F26" s="6">
        <v>1</v>
      </c>
      <c r="G26" s="6"/>
      <c r="H26" s="6"/>
      <c r="I26" s="6"/>
      <c r="J26" s="6"/>
    </row>
    <row r="27" spans="1:10" x14ac:dyDescent="0.2">
      <c r="A27" s="6" t="s">
        <v>261</v>
      </c>
      <c r="B27" s="6">
        <v>4</v>
      </c>
      <c r="C27" s="6" t="s">
        <v>23</v>
      </c>
      <c r="D27" s="6">
        <v>2</v>
      </c>
      <c r="E27" s="6" t="s">
        <v>24</v>
      </c>
      <c r="F27" s="6">
        <v>1</v>
      </c>
      <c r="G27" s="6"/>
      <c r="H27" s="6"/>
      <c r="I27" s="6"/>
      <c r="J27" s="6"/>
    </row>
    <row r="28" spans="1:10" x14ac:dyDescent="0.2">
      <c r="A28" s="6" t="s">
        <v>260</v>
      </c>
      <c r="B28" s="6">
        <v>3</v>
      </c>
      <c r="C28" s="6" t="s">
        <v>25</v>
      </c>
      <c r="D28" s="6">
        <v>1</v>
      </c>
      <c r="E28" s="6" t="s">
        <v>23</v>
      </c>
      <c r="F28" s="6">
        <v>2</v>
      </c>
      <c r="G28" s="6" t="s">
        <v>24</v>
      </c>
      <c r="H28" s="6">
        <v>1</v>
      </c>
      <c r="I28" s="6"/>
      <c r="J28" s="6"/>
    </row>
    <row r="29" spans="1:10" x14ac:dyDescent="0.2">
      <c r="A29" s="6" t="s">
        <v>259</v>
      </c>
      <c r="B29" s="6">
        <v>6</v>
      </c>
      <c r="C29" s="6" t="s">
        <v>25</v>
      </c>
      <c r="D29" s="6">
        <v>3</v>
      </c>
      <c r="E29" s="6" t="s">
        <v>23</v>
      </c>
      <c r="F29" s="6">
        <v>5</v>
      </c>
      <c r="G29" s="6" t="s">
        <v>24</v>
      </c>
      <c r="H29" s="6">
        <v>2</v>
      </c>
      <c r="I29" s="6"/>
      <c r="J29" s="6"/>
    </row>
    <row r="30" spans="1:10" x14ac:dyDescent="0.2">
      <c r="A30" s="6" t="s">
        <v>258</v>
      </c>
      <c r="B30" s="6">
        <v>5</v>
      </c>
      <c r="C30" s="6" t="s">
        <v>25</v>
      </c>
      <c r="D30" s="6">
        <v>1</v>
      </c>
      <c r="E30" s="6" t="s">
        <v>23</v>
      </c>
      <c r="F30" s="6">
        <v>3</v>
      </c>
      <c r="G30" s="6" t="s">
        <v>24</v>
      </c>
      <c r="H30" s="6">
        <v>1</v>
      </c>
      <c r="I30" s="6"/>
      <c r="J30" s="6"/>
    </row>
    <row r="31" spans="1:10" x14ac:dyDescent="0.2">
      <c r="A31" s="6" t="s">
        <v>290</v>
      </c>
      <c r="B31" s="6">
        <v>1</v>
      </c>
      <c r="C31" s="6" t="s">
        <v>23</v>
      </c>
      <c r="D31" s="6">
        <v>1</v>
      </c>
      <c r="E31" s="6"/>
      <c r="F31" s="6"/>
      <c r="G31" s="6"/>
      <c r="H31" s="6"/>
      <c r="I31" s="6"/>
      <c r="J31" s="6"/>
    </row>
    <row r="32" spans="1:10" x14ac:dyDescent="0.2">
      <c r="A32" s="6" t="s">
        <v>257</v>
      </c>
      <c r="B32" s="6">
        <v>1</v>
      </c>
      <c r="C32" s="6" t="s">
        <v>23</v>
      </c>
      <c r="D32" s="6">
        <v>1</v>
      </c>
      <c r="E32" s="6"/>
      <c r="F32" s="6"/>
      <c r="G32" s="6"/>
      <c r="H32" s="6"/>
      <c r="I32" s="6"/>
      <c r="J32" s="6"/>
    </row>
    <row r="33" spans="1:10" x14ac:dyDescent="0.2">
      <c r="A33" s="6" t="s">
        <v>256</v>
      </c>
      <c r="B33" s="6">
        <v>3</v>
      </c>
      <c r="C33" s="6" t="s">
        <v>25</v>
      </c>
      <c r="D33" s="6">
        <v>1</v>
      </c>
      <c r="E33" s="6" t="s">
        <v>23</v>
      </c>
      <c r="F33" s="6">
        <v>2</v>
      </c>
      <c r="G33" s="6"/>
      <c r="H33" s="6"/>
      <c r="I33" s="6"/>
      <c r="J33" s="6"/>
    </row>
    <row r="34" spans="1:10" x14ac:dyDescent="0.2">
      <c r="A34" s="6" t="s">
        <v>255</v>
      </c>
      <c r="B34" s="6">
        <v>1</v>
      </c>
      <c r="C34" s="6" t="s">
        <v>25</v>
      </c>
      <c r="D34" s="6">
        <v>1</v>
      </c>
      <c r="E34" s="6" t="s">
        <v>23</v>
      </c>
      <c r="F34" s="6">
        <v>1</v>
      </c>
      <c r="G34" s="6" t="s">
        <v>24</v>
      </c>
      <c r="H34" s="6">
        <v>1</v>
      </c>
      <c r="I34" s="6"/>
      <c r="J34" s="6"/>
    </row>
    <row r="35" spans="1:10" x14ac:dyDescent="0.2">
      <c r="A35" s="6" t="s">
        <v>289</v>
      </c>
      <c r="B35" s="6">
        <v>2</v>
      </c>
      <c r="C35" s="6" t="s">
        <v>23</v>
      </c>
      <c r="D35" s="6">
        <v>1</v>
      </c>
      <c r="E35" s="6" t="s">
        <v>24</v>
      </c>
      <c r="F35" s="6">
        <v>1</v>
      </c>
      <c r="G35" s="6"/>
      <c r="H35" s="6"/>
      <c r="I35" s="6"/>
      <c r="J35" s="6"/>
    </row>
    <row r="36" spans="1:10" x14ac:dyDescent="0.2">
      <c r="A36" s="6" t="s">
        <v>254</v>
      </c>
      <c r="B36" s="6">
        <v>2</v>
      </c>
      <c r="C36" s="6" t="s">
        <v>61</v>
      </c>
      <c r="D36" s="6">
        <v>1</v>
      </c>
      <c r="E36" s="6" t="s">
        <v>23</v>
      </c>
      <c r="F36" s="6">
        <v>1</v>
      </c>
      <c r="G36" s="6" t="s">
        <v>24</v>
      </c>
      <c r="H36" s="6">
        <v>2</v>
      </c>
      <c r="I36" s="6"/>
      <c r="J36" s="6"/>
    </row>
    <row r="37" spans="1:10" x14ac:dyDescent="0.2">
      <c r="A37" s="6" t="s">
        <v>253</v>
      </c>
      <c r="B37" s="6">
        <v>4</v>
      </c>
      <c r="C37" s="6" t="s">
        <v>61</v>
      </c>
      <c r="D37" s="6">
        <v>1</v>
      </c>
      <c r="E37" s="6" t="s">
        <v>23</v>
      </c>
      <c r="F37" s="6">
        <v>3</v>
      </c>
      <c r="G37" s="6"/>
      <c r="H37" s="6"/>
      <c r="I37" s="6"/>
      <c r="J37" s="6"/>
    </row>
    <row r="38" spans="1:10" x14ac:dyDescent="0.2">
      <c r="A38" s="6" t="s">
        <v>252</v>
      </c>
      <c r="B38" s="6">
        <v>3</v>
      </c>
      <c r="C38" s="6" t="s">
        <v>25</v>
      </c>
      <c r="D38" s="6">
        <v>1</v>
      </c>
      <c r="E38" s="6" t="s">
        <v>23</v>
      </c>
      <c r="F38" s="6">
        <v>3</v>
      </c>
      <c r="G38" s="6" t="s">
        <v>24</v>
      </c>
      <c r="H38" s="6">
        <v>2</v>
      </c>
      <c r="I38" s="6"/>
      <c r="J38" s="6"/>
    </row>
    <row r="39" spans="1:10" x14ac:dyDescent="0.2">
      <c r="A39" s="6" t="s">
        <v>251</v>
      </c>
      <c r="B39" s="6">
        <v>2</v>
      </c>
      <c r="C39" s="6" t="s">
        <v>25</v>
      </c>
      <c r="D39" s="6">
        <v>1</v>
      </c>
      <c r="E39" s="6" t="s">
        <v>23</v>
      </c>
      <c r="F39" s="6">
        <v>1</v>
      </c>
      <c r="G39" s="6"/>
      <c r="H39" s="6"/>
      <c r="I39" s="6"/>
      <c r="J39" s="6"/>
    </row>
    <row r="40" spans="1:10" x14ac:dyDescent="0.2">
      <c r="A40" s="6" t="s">
        <v>250</v>
      </c>
      <c r="B40" s="6">
        <v>3</v>
      </c>
      <c r="C40" s="6" t="s">
        <v>25</v>
      </c>
      <c r="D40" s="6">
        <v>1</v>
      </c>
      <c r="E40" s="6" t="s">
        <v>23</v>
      </c>
      <c r="F40" s="6">
        <v>3</v>
      </c>
      <c r="G40" s="6" t="s">
        <v>24</v>
      </c>
      <c r="H40" s="6">
        <v>2</v>
      </c>
      <c r="I40" s="6"/>
      <c r="J40" s="6"/>
    </row>
    <row r="41" spans="1:10" x14ac:dyDescent="0.2">
      <c r="A41" s="6" t="s">
        <v>249</v>
      </c>
      <c r="B41" s="6">
        <v>2</v>
      </c>
      <c r="C41" s="6" t="s">
        <v>25</v>
      </c>
      <c r="D41" s="6">
        <v>1</v>
      </c>
      <c r="E41" s="6" t="s">
        <v>23</v>
      </c>
      <c r="F41" s="6">
        <v>2</v>
      </c>
      <c r="G41" s="6"/>
      <c r="H41" s="6"/>
      <c r="I41" s="6"/>
      <c r="J41" s="6"/>
    </row>
    <row r="42" spans="1:10" x14ac:dyDescent="0.2">
      <c r="A42" s="6" t="s">
        <v>248</v>
      </c>
      <c r="B42" s="6">
        <v>4</v>
      </c>
      <c r="C42" s="6" t="s">
        <v>25</v>
      </c>
      <c r="D42" s="6">
        <v>2</v>
      </c>
      <c r="E42" s="6" t="s">
        <v>23</v>
      </c>
      <c r="F42" s="6">
        <v>3</v>
      </c>
      <c r="G42" s="6" t="s">
        <v>24</v>
      </c>
      <c r="H42" s="6">
        <v>2</v>
      </c>
      <c r="I42" s="6"/>
      <c r="J42" s="6"/>
    </row>
    <row r="43" spans="1:10" x14ac:dyDescent="0.2">
      <c r="A43" s="6" t="s">
        <v>247</v>
      </c>
      <c r="B43" s="6">
        <v>6</v>
      </c>
      <c r="C43" s="6" t="s">
        <v>25</v>
      </c>
      <c r="D43" s="6">
        <v>2</v>
      </c>
      <c r="E43" s="6" t="s">
        <v>23</v>
      </c>
      <c r="F43" s="6">
        <v>3</v>
      </c>
      <c r="G43" s="6" t="s">
        <v>24</v>
      </c>
      <c r="H43" s="6">
        <v>1</v>
      </c>
      <c r="I43" s="6"/>
      <c r="J43" s="6"/>
    </row>
    <row r="44" spans="1:10" x14ac:dyDescent="0.2">
      <c r="A44" s="6" t="s">
        <v>246</v>
      </c>
      <c r="B44" s="6">
        <v>5</v>
      </c>
      <c r="C44" s="6" t="s">
        <v>61</v>
      </c>
      <c r="D44" s="6">
        <v>1</v>
      </c>
      <c r="E44" s="6" t="s">
        <v>25</v>
      </c>
      <c r="F44" s="6">
        <v>1</v>
      </c>
      <c r="G44" s="6" t="s">
        <v>23</v>
      </c>
      <c r="H44" s="6">
        <v>4</v>
      </c>
      <c r="I44" s="6"/>
      <c r="J44" s="6"/>
    </row>
    <row r="45" spans="1:10" x14ac:dyDescent="0.2">
      <c r="A45" s="6" t="s">
        <v>245</v>
      </c>
      <c r="B45" s="6">
        <v>3</v>
      </c>
      <c r="C45" s="6" t="s">
        <v>25</v>
      </c>
      <c r="D45" s="6">
        <v>2</v>
      </c>
      <c r="E45" s="6" t="s">
        <v>23</v>
      </c>
      <c r="F45" s="6">
        <v>1</v>
      </c>
      <c r="G45" s="6" t="s">
        <v>24</v>
      </c>
      <c r="H45" s="6">
        <v>1</v>
      </c>
      <c r="I45" s="6"/>
      <c r="J45" s="6"/>
    </row>
    <row r="46" spans="1:10" x14ac:dyDescent="0.2">
      <c r="A46" s="6" t="s">
        <v>244</v>
      </c>
      <c r="B46" s="6">
        <v>2</v>
      </c>
      <c r="C46" s="6" t="s">
        <v>23</v>
      </c>
      <c r="D46" s="6">
        <v>2</v>
      </c>
      <c r="E46" s="6"/>
      <c r="F46" s="6"/>
      <c r="G46" s="6"/>
      <c r="H46" s="6"/>
      <c r="I46" s="6"/>
      <c r="J46" s="6"/>
    </row>
    <row r="47" spans="1:10" x14ac:dyDescent="0.2">
      <c r="A47" s="6" t="s">
        <v>243</v>
      </c>
      <c r="B47" s="6">
        <v>1</v>
      </c>
      <c r="C47" s="6" t="s">
        <v>23</v>
      </c>
      <c r="D47" s="6">
        <v>1</v>
      </c>
      <c r="E47" s="6" t="s">
        <v>24</v>
      </c>
      <c r="F47" s="6">
        <v>1</v>
      </c>
      <c r="G47" s="6"/>
      <c r="H47" s="6"/>
      <c r="I47" s="6"/>
      <c r="J47" s="6"/>
    </row>
    <row r="48" spans="1:10" x14ac:dyDescent="0.2">
      <c r="A48" s="6" t="s">
        <v>288</v>
      </c>
      <c r="B48" s="6">
        <v>1</v>
      </c>
      <c r="C48" s="6" t="s">
        <v>25</v>
      </c>
      <c r="D48" s="6">
        <v>1</v>
      </c>
      <c r="E48" s="6" t="s">
        <v>23</v>
      </c>
      <c r="F48" s="6">
        <v>1</v>
      </c>
      <c r="G48" s="6"/>
      <c r="H48" s="6"/>
      <c r="I48" s="6"/>
      <c r="J48" s="6"/>
    </row>
    <row r="49" spans="1:10" x14ac:dyDescent="0.2">
      <c r="A49" s="6" t="s">
        <v>291</v>
      </c>
      <c r="B49" s="6">
        <v>1</v>
      </c>
      <c r="C49" s="6" t="s">
        <v>24</v>
      </c>
      <c r="D49" s="6">
        <v>1</v>
      </c>
      <c r="E49" s="6"/>
      <c r="F49" s="6"/>
      <c r="G49" s="6"/>
      <c r="H49" s="6"/>
      <c r="I49" s="6"/>
      <c r="J49" s="6"/>
    </row>
    <row r="50" spans="1:10" x14ac:dyDescent="0.2">
      <c r="A50" s="6" t="s">
        <v>242</v>
      </c>
      <c r="B50" s="6">
        <v>1</v>
      </c>
      <c r="C50" s="6" t="s">
        <v>23</v>
      </c>
      <c r="D50" s="6">
        <v>1</v>
      </c>
      <c r="E50" s="6" t="s">
        <v>24</v>
      </c>
      <c r="F50" s="6">
        <v>1</v>
      </c>
      <c r="G50" s="6"/>
      <c r="H50" s="6"/>
      <c r="I50" s="6"/>
      <c r="J50" s="6"/>
    </row>
  </sheetData>
  <dataConsolidate/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5"/>
  <sheetViews>
    <sheetView workbookViewId="0">
      <selection activeCell="G2" sqref="G2:G6"/>
    </sheetView>
  </sheetViews>
  <sheetFormatPr baseColWidth="10" defaultRowHeight="16" x14ac:dyDescent="0.2"/>
  <cols>
    <col min="5" max="5" width="10.83203125" style="9"/>
  </cols>
  <sheetData>
    <row r="1" spans="1:104" x14ac:dyDescent="0.2">
      <c r="A1" s="6" t="s">
        <v>0</v>
      </c>
      <c r="B1" s="6" t="s">
        <v>293</v>
      </c>
      <c r="C1" s="6" t="s">
        <v>317</v>
      </c>
      <c r="D1" s="6" t="s">
        <v>318</v>
      </c>
      <c r="E1" s="8" t="s">
        <v>319</v>
      </c>
      <c r="F1" s="6" t="s">
        <v>320</v>
      </c>
      <c r="G1" s="6" t="s">
        <v>321</v>
      </c>
      <c r="H1" s="6" t="s">
        <v>322</v>
      </c>
      <c r="I1" s="6" t="s">
        <v>323</v>
      </c>
      <c r="J1" s="6" t="s">
        <v>324</v>
      </c>
      <c r="K1" s="6" t="s">
        <v>325</v>
      </c>
      <c r="L1" s="6" t="s">
        <v>326</v>
      </c>
      <c r="M1" s="6" t="s">
        <v>339</v>
      </c>
      <c r="N1" s="6" t="s">
        <v>340</v>
      </c>
      <c r="O1" s="6" t="s">
        <v>341</v>
      </c>
      <c r="P1" s="6" t="s">
        <v>342</v>
      </c>
      <c r="Q1" s="6" t="s">
        <v>343</v>
      </c>
      <c r="R1" s="6" t="s">
        <v>344</v>
      </c>
      <c r="S1" s="6" t="s">
        <v>345</v>
      </c>
      <c r="T1" s="6" t="s">
        <v>346</v>
      </c>
      <c r="U1" s="6" t="s">
        <v>347</v>
      </c>
      <c r="V1" s="6" t="s">
        <v>348</v>
      </c>
      <c r="W1" s="6" t="s">
        <v>349</v>
      </c>
      <c r="X1" s="6" t="s">
        <v>350</v>
      </c>
      <c r="Y1" s="6" t="s">
        <v>351</v>
      </c>
      <c r="Z1" s="6" t="s">
        <v>352</v>
      </c>
      <c r="AA1" s="6" t="s">
        <v>353</v>
      </c>
      <c r="AB1" s="6" t="s">
        <v>354</v>
      </c>
      <c r="AC1" s="6" t="s">
        <v>355</v>
      </c>
      <c r="AD1" s="6" t="s">
        <v>356</v>
      </c>
      <c r="AE1" s="6" t="s">
        <v>357</v>
      </c>
      <c r="AF1" s="6" t="s">
        <v>358</v>
      </c>
      <c r="AG1" s="6" t="s">
        <v>359</v>
      </c>
      <c r="AH1" s="6" t="s">
        <v>360</v>
      </c>
      <c r="AI1" s="6" t="s">
        <v>361</v>
      </c>
      <c r="AJ1" s="6" t="s">
        <v>362</v>
      </c>
      <c r="AK1" s="6" t="s">
        <v>363</v>
      </c>
      <c r="AL1" s="6" t="s">
        <v>364</v>
      </c>
      <c r="AM1" s="6" t="s">
        <v>365</v>
      </c>
      <c r="AN1" s="6" t="s">
        <v>366</v>
      </c>
      <c r="AO1" s="6" t="s">
        <v>367</v>
      </c>
      <c r="AP1" s="6" t="s">
        <v>368</v>
      </c>
      <c r="AQ1" s="6" t="s">
        <v>369</v>
      </c>
      <c r="AR1" s="6" t="s">
        <v>370</v>
      </c>
      <c r="AS1" s="6" t="s">
        <v>371</v>
      </c>
      <c r="AT1" s="6" t="s">
        <v>372</v>
      </c>
      <c r="AU1" s="6" t="s">
        <v>373</v>
      </c>
      <c r="AV1" s="6" t="s">
        <v>374</v>
      </c>
      <c r="AW1" s="6" t="s">
        <v>375</v>
      </c>
      <c r="AX1" s="6" t="s">
        <v>376</v>
      </c>
      <c r="AY1" s="6" t="s">
        <v>377</v>
      </c>
      <c r="AZ1" s="6" t="s">
        <v>378</v>
      </c>
      <c r="BA1" s="6" t="s">
        <v>379</v>
      </c>
      <c r="BB1" s="6" t="s">
        <v>380</v>
      </c>
      <c r="BC1" s="6" t="s">
        <v>381</v>
      </c>
      <c r="BD1" s="6" t="s">
        <v>382</v>
      </c>
      <c r="BE1" s="6" t="s">
        <v>383</v>
      </c>
      <c r="BF1" s="6" t="s">
        <v>384</v>
      </c>
      <c r="BG1" s="6" t="s">
        <v>385</v>
      </c>
      <c r="BH1" s="6" t="s">
        <v>386</v>
      </c>
      <c r="BI1" s="6" t="s">
        <v>387</v>
      </c>
      <c r="BJ1" s="6" t="s">
        <v>388</v>
      </c>
      <c r="BK1" s="6" t="s">
        <v>389</v>
      </c>
      <c r="BL1" s="6" t="s">
        <v>390</v>
      </c>
      <c r="BM1" s="6" t="s">
        <v>391</v>
      </c>
      <c r="BN1" s="6" t="s">
        <v>392</v>
      </c>
      <c r="BO1" s="6" t="s">
        <v>393</v>
      </c>
      <c r="BP1" s="6" t="s">
        <v>394</v>
      </c>
      <c r="BQ1" s="6" t="s">
        <v>395</v>
      </c>
      <c r="BR1" s="6" t="s">
        <v>396</v>
      </c>
      <c r="BS1" s="6" t="s">
        <v>397</v>
      </c>
      <c r="BT1" s="6" t="s">
        <v>398</v>
      </c>
      <c r="BU1" s="6" t="s">
        <v>399</v>
      </c>
      <c r="BV1" s="6" t="s">
        <v>400</v>
      </c>
      <c r="BW1" s="6" t="s">
        <v>401</v>
      </c>
      <c r="BX1" s="6" t="s">
        <v>402</v>
      </c>
      <c r="BY1" s="6" t="s">
        <v>403</v>
      </c>
      <c r="BZ1" s="6" t="s">
        <v>404</v>
      </c>
      <c r="CA1" s="6" t="s">
        <v>405</v>
      </c>
      <c r="CB1" s="6" t="s">
        <v>406</v>
      </c>
      <c r="CC1" s="6" t="s">
        <v>407</v>
      </c>
      <c r="CD1" s="6" t="s">
        <v>408</v>
      </c>
      <c r="CE1" s="6" t="s">
        <v>409</v>
      </c>
      <c r="CF1" s="6" t="s">
        <v>410</v>
      </c>
      <c r="CG1" s="6" t="s">
        <v>411</v>
      </c>
      <c r="CH1" s="6" t="s">
        <v>412</v>
      </c>
      <c r="CI1" s="6" t="s">
        <v>413</v>
      </c>
      <c r="CJ1" s="6" t="s">
        <v>414</v>
      </c>
      <c r="CK1" s="6" t="s">
        <v>415</v>
      </c>
      <c r="CL1" s="6" t="s">
        <v>416</v>
      </c>
      <c r="CM1" s="6" t="s">
        <v>417</v>
      </c>
      <c r="CN1" s="6" t="s">
        <v>418</v>
      </c>
      <c r="CO1" s="6" t="s">
        <v>419</v>
      </c>
      <c r="CP1" s="6" t="s">
        <v>420</v>
      </c>
      <c r="CQ1" s="6" t="s">
        <v>421</v>
      </c>
      <c r="CR1" s="6" t="s">
        <v>422</v>
      </c>
      <c r="CS1" s="6" t="s">
        <v>423</v>
      </c>
      <c r="CT1" s="6" t="s">
        <v>424</v>
      </c>
      <c r="CU1" s="6" t="s">
        <v>425</v>
      </c>
      <c r="CV1" s="6" t="s">
        <v>426</v>
      </c>
      <c r="CW1" s="6" t="s">
        <v>423</v>
      </c>
      <c r="CX1" s="6" t="s">
        <v>424</v>
      </c>
      <c r="CY1" s="6" t="s">
        <v>425</v>
      </c>
      <c r="CZ1" s="6" t="s">
        <v>426</v>
      </c>
    </row>
    <row r="2" spans="1:104" x14ac:dyDescent="0.2">
      <c r="A2" s="6">
        <v>4</v>
      </c>
      <c r="B2" s="6">
        <v>309</v>
      </c>
      <c r="C2" s="8" t="s">
        <v>262</v>
      </c>
      <c r="D2" s="6">
        <v>1</v>
      </c>
      <c r="E2" s="8" t="s">
        <v>257</v>
      </c>
      <c r="F2" s="6">
        <v>1</v>
      </c>
      <c r="G2" s="6" t="s">
        <v>328</v>
      </c>
      <c r="H2" s="6">
        <v>1</v>
      </c>
      <c r="I2" s="6" t="s">
        <v>274</v>
      </c>
      <c r="J2" s="6">
        <v>3</v>
      </c>
      <c r="K2" s="6" t="s">
        <v>280</v>
      </c>
      <c r="L2" s="6">
        <v>1</v>
      </c>
      <c r="M2" s="6" t="s">
        <v>269</v>
      </c>
      <c r="N2" s="6">
        <v>3</v>
      </c>
      <c r="O2" s="6" t="s">
        <v>265</v>
      </c>
      <c r="P2" s="6">
        <v>1</v>
      </c>
      <c r="Q2" s="6" t="s">
        <v>264</v>
      </c>
      <c r="R2" s="6">
        <v>1</v>
      </c>
      <c r="S2" s="6" t="s">
        <v>271</v>
      </c>
      <c r="T2" s="6">
        <v>2</v>
      </c>
      <c r="U2" s="6" t="s">
        <v>276</v>
      </c>
      <c r="V2" s="6">
        <v>2</v>
      </c>
      <c r="W2" s="6" t="s">
        <v>273</v>
      </c>
      <c r="X2" s="6">
        <v>3</v>
      </c>
      <c r="Y2" s="6" t="s">
        <v>267</v>
      </c>
      <c r="Z2" s="6">
        <v>1</v>
      </c>
      <c r="AA2" s="6" t="s">
        <v>283</v>
      </c>
      <c r="AB2" s="6">
        <v>9</v>
      </c>
      <c r="AC2" s="6" t="s">
        <v>284</v>
      </c>
      <c r="AD2" s="6">
        <v>23</v>
      </c>
      <c r="AE2" s="6" t="s">
        <v>268</v>
      </c>
      <c r="AF2" s="6">
        <v>2</v>
      </c>
      <c r="AG2" s="6" t="s">
        <v>285</v>
      </c>
      <c r="AH2" s="6">
        <v>52</v>
      </c>
      <c r="AI2" s="6" t="s">
        <v>275</v>
      </c>
      <c r="AJ2" s="6">
        <v>3</v>
      </c>
      <c r="AK2" s="6" t="s">
        <v>270</v>
      </c>
      <c r="AL2" s="6">
        <v>2</v>
      </c>
      <c r="AM2" s="6" t="s">
        <v>254</v>
      </c>
      <c r="AN2" s="6">
        <v>1</v>
      </c>
      <c r="AO2" s="6" t="s">
        <v>263</v>
      </c>
      <c r="AP2" s="6">
        <v>1</v>
      </c>
      <c r="AQ2" s="6" t="s">
        <v>282</v>
      </c>
      <c r="AR2" s="6">
        <v>4</v>
      </c>
      <c r="AS2" s="6" t="s">
        <v>281</v>
      </c>
      <c r="AT2" s="6">
        <v>4</v>
      </c>
      <c r="AU2" s="6" t="s">
        <v>278</v>
      </c>
      <c r="AV2" s="6">
        <v>3</v>
      </c>
      <c r="AW2" s="6" t="s">
        <v>279</v>
      </c>
      <c r="AX2" s="6">
        <v>2</v>
      </c>
      <c r="AY2" s="6" t="s">
        <v>277</v>
      </c>
      <c r="AZ2" s="6">
        <v>3</v>
      </c>
      <c r="BA2" s="6" t="s">
        <v>286</v>
      </c>
      <c r="BB2" s="6">
        <v>180</v>
      </c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</row>
    <row r="3" spans="1:104" x14ac:dyDescent="0.2">
      <c r="A3" s="6">
        <v>3</v>
      </c>
      <c r="B3" s="6">
        <v>632</v>
      </c>
      <c r="C3" s="8" t="s">
        <v>427</v>
      </c>
      <c r="D3" s="6">
        <v>1</v>
      </c>
      <c r="E3" s="8" t="s">
        <v>290</v>
      </c>
      <c r="F3" s="6">
        <v>1</v>
      </c>
      <c r="G3" s="6" t="s">
        <v>258</v>
      </c>
      <c r="H3" s="6">
        <v>1</v>
      </c>
      <c r="I3" s="6" t="s">
        <v>262</v>
      </c>
      <c r="J3" s="6">
        <v>2</v>
      </c>
      <c r="K3" s="6" t="s">
        <v>329</v>
      </c>
      <c r="L3" s="6">
        <v>1</v>
      </c>
      <c r="M3" s="6" t="s">
        <v>245</v>
      </c>
      <c r="N3" s="6">
        <v>1</v>
      </c>
      <c r="O3" s="6" t="s">
        <v>268</v>
      </c>
      <c r="P3" s="6">
        <v>2</v>
      </c>
      <c r="Q3" s="6" t="s">
        <v>327</v>
      </c>
      <c r="R3" s="6">
        <v>1</v>
      </c>
      <c r="S3" s="6" t="s">
        <v>281</v>
      </c>
      <c r="T3" s="6">
        <v>13</v>
      </c>
      <c r="U3" s="6" t="s">
        <v>271</v>
      </c>
      <c r="V3" s="6">
        <v>2</v>
      </c>
      <c r="W3" s="6" t="s">
        <v>279</v>
      </c>
      <c r="X3" s="6">
        <v>6</v>
      </c>
      <c r="Y3" s="6" t="s">
        <v>282</v>
      </c>
      <c r="Z3" s="6">
        <v>13</v>
      </c>
      <c r="AA3" s="6" t="s">
        <v>280</v>
      </c>
      <c r="AB3" s="6">
        <v>13</v>
      </c>
      <c r="AC3" s="6" t="s">
        <v>285</v>
      </c>
      <c r="AD3" s="6">
        <v>105</v>
      </c>
      <c r="AE3" s="6" t="s">
        <v>263</v>
      </c>
      <c r="AF3" s="6">
        <v>2</v>
      </c>
      <c r="AG3" s="6" t="s">
        <v>249</v>
      </c>
      <c r="AH3" s="6">
        <v>1</v>
      </c>
      <c r="AI3" s="6" t="s">
        <v>265</v>
      </c>
      <c r="AJ3" s="6">
        <v>2</v>
      </c>
      <c r="AK3" s="6" t="s">
        <v>278</v>
      </c>
      <c r="AL3" s="6">
        <v>1</v>
      </c>
      <c r="AM3" s="6" t="s">
        <v>274</v>
      </c>
      <c r="AN3" s="6">
        <v>3</v>
      </c>
      <c r="AO3" s="6" t="s">
        <v>259</v>
      </c>
      <c r="AP3" s="6">
        <v>1</v>
      </c>
      <c r="AQ3" s="6" t="s">
        <v>286</v>
      </c>
      <c r="AR3" s="6">
        <v>369</v>
      </c>
      <c r="AS3" s="6" t="s">
        <v>276</v>
      </c>
      <c r="AT3" s="6">
        <v>7</v>
      </c>
      <c r="AU3" s="6" t="s">
        <v>283</v>
      </c>
      <c r="AV3" s="6">
        <v>18</v>
      </c>
      <c r="AW3" s="6" t="s">
        <v>266</v>
      </c>
      <c r="AX3" s="6">
        <v>2</v>
      </c>
      <c r="AY3" s="6" t="s">
        <v>277</v>
      </c>
      <c r="AZ3" s="6">
        <v>3</v>
      </c>
      <c r="BA3" s="6" t="s">
        <v>254</v>
      </c>
      <c r="BB3" s="6">
        <v>1</v>
      </c>
      <c r="BC3" s="6" t="s">
        <v>270</v>
      </c>
      <c r="BD3" s="6">
        <v>1</v>
      </c>
      <c r="BE3" s="6" t="s">
        <v>247</v>
      </c>
      <c r="BF3" s="6">
        <v>2</v>
      </c>
      <c r="BG3" s="6" t="s">
        <v>269</v>
      </c>
      <c r="BH3" s="6">
        <v>5</v>
      </c>
      <c r="BI3" s="6" t="s">
        <v>252</v>
      </c>
      <c r="BJ3" s="6">
        <v>1</v>
      </c>
      <c r="BK3" s="6" t="s">
        <v>253</v>
      </c>
      <c r="BL3" s="6">
        <v>2</v>
      </c>
      <c r="BM3" s="6" t="s">
        <v>272</v>
      </c>
      <c r="BN3" s="6">
        <v>3</v>
      </c>
      <c r="BO3" s="6" t="s">
        <v>248</v>
      </c>
      <c r="BP3" s="6">
        <v>1</v>
      </c>
      <c r="BQ3" s="6" t="s">
        <v>264</v>
      </c>
      <c r="BR3" s="6">
        <v>3</v>
      </c>
      <c r="BS3" s="6" t="s">
        <v>267</v>
      </c>
      <c r="BT3" s="6">
        <v>3</v>
      </c>
      <c r="BU3" s="6" t="s">
        <v>428</v>
      </c>
      <c r="BV3" s="6">
        <v>1</v>
      </c>
      <c r="BW3" s="6" t="s">
        <v>284</v>
      </c>
      <c r="BX3" s="6">
        <v>31</v>
      </c>
      <c r="BY3" s="6" t="s">
        <v>291</v>
      </c>
      <c r="BZ3" s="6">
        <v>1</v>
      </c>
      <c r="CA3" s="6" t="s">
        <v>275</v>
      </c>
      <c r="CB3" s="6">
        <v>4</v>
      </c>
      <c r="CC3" s="6" t="s">
        <v>429</v>
      </c>
      <c r="CD3" s="6">
        <v>1</v>
      </c>
      <c r="CE3" s="6" t="s">
        <v>430</v>
      </c>
      <c r="CF3" s="6">
        <v>1</v>
      </c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</row>
    <row r="4" spans="1:104" x14ac:dyDescent="0.2">
      <c r="A4" s="6">
        <v>2</v>
      </c>
      <c r="B4" s="6">
        <v>684</v>
      </c>
      <c r="C4" s="8" t="s">
        <v>263</v>
      </c>
      <c r="D4" s="6">
        <v>1</v>
      </c>
      <c r="E4" s="8" t="s">
        <v>282</v>
      </c>
      <c r="F4" s="6">
        <v>14</v>
      </c>
      <c r="G4" s="6" t="s">
        <v>277</v>
      </c>
      <c r="H4" s="6">
        <v>11</v>
      </c>
      <c r="I4" s="6" t="s">
        <v>286</v>
      </c>
      <c r="J4" s="6">
        <v>323</v>
      </c>
      <c r="K4" s="6" t="s">
        <v>250</v>
      </c>
      <c r="L4" s="6">
        <v>2</v>
      </c>
      <c r="M4" s="6" t="s">
        <v>431</v>
      </c>
      <c r="N4" s="6">
        <v>1</v>
      </c>
      <c r="O4" s="6" t="s">
        <v>270</v>
      </c>
      <c r="P4" s="6">
        <v>2</v>
      </c>
      <c r="Q4" s="6" t="s">
        <v>264</v>
      </c>
      <c r="R4" s="6">
        <v>1</v>
      </c>
      <c r="S4" s="6" t="s">
        <v>266</v>
      </c>
      <c r="T4" s="6">
        <v>1</v>
      </c>
      <c r="U4" s="6" t="s">
        <v>290</v>
      </c>
      <c r="V4" s="6">
        <v>1</v>
      </c>
      <c r="W4" s="6" t="s">
        <v>432</v>
      </c>
      <c r="X4" s="6">
        <v>1</v>
      </c>
      <c r="Y4" s="6" t="s">
        <v>433</v>
      </c>
      <c r="Z4" s="6">
        <v>1</v>
      </c>
      <c r="AA4" s="6" t="s">
        <v>247</v>
      </c>
      <c r="AB4" s="6">
        <v>2</v>
      </c>
      <c r="AC4" s="6" t="s">
        <v>262</v>
      </c>
      <c r="AD4" s="6">
        <v>3</v>
      </c>
      <c r="AE4" s="6" t="s">
        <v>259</v>
      </c>
      <c r="AF4" s="6">
        <v>2</v>
      </c>
      <c r="AG4" s="6" t="s">
        <v>285</v>
      </c>
      <c r="AH4" s="6">
        <v>118</v>
      </c>
      <c r="AI4" s="6" t="s">
        <v>268</v>
      </c>
      <c r="AJ4" s="6">
        <v>3</v>
      </c>
      <c r="AK4" s="6" t="s">
        <v>258</v>
      </c>
      <c r="AL4" s="6">
        <v>2</v>
      </c>
      <c r="AM4" s="6" t="s">
        <v>271</v>
      </c>
      <c r="AN4" s="6">
        <v>3</v>
      </c>
      <c r="AO4" s="6" t="s">
        <v>261</v>
      </c>
      <c r="AP4" s="6">
        <v>2</v>
      </c>
      <c r="AQ4" s="6" t="s">
        <v>269</v>
      </c>
      <c r="AR4" s="6">
        <v>3</v>
      </c>
      <c r="AS4" s="6" t="s">
        <v>251</v>
      </c>
      <c r="AT4" s="6">
        <v>1</v>
      </c>
      <c r="AU4" s="6" t="s">
        <v>265</v>
      </c>
      <c r="AV4" s="6">
        <v>5</v>
      </c>
      <c r="AW4" s="6" t="s">
        <v>434</v>
      </c>
      <c r="AX4" s="6">
        <v>1</v>
      </c>
      <c r="AY4" s="6" t="s">
        <v>281</v>
      </c>
      <c r="AZ4" s="6">
        <v>23</v>
      </c>
      <c r="BA4" s="6" t="s">
        <v>329</v>
      </c>
      <c r="BB4" s="6">
        <v>1</v>
      </c>
      <c r="BC4" s="6" t="s">
        <v>273</v>
      </c>
      <c r="BD4" s="6">
        <v>4</v>
      </c>
      <c r="BE4" s="6" t="s">
        <v>267</v>
      </c>
      <c r="BF4" s="6">
        <v>2</v>
      </c>
      <c r="BG4" s="6" t="s">
        <v>278</v>
      </c>
      <c r="BH4" s="6">
        <v>12</v>
      </c>
      <c r="BI4" s="6" t="s">
        <v>279</v>
      </c>
      <c r="BJ4" s="6">
        <v>13</v>
      </c>
      <c r="BK4" s="6" t="s">
        <v>280</v>
      </c>
      <c r="BL4" s="6">
        <v>13</v>
      </c>
      <c r="BM4" s="6" t="s">
        <v>435</v>
      </c>
      <c r="BN4" s="6">
        <v>1</v>
      </c>
      <c r="BO4" s="6" t="s">
        <v>248</v>
      </c>
      <c r="BP4" s="6">
        <v>2</v>
      </c>
      <c r="BQ4" s="6" t="s">
        <v>276</v>
      </c>
      <c r="BR4" s="6">
        <v>7</v>
      </c>
      <c r="BS4" s="6" t="s">
        <v>275</v>
      </c>
      <c r="BT4" s="6">
        <v>1</v>
      </c>
      <c r="BU4" s="6" t="s">
        <v>245</v>
      </c>
      <c r="BV4" s="6">
        <v>2</v>
      </c>
      <c r="BW4" s="6" t="s">
        <v>260</v>
      </c>
      <c r="BX4" s="6">
        <v>3</v>
      </c>
      <c r="BY4" s="6" t="s">
        <v>246</v>
      </c>
      <c r="BZ4" s="6">
        <v>3</v>
      </c>
      <c r="CA4" s="6" t="s">
        <v>330</v>
      </c>
      <c r="CB4" s="6">
        <v>1</v>
      </c>
      <c r="CC4" s="6" t="s">
        <v>254</v>
      </c>
      <c r="CD4" s="6">
        <v>2</v>
      </c>
      <c r="CE4" s="6" t="s">
        <v>272</v>
      </c>
      <c r="CF4" s="6">
        <v>3</v>
      </c>
      <c r="CG4" s="6" t="s">
        <v>253</v>
      </c>
      <c r="CH4" s="6">
        <v>2</v>
      </c>
      <c r="CI4" s="6" t="s">
        <v>283</v>
      </c>
      <c r="CJ4" s="6">
        <v>19</v>
      </c>
      <c r="CK4" s="6" t="s">
        <v>436</v>
      </c>
      <c r="CL4" s="6">
        <v>1</v>
      </c>
      <c r="CM4" s="6" t="s">
        <v>284</v>
      </c>
      <c r="CN4" s="6">
        <v>51</v>
      </c>
      <c r="CO4" s="6" t="s">
        <v>244</v>
      </c>
      <c r="CP4" s="6">
        <v>1</v>
      </c>
      <c r="CQ4" s="6" t="s">
        <v>252</v>
      </c>
      <c r="CR4" s="6">
        <v>2</v>
      </c>
      <c r="CS4" s="6" t="s">
        <v>274</v>
      </c>
      <c r="CT4" s="6">
        <v>11</v>
      </c>
      <c r="CU4" s="6"/>
      <c r="CV4" s="6"/>
      <c r="CW4" s="6" t="s">
        <v>274</v>
      </c>
      <c r="CX4" s="6">
        <v>11</v>
      </c>
      <c r="CY4" s="6"/>
      <c r="CZ4" s="6"/>
    </row>
    <row r="5" spans="1:104" x14ac:dyDescent="0.2">
      <c r="A5" s="6">
        <v>1</v>
      </c>
      <c r="B5" s="6">
        <v>1114</v>
      </c>
      <c r="C5" s="8" t="s">
        <v>437</v>
      </c>
      <c r="D5" s="6">
        <v>1</v>
      </c>
      <c r="E5" s="8" t="s">
        <v>438</v>
      </c>
      <c r="F5" s="6">
        <v>1</v>
      </c>
      <c r="G5" s="6" t="s">
        <v>439</v>
      </c>
      <c r="H5" s="6">
        <v>1</v>
      </c>
      <c r="I5" s="6" t="s">
        <v>434</v>
      </c>
      <c r="J5" s="6">
        <v>1</v>
      </c>
      <c r="K5" s="6" t="s">
        <v>440</v>
      </c>
      <c r="L5" s="6">
        <v>1</v>
      </c>
      <c r="M5" s="6" t="s">
        <v>441</v>
      </c>
      <c r="N5" s="6">
        <v>1</v>
      </c>
      <c r="O5" s="6" t="s">
        <v>327</v>
      </c>
      <c r="P5" s="6">
        <v>2</v>
      </c>
      <c r="Q5" s="6" t="s">
        <v>266</v>
      </c>
      <c r="R5" s="6">
        <v>2</v>
      </c>
      <c r="S5" s="6" t="s">
        <v>264</v>
      </c>
      <c r="T5" s="6">
        <v>5</v>
      </c>
      <c r="U5" s="6" t="s">
        <v>244</v>
      </c>
      <c r="V5" s="6">
        <v>1</v>
      </c>
      <c r="W5" s="6" t="s">
        <v>331</v>
      </c>
      <c r="X5" s="6">
        <v>1</v>
      </c>
      <c r="Y5" s="6" t="s">
        <v>289</v>
      </c>
      <c r="Z5" s="6">
        <v>2</v>
      </c>
      <c r="AA5" s="6" t="s">
        <v>270</v>
      </c>
      <c r="AB5" s="6">
        <v>8</v>
      </c>
      <c r="AC5" s="6" t="s">
        <v>276</v>
      </c>
      <c r="AD5" s="6">
        <v>8</v>
      </c>
      <c r="AE5" s="6" t="s">
        <v>274</v>
      </c>
      <c r="AF5" s="6">
        <v>7</v>
      </c>
      <c r="AG5" s="6" t="s">
        <v>263</v>
      </c>
      <c r="AH5" s="6">
        <v>2</v>
      </c>
      <c r="AI5" s="6" t="s">
        <v>272</v>
      </c>
      <c r="AJ5" s="6">
        <v>4</v>
      </c>
      <c r="AK5" s="6" t="s">
        <v>275</v>
      </c>
      <c r="AL5" s="6">
        <v>13</v>
      </c>
      <c r="AM5" s="6" t="s">
        <v>269</v>
      </c>
      <c r="AN5" s="6">
        <v>5</v>
      </c>
      <c r="AO5" s="6" t="s">
        <v>283</v>
      </c>
      <c r="AP5" s="6">
        <v>28</v>
      </c>
      <c r="AQ5" s="6" t="s">
        <v>250</v>
      </c>
      <c r="AR5" s="6">
        <v>1</v>
      </c>
      <c r="AS5" s="6" t="s">
        <v>286</v>
      </c>
      <c r="AT5" s="6">
        <v>637</v>
      </c>
      <c r="AU5" s="6" t="s">
        <v>279</v>
      </c>
      <c r="AV5" s="6">
        <v>12</v>
      </c>
      <c r="AW5" s="6" t="s">
        <v>278</v>
      </c>
      <c r="AX5" s="6">
        <v>12</v>
      </c>
      <c r="AY5" s="6" t="s">
        <v>271</v>
      </c>
      <c r="AZ5" s="6">
        <v>3</v>
      </c>
      <c r="BA5" s="6" t="s">
        <v>288</v>
      </c>
      <c r="BB5" s="6">
        <v>1</v>
      </c>
      <c r="BC5" s="6" t="s">
        <v>257</v>
      </c>
      <c r="BD5" s="6">
        <v>1</v>
      </c>
      <c r="BE5" s="6" t="s">
        <v>262</v>
      </c>
      <c r="BF5" s="6">
        <v>3</v>
      </c>
      <c r="BG5" s="6" t="s">
        <v>242</v>
      </c>
      <c r="BH5" s="6">
        <v>1</v>
      </c>
      <c r="BI5" s="6" t="s">
        <v>267</v>
      </c>
      <c r="BJ5" s="6">
        <v>3</v>
      </c>
      <c r="BK5" s="6" t="s">
        <v>273</v>
      </c>
      <c r="BL5" s="6">
        <v>5</v>
      </c>
      <c r="BM5" s="6" t="s">
        <v>268</v>
      </c>
      <c r="BN5" s="6">
        <v>3</v>
      </c>
      <c r="BO5" s="6" t="s">
        <v>259</v>
      </c>
      <c r="BP5" s="6">
        <v>3</v>
      </c>
      <c r="BQ5" s="6" t="s">
        <v>432</v>
      </c>
      <c r="BR5" s="6">
        <v>1</v>
      </c>
      <c r="BS5" s="6" t="s">
        <v>281</v>
      </c>
      <c r="BT5" s="6">
        <v>25</v>
      </c>
      <c r="BU5" s="6" t="s">
        <v>277</v>
      </c>
      <c r="BV5" s="6">
        <v>8</v>
      </c>
      <c r="BW5" s="6" t="s">
        <v>256</v>
      </c>
      <c r="BX5" s="6">
        <v>3</v>
      </c>
      <c r="BY5" s="6" t="s">
        <v>285</v>
      </c>
      <c r="BZ5" s="6">
        <v>186</v>
      </c>
      <c r="CA5" s="6" t="s">
        <v>255</v>
      </c>
      <c r="CB5" s="6">
        <v>2</v>
      </c>
      <c r="CC5" s="6" t="s">
        <v>328</v>
      </c>
      <c r="CD5" s="6">
        <v>1</v>
      </c>
      <c r="CE5" s="6" t="s">
        <v>284</v>
      </c>
      <c r="CF5" s="6">
        <v>57</v>
      </c>
      <c r="CG5" s="6" t="s">
        <v>258</v>
      </c>
      <c r="CH5" s="6">
        <v>2</v>
      </c>
      <c r="CI5" s="6" t="s">
        <v>251</v>
      </c>
      <c r="CJ5" s="6">
        <v>1</v>
      </c>
      <c r="CK5" s="6" t="s">
        <v>265</v>
      </c>
      <c r="CL5" s="6">
        <v>4</v>
      </c>
      <c r="CM5" s="6" t="s">
        <v>429</v>
      </c>
      <c r="CN5" s="6">
        <v>1</v>
      </c>
      <c r="CO5" s="6" t="s">
        <v>246</v>
      </c>
      <c r="CP5" s="6">
        <v>2</v>
      </c>
      <c r="CQ5" s="6" t="s">
        <v>282</v>
      </c>
      <c r="CR5" s="6">
        <v>22</v>
      </c>
      <c r="CS5" s="6" t="s">
        <v>280</v>
      </c>
      <c r="CT5" s="6">
        <v>18</v>
      </c>
      <c r="CU5" s="6" t="s">
        <v>247</v>
      </c>
      <c r="CV5" s="6">
        <v>2</v>
      </c>
      <c r="CW5" s="6" t="s">
        <v>280</v>
      </c>
      <c r="CX5" s="6">
        <v>18</v>
      </c>
      <c r="CY5" s="6" t="s">
        <v>247</v>
      </c>
      <c r="CZ5" s="6">
        <v>2</v>
      </c>
    </row>
    <row r="6" spans="1:104" x14ac:dyDescent="0.2">
      <c r="A6" s="6">
        <v>0</v>
      </c>
      <c r="B6" s="6">
        <v>776</v>
      </c>
      <c r="C6" s="8" t="s">
        <v>278</v>
      </c>
      <c r="D6" s="6">
        <v>1</v>
      </c>
      <c r="E6" s="8" t="s">
        <v>427</v>
      </c>
      <c r="F6" s="6">
        <v>1</v>
      </c>
      <c r="G6" s="6" t="s">
        <v>434</v>
      </c>
      <c r="H6" s="6">
        <v>1</v>
      </c>
      <c r="I6" s="6" t="s">
        <v>442</v>
      </c>
      <c r="J6" s="6">
        <v>1</v>
      </c>
      <c r="K6" s="6" t="s">
        <v>249</v>
      </c>
      <c r="L6" s="6">
        <v>1</v>
      </c>
      <c r="M6" s="6" t="s">
        <v>276</v>
      </c>
      <c r="N6" s="6">
        <v>2</v>
      </c>
      <c r="O6" s="6" t="s">
        <v>248</v>
      </c>
      <c r="P6" s="6">
        <v>1</v>
      </c>
      <c r="Q6" s="6" t="s">
        <v>271</v>
      </c>
      <c r="R6" s="6">
        <v>3</v>
      </c>
      <c r="S6" s="6" t="s">
        <v>261</v>
      </c>
      <c r="T6" s="6">
        <v>2</v>
      </c>
      <c r="U6" s="6" t="s">
        <v>443</v>
      </c>
      <c r="V6" s="6">
        <v>1</v>
      </c>
      <c r="W6" s="6" t="s">
        <v>275</v>
      </c>
      <c r="X6" s="6">
        <v>1</v>
      </c>
      <c r="Y6" s="6" t="s">
        <v>274</v>
      </c>
      <c r="Z6" s="6">
        <v>6</v>
      </c>
      <c r="AA6" s="6" t="s">
        <v>273</v>
      </c>
      <c r="AB6" s="6">
        <v>1</v>
      </c>
      <c r="AC6" s="6" t="s">
        <v>282</v>
      </c>
      <c r="AD6" s="6">
        <v>12</v>
      </c>
      <c r="AE6" s="6" t="s">
        <v>268</v>
      </c>
      <c r="AF6" s="6">
        <v>1</v>
      </c>
      <c r="AG6" s="6" t="s">
        <v>285</v>
      </c>
      <c r="AH6" s="6">
        <v>96</v>
      </c>
      <c r="AI6" s="6" t="s">
        <v>284</v>
      </c>
      <c r="AJ6" s="6">
        <v>23</v>
      </c>
      <c r="AK6" s="6" t="s">
        <v>280</v>
      </c>
      <c r="AL6" s="6">
        <v>8</v>
      </c>
      <c r="AM6" s="6" t="s">
        <v>444</v>
      </c>
      <c r="AN6" s="6">
        <v>1</v>
      </c>
      <c r="AO6" s="6" t="s">
        <v>441</v>
      </c>
      <c r="AP6" s="6">
        <v>1</v>
      </c>
      <c r="AQ6" s="6" t="s">
        <v>279</v>
      </c>
      <c r="AR6" s="6">
        <v>4</v>
      </c>
      <c r="AS6" s="6" t="s">
        <v>283</v>
      </c>
      <c r="AT6" s="6">
        <v>11</v>
      </c>
      <c r="AU6" s="6" t="s">
        <v>286</v>
      </c>
      <c r="AV6" s="6">
        <v>570</v>
      </c>
      <c r="AW6" s="6" t="s">
        <v>258</v>
      </c>
      <c r="AX6" s="6">
        <v>1</v>
      </c>
      <c r="AY6" s="6" t="s">
        <v>445</v>
      </c>
      <c r="AZ6" s="6">
        <v>1</v>
      </c>
      <c r="BA6" s="6" t="s">
        <v>330</v>
      </c>
      <c r="BB6" s="6">
        <v>1</v>
      </c>
      <c r="BC6" s="6" t="s">
        <v>281</v>
      </c>
      <c r="BD6" s="6">
        <v>12</v>
      </c>
      <c r="BE6" s="6" t="s">
        <v>277</v>
      </c>
      <c r="BF6" s="6">
        <v>7</v>
      </c>
      <c r="BG6" s="6" t="s">
        <v>243</v>
      </c>
      <c r="BH6" s="6">
        <v>1</v>
      </c>
      <c r="BI6" s="6" t="s">
        <v>446</v>
      </c>
      <c r="BJ6" s="6">
        <v>1</v>
      </c>
      <c r="BK6" s="6" t="s">
        <v>266</v>
      </c>
      <c r="BL6" s="6">
        <v>3</v>
      </c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</row>
    <row r="7" spans="1:104" x14ac:dyDescent="0.2">
      <c r="A7" s="6"/>
      <c r="B7" s="6"/>
      <c r="C7" s="6"/>
      <c r="D7" s="6"/>
      <c r="E7" s="8"/>
      <c r="F7" s="6"/>
      <c r="G7" s="6"/>
      <c r="H7" s="6"/>
      <c r="I7" s="6"/>
      <c r="J7" s="6"/>
      <c r="K7" s="6"/>
      <c r="L7" s="6"/>
    </row>
    <row r="8" spans="1:104" x14ac:dyDescent="0.2">
      <c r="A8" s="6"/>
      <c r="B8" s="6"/>
      <c r="C8" s="6"/>
      <c r="D8" s="6"/>
      <c r="E8" s="8"/>
      <c r="F8" s="6"/>
      <c r="G8" s="6"/>
      <c r="H8" s="6"/>
      <c r="I8" s="6"/>
      <c r="J8" s="6"/>
      <c r="K8" s="6"/>
      <c r="L8" s="6"/>
    </row>
    <row r="9" spans="1:104" x14ac:dyDescent="0.2">
      <c r="A9" s="6"/>
      <c r="B9" s="6"/>
      <c r="C9" s="6"/>
      <c r="D9" s="6"/>
      <c r="E9" s="8"/>
      <c r="F9" s="6"/>
      <c r="G9" s="6"/>
      <c r="H9" s="6"/>
      <c r="I9" s="6"/>
      <c r="J9" s="6"/>
      <c r="K9" s="6"/>
      <c r="L9" s="6"/>
    </row>
    <row r="10" spans="1:104" x14ac:dyDescent="0.2">
      <c r="A10" s="6"/>
      <c r="B10" s="6"/>
      <c r="C10" s="6"/>
      <c r="D10" s="6"/>
      <c r="E10" s="8"/>
      <c r="F10" s="6"/>
      <c r="G10" s="6"/>
      <c r="H10" s="6"/>
      <c r="I10" s="6"/>
      <c r="J10" s="6"/>
      <c r="K10" s="6"/>
      <c r="L10" s="6"/>
    </row>
    <row r="11" spans="1:104" x14ac:dyDescent="0.2">
      <c r="A11" s="6"/>
      <c r="B11" s="6"/>
      <c r="C11" s="6"/>
      <c r="D11" s="6"/>
      <c r="E11" s="8"/>
      <c r="F11" s="6"/>
      <c r="G11" s="6"/>
      <c r="H11" s="6"/>
      <c r="I11" s="6"/>
      <c r="J11" s="6"/>
      <c r="K11" s="6"/>
      <c r="L11" s="6"/>
    </row>
    <row r="12" spans="1:104" x14ac:dyDescent="0.2">
      <c r="A12" s="6"/>
      <c r="B12" s="6"/>
      <c r="C12" s="6"/>
      <c r="D12" s="6"/>
      <c r="E12" s="8"/>
      <c r="F12" s="6"/>
      <c r="G12" s="6"/>
      <c r="H12" s="6"/>
      <c r="I12" s="6"/>
      <c r="J12" s="6"/>
      <c r="K12" s="6"/>
      <c r="L12" s="6"/>
    </row>
    <row r="13" spans="1:104" x14ac:dyDescent="0.2">
      <c r="A13" s="6"/>
      <c r="B13" s="6"/>
      <c r="C13" s="6"/>
      <c r="D13" s="6"/>
      <c r="E13" s="8"/>
      <c r="F13" s="6"/>
      <c r="G13" s="6"/>
      <c r="H13" s="6"/>
      <c r="I13" s="6"/>
      <c r="J13" s="6"/>
      <c r="K13" s="6"/>
      <c r="L13" s="6"/>
    </row>
    <row r="14" spans="1:104" x14ac:dyDescent="0.2">
      <c r="A14" s="6"/>
      <c r="B14" s="6"/>
      <c r="C14" s="6"/>
      <c r="D14" s="6"/>
      <c r="E14" s="8"/>
      <c r="F14" s="6"/>
      <c r="G14" s="6"/>
      <c r="H14" s="6"/>
      <c r="I14" s="6"/>
      <c r="J14" s="6"/>
      <c r="K14" s="6"/>
      <c r="L14" s="6"/>
    </row>
    <row r="15" spans="1:104" x14ac:dyDescent="0.2">
      <c r="A15" s="6"/>
      <c r="B15" s="6"/>
      <c r="C15" s="6"/>
      <c r="D15" s="6"/>
      <c r="E15" s="8"/>
      <c r="F15" s="6"/>
      <c r="G15" s="6"/>
      <c r="H15" s="6"/>
      <c r="K15" s="6"/>
      <c r="L15" s="6"/>
    </row>
    <row r="16" spans="1:104" x14ac:dyDescent="0.2">
      <c r="A16" s="6"/>
      <c r="B16" s="6"/>
      <c r="E16" s="8"/>
      <c r="F16" s="6"/>
      <c r="G16" s="6"/>
      <c r="H16" s="6"/>
      <c r="I16" s="6"/>
      <c r="J16" s="6"/>
      <c r="K16" s="6"/>
      <c r="L16" s="6"/>
    </row>
    <row r="17" spans="1:12" x14ac:dyDescent="0.2">
      <c r="A17" s="6"/>
      <c r="B17" s="6"/>
      <c r="C17" s="6"/>
      <c r="D17" s="6"/>
      <c r="E17" s="8"/>
      <c r="F17" s="6"/>
      <c r="G17" s="6"/>
      <c r="H17" s="6"/>
      <c r="I17" s="6"/>
      <c r="J17" s="6"/>
      <c r="K17" s="6"/>
      <c r="L17" s="6"/>
    </row>
    <row r="18" spans="1:12" x14ac:dyDescent="0.2">
      <c r="A18" s="6"/>
      <c r="B18" s="6"/>
      <c r="C18" s="6"/>
      <c r="D18" s="6"/>
      <c r="E18" s="8"/>
      <c r="F18" s="6"/>
      <c r="G18" s="6"/>
      <c r="H18" s="6"/>
      <c r="I18" s="6"/>
      <c r="J18" s="6"/>
      <c r="K18" s="6"/>
      <c r="L18" s="6"/>
    </row>
    <row r="19" spans="1:12" x14ac:dyDescent="0.2">
      <c r="A19" s="6"/>
      <c r="B19" s="6"/>
      <c r="C19" s="6"/>
      <c r="D19" s="6"/>
      <c r="E19" s="8"/>
      <c r="F19" s="6"/>
      <c r="G19" s="6"/>
      <c r="H19" s="6"/>
      <c r="I19" s="6"/>
      <c r="J19" s="6"/>
      <c r="K19" s="6"/>
      <c r="L19" s="6"/>
    </row>
    <row r="20" spans="1:12" x14ac:dyDescent="0.2">
      <c r="A20" s="6"/>
      <c r="B20" s="6"/>
      <c r="C20" s="6"/>
      <c r="D20" s="6"/>
      <c r="E20" s="8"/>
      <c r="F20" s="6"/>
      <c r="G20" s="6"/>
      <c r="H20" s="6"/>
      <c r="I20" s="6"/>
      <c r="J20" s="6"/>
      <c r="K20" s="6"/>
      <c r="L20" s="6"/>
    </row>
    <row r="21" spans="1:12" x14ac:dyDescent="0.2">
      <c r="A21" s="6"/>
      <c r="B21" s="6"/>
      <c r="C21" s="6"/>
      <c r="D21" s="6"/>
      <c r="E21" s="8"/>
      <c r="F21" s="6"/>
      <c r="G21" s="6"/>
      <c r="H21" s="6"/>
      <c r="I21" s="6"/>
      <c r="J21" s="6"/>
      <c r="K21" s="6"/>
      <c r="L21" s="6"/>
    </row>
    <row r="22" spans="1:12" x14ac:dyDescent="0.2">
      <c r="A22" s="6"/>
      <c r="B22" s="6"/>
      <c r="C22" s="6"/>
      <c r="D22" s="6"/>
      <c r="E22" s="8"/>
      <c r="F22" s="6"/>
      <c r="G22" s="6"/>
      <c r="H22" s="6"/>
      <c r="I22" s="6"/>
      <c r="J22" s="6"/>
      <c r="K22" s="6"/>
      <c r="L22" s="6"/>
    </row>
    <row r="23" spans="1:12" x14ac:dyDescent="0.2">
      <c r="A23" s="6"/>
      <c r="B23" s="6"/>
      <c r="C23" s="6"/>
      <c r="D23" s="6"/>
      <c r="E23" s="8"/>
      <c r="F23" s="6"/>
      <c r="G23" s="6"/>
      <c r="H23" s="6"/>
      <c r="I23" s="6"/>
      <c r="J23" s="6"/>
      <c r="K23" s="6"/>
      <c r="L23" s="6"/>
    </row>
    <row r="24" spans="1:12" x14ac:dyDescent="0.2">
      <c r="A24" s="6"/>
      <c r="B24" s="6"/>
      <c r="C24" s="6"/>
      <c r="D24" s="6"/>
      <c r="E24" s="8"/>
      <c r="F24" s="6"/>
      <c r="G24" s="6"/>
      <c r="H24" s="6"/>
      <c r="I24" s="6"/>
      <c r="J24" s="6"/>
      <c r="K24" s="6"/>
      <c r="L24" s="6"/>
    </row>
    <row r="25" spans="1:12" x14ac:dyDescent="0.2">
      <c r="A25" s="6"/>
      <c r="B25" s="6"/>
      <c r="C25" s="6"/>
      <c r="D25" s="6"/>
      <c r="E25" s="8"/>
      <c r="F25" s="6"/>
      <c r="G25" s="6"/>
      <c r="H25" s="6"/>
      <c r="I25" s="6"/>
      <c r="J25" s="6"/>
      <c r="K25" s="6"/>
      <c r="L25" s="6"/>
    </row>
    <row r="26" spans="1:12" x14ac:dyDescent="0.2">
      <c r="A26" s="6"/>
      <c r="B26" s="6"/>
      <c r="C26" s="6"/>
      <c r="D26" s="6"/>
      <c r="E26" s="8"/>
      <c r="F26" s="6"/>
      <c r="G26" s="6"/>
      <c r="H26" s="6"/>
      <c r="I26" s="6"/>
      <c r="J26" s="6"/>
      <c r="K26" s="6"/>
      <c r="L26" s="6"/>
    </row>
    <row r="27" spans="1:12" x14ac:dyDescent="0.2">
      <c r="A27" s="6"/>
      <c r="B27" s="6"/>
      <c r="C27" s="6"/>
      <c r="D27" s="6"/>
      <c r="E27" s="8"/>
      <c r="F27" s="6"/>
      <c r="G27" s="6"/>
      <c r="H27" s="6"/>
      <c r="I27" s="6"/>
      <c r="J27" s="6"/>
      <c r="K27" s="6"/>
      <c r="L27" s="6"/>
    </row>
    <row r="28" spans="1:12" x14ac:dyDescent="0.2">
      <c r="A28" s="6"/>
      <c r="B28" s="6"/>
      <c r="C28" s="6"/>
      <c r="D28" s="6"/>
      <c r="E28" s="8"/>
      <c r="F28" s="6"/>
      <c r="G28" s="6"/>
      <c r="H28" s="6"/>
      <c r="I28" s="6"/>
      <c r="J28" s="6"/>
      <c r="K28" s="6"/>
      <c r="L28" s="6"/>
    </row>
    <row r="29" spans="1:12" x14ac:dyDescent="0.2">
      <c r="A29" s="6"/>
      <c r="B29" s="6"/>
      <c r="C29" s="6"/>
      <c r="D29" s="6"/>
      <c r="E29" s="8"/>
      <c r="F29" s="6"/>
      <c r="G29" s="6"/>
      <c r="H29" s="6"/>
      <c r="I29" s="6"/>
      <c r="J29" s="6"/>
      <c r="K29" s="6"/>
      <c r="L29" s="6"/>
    </row>
    <row r="30" spans="1:12" x14ac:dyDescent="0.2">
      <c r="A30" s="6"/>
      <c r="B30" s="6"/>
      <c r="C30" s="6"/>
      <c r="D30" s="6"/>
      <c r="E30" s="8"/>
      <c r="F30" s="6"/>
      <c r="G30" s="6"/>
      <c r="H30" s="6"/>
      <c r="I30" s="6"/>
      <c r="J30" s="6"/>
      <c r="K30" s="6"/>
      <c r="L30" s="6"/>
    </row>
    <row r="31" spans="1:12" x14ac:dyDescent="0.2">
      <c r="A31" s="6"/>
      <c r="B31" s="6"/>
      <c r="C31" s="6"/>
      <c r="D31" s="6"/>
      <c r="E31" s="8"/>
      <c r="F31" s="6"/>
      <c r="G31" s="6"/>
      <c r="H31" s="6"/>
      <c r="I31" s="6"/>
      <c r="J31" s="6"/>
      <c r="K31" s="6"/>
      <c r="L31" s="6"/>
    </row>
    <row r="32" spans="1:12" x14ac:dyDescent="0.2">
      <c r="A32" s="6"/>
      <c r="B32" s="6"/>
      <c r="C32" s="6"/>
      <c r="D32" s="6"/>
      <c r="E32" s="8"/>
      <c r="F32" s="6"/>
      <c r="G32" s="6"/>
      <c r="H32" s="6"/>
      <c r="I32" s="6"/>
      <c r="J32" s="6"/>
      <c r="K32" s="6"/>
      <c r="L32" s="6"/>
    </row>
    <row r="33" spans="1:12" x14ac:dyDescent="0.2">
      <c r="A33" s="6"/>
      <c r="B33" s="6"/>
      <c r="C33" s="6"/>
      <c r="D33" s="6"/>
      <c r="E33" s="8"/>
      <c r="F33" s="6"/>
      <c r="G33" s="6"/>
      <c r="H33" s="6"/>
      <c r="I33" s="6"/>
      <c r="J33" s="6"/>
      <c r="K33" s="6"/>
      <c r="L33" s="6"/>
    </row>
    <row r="34" spans="1:12" x14ac:dyDescent="0.2">
      <c r="A34" s="6"/>
      <c r="B34" s="6"/>
      <c r="C34" s="6"/>
      <c r="D34" s="6"/>
      <c r="E34" s="8"/>
      <c r="F34" s="6"/>
      <c r="G34" s="6"/>
      <c r="H34" s="6"/>
      <c r="I34" s="6"/>
      <c r="J34" s="6"/>
      <c r="K34" s="6"/>
      <c r="L34" s="6"/>
    </row>
    <row r="35" spans="1:12" x14ac:dyDescent="0.2">
      <c r="A35" s="6"/>
      <c r="B35" s="6"/>
      <c r="C35" s="6"/>
      <c r="D35" s="6"/>
      <c r="E35" s="8"/>
      <c r="F35" s="6"/>
      <c r="G35" s="6"/>
      <c r="H35" s="6"/>
      <c r="I35" s="6"/>
      <c r="J35" s="6"/>
      <c r="K35" s="6"/>
      <c r="L35" s="6"/>
    </row>
    <row r="36" spans="1:12" x14ac:dyDescent="0.2">
      <c r="A36" s="6"/>
      <c r="B36" s="6"/>
      <c r="C36" s="6"/>
      <c r="D36" s="6"/>
      <c r="E36" s="8"/>
      <c r="F36" s="6"/>
      <c r="G36" s="6"/>
      <c r="H36" s="6"/>
      <c r="I36" s="6"/>
      <c r="J36" s="6"/>
      <c r="K36" s="6"/>
      <c r="L36" s="6"/>
    </row>
    <row r="37" spans="1:12" x14ac:dyDescent="0.2">
      <c r="A37" s="6"/>
      <c r="B37" s="6"/>
      <c r="C37" s="6"/>
      <c r="D37" s="6"/>
      <c r="E37" s="8"/>
      <c r="F37" s="6"/>
      <c r="G37" s="6"/>
      <c r="H37" s="6"/>
      <c r="I37" s="6"/>
      <c r="J37" s="6"/>
      <c r="K37" s="6"/>
      <c r="L37" s="6"/>
    </row>
    <row r="38" spans="1:12" x14ac:dyDescent="0.2">
      <c r="A38" s="6"/>
      <c r="B38" s="6"/>
      <c r="C38" s="6"/>
      <c r="D38" s="6"/>
      <c r="E38" s="8"/>
      <c r="F38" s="6"/>
      <c r="G38" s="6"/>
      <c r="H38" s="6"/>
      <c r="I38" s="6"/>
      <c r="J38" s="6"/>
      <c r="K38" s="6"/>
      <c r="L38" s="6"/>
    </row>
    <row r="39" spans="1:12" x14ac:dyDescent="0.2">
      <c r="A39" s="6"/>
      <c r="B39" s="6"/>
      <c r="C39" s="6"/>
      <c r="D39" s="6"/>
      <c r="E39" s="8"/>
      <c r="F39" s="6"/>
      <c r="G39" s="6"/>
      <c r="H39" s="6"/>
      <c r="I39" s="6"/>
      <c r="J39" s="6"/>
      <c r="K39" s="6"/>
      <c r="L39" s="6"/>
    </row>
    <row r="40" spans="1:12" x14ac:dyDescent="0.2">
      <c r="A40" s="6"/>
      <c r="B40" s="6"/>
      <c r="C40" s="6"/>
      <c r="D40" s="6"/>
      <c r="E40" s="8"/>
      <c r="F40" s="6"/>
      <c r="G40" s="6"/>
      <c r="H40" s="6"/>
      <c r="I40" s="6"/>
      <c r="J40" s="6"/>
      <c r="K40" s="6"/>
      <c r="L40" s="6"/>
    </row>
    <row r="41" spans="1:12" x14ac:dyDescent="0.2">
      <c r="A41" s="6"/>
      <c r="B41" s="6"/>
      <c r="C41" s="6"/>
      <c r="D41" s="6"/>
      <c r="E41" s="8"/>
      <c r="F41" s="6"/>
      <c r="G41" s="6"/>
      <c r="H41" s="6"/>
      <c r="I41" s="6"/>
      <c r="J41" s="6"/>
      <c r="K41" s="6"/>
      <c r="L41" s="6"/>
    </row>
    <row r="42" spans="1:12" x14ac:dyDescent="0.2">
      <c r="A42" s="6"/>
      <c r="B42" s="6"/>
      <c r="C42" s="6"/>
      <c r="D42" s="6"/>
      <c r="E42" s="8"/>
      <c r="F42" s="6"/>
      <c r="G42" s="6"/>
      <c r="H42" s="6"/>
      <c r="I42" s="6"/>
      <c r="J42" s="6"/>
      <c r="K42" s="6"/>
      <c r="L42" s="6"/>
    </row>
    <row r="43" spans="1:12" x14ac:dyDescent="0.2">
      <c r="A43" s="6"/>
      <c r="B43" s="6"/>
      <c r="C43" s="6"/>
      <c r="D43" s="6"/>
      <c r="E43" s="8"/>
      <c r="F43" s="6"/>
      <c r="G43" s="6"/>
      <c r="H43" s="6"/>
      <c r="I43" s="6"/>
      <c r="J43" s="6"/>
      <c r="K43" s="6"/>
      <c r="L43" s="6"/>
    </row>
    <row r="44" spans="1:12" x14ac:dyDescent="0.2">
      <c r="A44" s="6"/>
      <c r="B44" s="6"/>
      <c r="C44" s="6"/>
      <c r="D44" s="6"/>
      <c r="E44" s="8"/>
      <c r="F44" s="6"/>
      <c r="G44" s="6"/>
      <c r="H44" s="6"/>
      <c r="I44" s="6"/>
      <c r="J44" s="6"/>
      <c r="K44" s="6"/>
      <c r="L44" s="6"/>
    </row>
    <row r="45" spans="1:12" x14ac:dyDescent="0.2">
      <c r="A45" s="6"/>
      <c r="B45" s="6"/>
      <c r="C45" s="6"/>
      <c r="D45" s="6"/>
      <c r="E45" s="8"/>
      <c r="F45" s="6"/>
      <c r="G45" s="6"/>
      <c r="H45" s="6"/>
      <c r="I45" s="6"/>
      <c r="J45" s="6"/>
      <c r="K45" s="6"/>
      <c r="L45" s="6"/>
    </row>
    <row r="46" spans="1:12" x14ac:dyDescent="0.2">
      <c r="A46" s="6"/>
      <c r="B46" s="6"/>
      <c r="C46" s="6"/>
      <c r="D46" s="6"/>
      <c r="E46" s="8"/>
      <c r="F46" s="6"/>
      <c r="G46" s="6"/>
      <c r="H46" s="6"/>
      <c r="I46" s="6"/>
      <c r="J46" s="6"/>
      <c r="K46" s="6"/>
      <c r="L46" s="6"/>
    </row>
    <row r="47" spans="1:12" x14ac:dyDescent="0.2">
      <c r="A47" s="6"/>
      <c r="B47" s="6"/>
      <c r="C47" s="6"/>
      <c r="D47" s="6"/>
      <c r="E47" s="8"/>
      <c r="F47" s="6"/>
      <c r="G47" s="6"/>
      <c r="H47" s="6"/>
      <c r="I47" s="6"/>
      <c r="J47" s="6"/>
      <c r="K47" s="6"/>
      <c r="L47" s="6"/>
    </row>
    <row r="48" spans="1:12" x14ac:dyDescent="0.2">
      <c r="A48" s="6"/>
      <c r="B48" s="6"/>
      <c r="C48" s="6"/>
      <c r="D48" s="6"/>
      <c r="E48" s="8"/>
      <c r="F48" s="6"/>
      <c r="G48" s="6"/>
      <c r="H48" s="6"/>
      <c r="I48" s="6"/>
      <c r="J48" s="6"/>
      <c r="K48" s="6"/>
      <c r="L48" s="6"/>
    </row>
    <row r="49" spans="1:12" x14ac:dyDescent="0.2">
      <c r="A49" s="6"/>
      <c r="B49" s="6"/>
      <c r="C49" s="6"/>
      <c r="D49" s="6"/>
      <c r="E49" s="8"/>
      <c r="F49" s="6"/>
      <c r="G49" s="6"/>
      <c r="H49" s="6"/>
      <c r="I49" s="6"/>
      <c r="J49" s="6"/>
      <c r="K49" s="6"/>
      <c r="L49" s="6"/>
    </row>
    <row r="50" spans="1:12" x14ac:dyDescent="0.2">
      <c r="A50" s="6"/>
      <c r="B50" s="6"/>
      <c r="C50" s="6"/>
      <c r="D50" s="6"/>
      <c r="E50" s="8"/>
      <c r="F50" s="6"/>
      <c r="G50" s="6"/>
      <c r="H50" s="6"/>
      <c r="I50" s="6"/>
      <c r="J50" s="6"/>
      <c r="K50" s="6"/>
      <c r="L50" s="6"/>
    </row>
    <row r="51" spans="1:12" x14ac:dyDescent="0.2">
      <c r="A51" s="6"/>
      <c r="B51" s="6"/>
      <c r="C51" s="6"/>
      <c r="D51" s="6"/>
      <c r="E51" s="8"/>
      <c r="F51" s="6"/>
      <c r="G51" s="6"/>
      <c r="H51" s="6"/>
      <c r="I51" s="6"/>
      <c r="J51" s="6"/>
      <c r="K51" s="6"/>
      <c r="L51" s="6"/>
    </row>
    <row r="52" spans="1:12" x14ac:dyDescent="0.2">
      <c r="A52" s="6"/>
      <c r="B52" s="6"/>
      <c r="C52" s="6"/>
      <c r="D52" s="6"/>
      <c r="E52" s="8"/>
      <c r="F52" s="6"/>
      <c r="G52" s="6"/>
      <c r="H52" s="6"/>
      <c r="I52" s="6"/>
      <c r="J52" s="6"/>
      <c r="K52" s="6"/>
      <c r="L52" s="6"/>
    </row>
    <row r="53" spans="1:12" x14ac:dyDescent="0.2">
      <c r="A53" s="6"/>
      <c r="B53" s="6"/>
      <c r="C53" s="6"/>
      <c r="D53" s="6"/>
      <c r="E53" s="8"/>
      <c r="F53" s="6"/>
      <c r="G53" s="6"/>
      <c r="H53" s="6"/>
      <c r="I53" s="6"/>
      <c r="J53" s="6"/>
      <c r="K53" s="6"/>
      <c r="L53" s="6"/>
    </row>
    <row r="54" spans="1:12" x14ac:dyDescent="0.2">
      <c r="A54" s="6"/>
      <c r="B54" s="6"/>
      <c r="C54" s="6"/>
      <c r="D54" s="6"/>
      <c r="E54" s="8"/>
      <c r="F54" s="6"/>
      <c r="G54" s="6"/>
      <c r="H54" s="6"/>
      <c r="I54" s="6"/>
      <c r="J54" s="6"/>
      <c r="K54" s="6"/>
      <c r="L54" s="6"/>
    </row>
    <row r="55" spans="1:12" x14ac:dyDescent="0.2">
      <c r="A55" s="6"/>
      <c r="B55" s="6"/>
      <c r="C55" s="6"/>
      <c r="D55" s="6"/>
      <c r="E55" s="8"/>
      <c r="F55" s="6"/>
      <c r="G55" s="6"/>
      <c r="H55" s="6"/>
      <c r="I55" s="6"/>
      <c r="J55" s="6"/>
      <c r="K55" s="6"/>
      <c r="L55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abSelected="1" topLeftCell="A73" workbookViewId="0">
      <selection activeCell="H76" sqref="H76"/>
    </sheetView>
  </sheetViews>
  <sheetFormatPr baseColWidth="10" defaultRowHeight="16" x14ac:dyDescent="0.2"/>
  <cols>
    <col min="1" max="1" width="10.83203125" style="9"/>
    <col min="3" max="3" width="10.83203125" style="9"/>
  </cols>
  <sheetData>
    <row r="1" spans="1:4" x14ac:dyDescent="0.2">
      <c r="A1" s="8" t="s">
        <v>0</v>
      </c>
      <c r="B1" s="6" t="s">
        <v>233</v>
      </c>
      <c r="C1" s="8" t="s">
        <v>0</v>
      </c>
      <c r="D1" s="6" t="s">
        <v>232</v>
      </c>
    </row>
    <row r="2" spans="1:4" x14ac:dyDescent="0.2">
      <c r="A2" s="8" t="s">
        <v>435</v>
      </c>
      <c r="B2" s="6">
        <v>1</v>
      </c>
      <c r="C2" s="8" t="s">
        <v>431</v>
      </c>
      <c r="D2" s="6">
        <v>1</v>
      </c>
    </row>
    <row r="3" spans="1:4" x14ac:dyDescent="0.2">
      <c r="A3" s="8" t="s">
        <v>427</v>
      </c>
      <c r="B3" s="6">
        <v>1</v>
      </c>
      <c r="C3" s="8" t="s">
        <v>437</v>
      </c>
      <c r="D3" s="6">
        <v>1</v>
      </c>
    </row>
    <row r="4" spans="1:4" x14ac:dyDescent="0.2">
      <c r="A4" s="8" t="s">
        <v>434</v>
      </c>
      <c r="B4" s="6">
        <v>2</v>
      </c>
      <c r="C4" s="8" t="s">
        <v>432</v>
      </c>
      <c r="D4" s="6">
        <v>2</v>
      </c>
    </row>
    <row r="5" spans="1:4" x14ac:dyDescent="0.2">
      <c r="A5" s="8" t="s">
        <v>441</v>
      </c>
      <c r="B5" s="6">
        <v>1</v>
      </c>
      <c r="C5" s="8" t="s">
        <v>427</v>
      </c>
      <c r="D5" s="6">
        <v>2</v>
      </c>
    </row>
    <row r="6" spans="1:4" x14ac:dyDescent="0.2">
      <c r="A6" s="8" t="s">
        <v>439</v>
      </c>
      <c r="B6" s="6">
        <v>1</v>
      </c>
      <c r="C6" s="8" t="s">
        <v>434</v>
      </c>
      <c r="D6" s="6">
        <v>1</v>
      </c>
    </row>
    <row r="7" spans="1:4" x14ac:dyDescent="0.2">
      <c r="A7" s="8" t="s">
        <v>429</v>
      </c>
      <c r="B7" s="6">
        <v>1</v>
      </c>
      <c r="C7" s="8" t="s">
        <v>429</v>
      </c>
      <c r="D7" s="6">
        <v>1</v>
      </c>
    </row>
    <row r="8" spans="1:4" x14ac:dyDescent="0.2">
      <c r="A8" s="8" t="s">
        <v>446</v>
      </c>
      <c r="B8" s="6">
        <v>1</v>
      </c>
      <c r="C8" s="8" t="s">
        <v>447</v>
      </c>
      <c r="D8" s="6">
        <v>1</v>
      </c>
    </row>
    <row r="9" spans="1:4" x14ac:dyDescent="0.2">
      <c r="A9" s="8" t="s">
        <v>331</v>
      </c>
      <c r="B9" s="6">
        <v>1</v>
      </c>
      <c r="C9" s="8" t="s">
        <v>448</v>
      </c>
      <c r="D9" s="6">
        <v>1</v>
      </c>
    </row>
    <row r="10" spans="1:4" x14ac:dyDescent="0.2">
      <c r="A10" s="8" t="s">
        <v>244</v>
      </c>
      <c r="B10" s="6">
        <v>1</v>
      </c>
      <c r="C10" s="8" t="s">
        <v>430</v>
      </c>
      <c r="D10" s="6">
        <v>1</v>
      </c>
    </row>
    <row r="11" spans="1:4" x14ac:dyDescent="0.2">
      <c r="A11" s="8" t="s">
        <v>245</v>
      </c>
      <c r="B11" s="6">
        <v>1</v>
      </c>
      <c r="C11" s="8" t="s">
        <v>428</v>
      </c>
      <c r="D11" s="6">
        <v>1</v>
      </c>
    </row>
    <row r="12" spans="1:4" x14ac:dyDescent="0.2">
      <c r="A12" s="8" t="s">
        <v>246</v>
      </c>
      <c r="B12" s="6">
        <v>1</v>
      </c>
      <c r="C12" s="8" t="s">
        <v>291</v>
      </c>
      <c r="D12" s="6">
        <v>1</v>
      </c>
    </row>
    <row r="13" spans="1:4" x14ac:dyDescent="0.2">
      <c r="A13" s="8" t="s">
        <v>247</v>
      </c>
      <c r="B13" s="6">
        <v>2</v>
      </c>
      <c r="C13" s="8" t="s">
        <v>436</v>
      </c>
      <c r="D13" s="6">
        <v>1</v>
      </c>
    </row>
    <row r="14" spans="1:4" x14ac:dyDescent="0.2">
      <c r="A14" s="8" t="s">
        <v>248</v>
      </c>
      <c r="B14" s="6">
        <v>2</v>
      </c>
      <c r="C14" s="8" t="s">
        <v>244</v>
      </c>
      <c r="D14" s="6">
        <v>1</v>
      </c>
    </row>
    <row r="15" spans="1:4" x14ac:dyDescent="0.2">
      <c r="A15" s="8" t="s">
        <v>249</v>
      </c>
      <c r="B15" s="6">
        <v>1</v>
      </c>
      <c r="C15" s="8" t="s">
        <v>245</v>
      </c>
      <c r="D15" s="6">
        <v>3</v>
      </c>
    </row>
    <row r="16" spans="1:4" x14ac:dyDescent="0.2">
      <c r="A16" s="8" t="s">
        <v>250</v>
      </c>
      <c r="B16" s="6">
        <v>2</v>
      </c>
      <c r="C16" s="8" t="s">
        <v>246</v>
      </c>
      <c r="D16" s="6">
        <v>3</v>
      </c>
    </row>
    <row r="17" spans="1:4" x14ac:dyDescent="0.2">
      <c r="A17" s="8" t="s">
        <v>329</v>
      </c>
      <c r="B17" s="6">
        <v>1</v>
      </c>
      <c r="C17" s="8" t="s">
        <v>247</v>
      </c>
      <c r="D17" s="6">
        <v>5</v>
      </c>
    </row>
    <row r="18" spans="1:4" x14ac:dyDescent="0.2">
      <c r="A18" s="8" t="s">
        <v>251</v>
      </c>
      <c r="B18" s="6">
        <v>1</v>
      </c>
      <c r="C18" s="8" t="s">
        <v>248</v>
      </c>
      <c r="D18" s="6">
        <v>3</v>
      </c>
    </row>
    <row r="19" spans="1:4" x14ac:dyDescent="0.2">
      <c r="A19" s="8" t="s">
        <v>328</v>
      </c>
      <c r="B19" s="6">
        <v>2</v>
      </c>
      <c r="C19" s="8" t="s">
        <v>330</v>
      </c>
      <c r="D19" s="6">
        <v>1</v>
      </c>
    </row>
    <row r="20" spans="1:4" x14ac:dyDescent="0.2">
      <c r="A20" s="8" t="s">
        <v>253</v>
      </c>
      <c r="B20" s="6">
        <v>2</v>
      </c>
      <c r="C20" s="8" t="s">
        <v>249</v>
      </c>
      <c r="D20" s="6">
        <v>2</v>
      </c>
    </row>
    <row r="21" spans="1:4" x14ac:dyDescent="0.2">
      <c r="A21" s="8" t="s">
        <v>254</v>
      </c>
      <c r="B21" s="6">
        <v>2</v>
      </c>
      <c r="C21" s="8" t="s">
        <v>250</v>
      </c>
      <c r="D21" s="6">
        <v>1</v>
      </c>
    </row>
    <row r="22" spans="1:4" x14ac:dyDescent="0.2">
      <c r="A22" s="8" t="s">
        <v>289</v>
      </c>
      <c r="B22" s="6">
        <v>1</v>
      </c>
      <c r="C22" s="8" t="s">
        <v>329</v>
      </c>
      <c r="D22" s="6">
        <v>2</v>
      </c>
    </row>
    <row r="23" spans="1:4" x14ac:dyDescent="0.2">
      <c r="A23" s="8" t="s">
        <v>255</v>
      </c>
      <c r="B23" s="6">
        <v>2</v>
      </c>
      <c r="C23" s="8" t="s">
        <v>251</v>
      </c>
      <c r="D23" s="6">
        <v>1</v>
      </c>
    </row>
    <row r="24" spans="1:4" x14ac:dyDescent="0.2">
      <c r="A24" s="8" t="s">
        <v>256</v>
      </c>
      <c r="B24" s="6">
        <v>1</v>
      </c>
      <c r="C24" s="8" t="s">
        <v>252</v>
      </c>
      <c r="D24" s="6">
        <v>3</v>
      </c>
    </row>
    <row r="25" spans="1:4" x14ac:dyDescent="0.2">
      <c r="A25" s="8" t="s">
        <v>290</v>
      </c>
      <c r="B25" s="6">
        <v>1</v>
      </c>
      <c r="C25" s="8" t="s">
        <v>433</v>
      </c>
      <c r="D25" s="6">
        <v>1</v>
      </c>
    </row>
    <row r="26" spans="1:4" x14ac:dyDescent="0.2">
      <c r="A26" s="8" t="s">
        <v>258</v>
      </c>
      <c r="B26" s="6">
        <v>4</v>
      </c>
      <c r="C26" s="8" t="s">
        <v>328</v>
      </c>
      <c r="D26" s="6">
        <v>2</v>
      </c>
    </row>
    <row r="27" spans="1:4" x14ac:dyDescent="0.2">
      <c r="A27" s="8" t="s">
        <v>259</v>
      </c>
      <c r="B27" s="6">
        <v>1</v>
      </c>
      <c r="C27" s="8" t="s">
        <v>253</v>
      </c>
      <c r="D27" s="6">
        <v>3</v>
      </c>
    </row>
    <row r="28" spans="1:4" x14ac:dyDescent="0.2">
      <c r="A28" s="8" t="s">
        <v>262</v>
      </c>
      <c r="B28" s="6">
        <v>3</v>
      </c>
      <c r="C28" s="8" t="s">
        <v>254</v>
      </c>
      <c r="D28" s="6">
        <v>1</v>
      </c>
    </row>
    <row r="29" spans="1:4" x14ac:dyDescent="0.2">
      <c r="A29" s="8" t="s">
        <v>263</v>
      </c>
      <c r="B29" s="6">
        <v>3</v>
      </c>
      <c r="C29" s="8" t="s">
        <v>289</v>
      </c>
      <c r="D29" s="6">
        <v>1</v>
      </c>
    </row>
    <row r="30" spans="1:4" x14ac:dyDescent="0.2">
      <c r="A30" s="8" t="s">
        <v>264</v>
      </c>
      <c r="B30" s="6">
        <v>5</v>
      </c>
      <c r="C30" s="8" t="s">
        <v>255</v>
      </c>
      <c r="D30" s="6">
        <v>2</v>
      </c>
    </row>
    <row r="31" spans="1:4" x14ac:dyDescent="0.2">
      <c r="A31" s="8" t="s">
        <v>265</v>
      </c>
      <c r="B31" s="6">
        <v>6</v>
      </c>
      <c r="C31" s="8" t="s">
        <v>256</v>
      </c>
      <c r="D31" s="6">
        <v>1</v>
      </c>
    </row>
    <row r="32" spans="1:4" x14ac:dyDescent="0.2">
      <c r="A32" s="8" t="s">
        <v>327</v>
      </c>
      <c r="B32" s="6">
        <v>2</v>
      </c>
      <c r="C32" s="8" t="s">
        <v>257</v>
      </c>
      <c r="D32" s="6">
        <v>1</v>
      </c>
    </row>
    <row r="33" spans="1:4" x14ac:dyDescent="0.2">
      <c r="A33" s="8" t="s">
        <v>266</v>
      </c>
      <c r="B33" s="6">
        <v>2</v>
      </c>
      <c r="C33" s="8" t="s">
        <v>290</v>
      </c>
      <c r="D33" s="6">
        <v>3</v>
      </c>
    </row>
    <row r="34" spans="1:4" x14ac:dyDescent="0.2">
      <c r="A34" s="8" t="s">
        <v>267</v>
      </c>
      <c r="B34" s="6">
        <v>6</v>
      </c>
      <c r="C34" s="8" t="s">
        <v>258</v>
      </c>
      <c r="D34" s="6">
        <v>5</v>
      </c>
    </row>
    <row r="35" spans="1:4" x14ac:dyDescent="0.2">
      <c r="A35" s="8" t="s">
        <v>268</v>
      </c>
      <c r="B35" s="6">
        <v>4</v>
      </c>
      <c r="C35" s="8" t="s">
        <v>259</v>
      </c>
      <c r="D35" s="6">
        <v>3</v>
      </c>
    </row>
    <row r="36" spans="1:4" x14ac:dyDescent="0.2">
      <c r="A36" s="8" t="s">
        <v>269</v>
      </c>
      <c r="B36" s="6">
        <v>9</v>
      </c>
      <c r="C36" s="8" t="s">
        <v>260</v>
      </c>
      <c r="D36" s="6">
        <v>3</v>
      </c>
    </row>
    <row r="37" spans="1:4" x14ac:dyDescent="0.2">
      <c r="A37" s="8" t="s">
        <v>270</v>
      </c>
      <c r="B37" s="6">
        <v>4</v>
      </c>
      <c r="C37" s="8" t="s">
        <v>261</v>
      </c>
      <c r="D37" s="6">
        <v>4</v>
      </c>
    </row>
    <row r="38" spans="1:4" x14ac:dyDescent="0.2">
      <c r="A38" s="8" t="s">
        <v>271</v>
      </c>
      <c r="B38" s="6">
        <v>9</v>
      </c>
      <c r="C38" s="8" t="s">
        <v>262</v>
      </c>
      <c r="D38" s="6">
        <v>6</v>
      </c>
    </row>
    <row r="39" spans="1:4" x14ac:dyDescent="0.2">
      <c r="A39" s="8" t="s">
        <v>272</v>
      </c>
      <c r="B39" s="6">
        <v>7</v>
      </c>
      <c r="C39" s="8" t="s">
        <v>263</v>
      </c>
      <c r="D39" s="6">
        <v>5</v>
      </c>
    </row>
    <row r="40" spans="1:4" x14ac:dyDescent="0.2">
      <c r="A40" s="8" t="s">
        <v>273</v>
      </c>
      <c r="B40" s="6">
        <v>6</v>
      </c>
      <c r="C40" s="8" t="s">
        <v>264</v>
      </c>
      <c r="D40" s="6">
        <v>7</v>
      </c>
    </row>
    <row r="41" spans="1:4" x14ac:dyDescent="0.2">
      <c r="A41" s="8" t="s">
        <v>274</v>
      </c>
      <c r="B41" s="6">
        <v>19</v>
      </c>
      <c r="C41" s="8" t="s">
        <v>265</v>
      </c>
      <c r="D41" s="6">
        <v>8</v>
      </c>
    </row>
    <row r="42" spans="1:4" x14ac:dyDescent="0.2">
      <c r="A42" s="8" t="s">
        <v>275</v>
      </c>
      <c r="B42" s="6">
        <v>12</v>
      </c>
      <c r="C42" s="8" t="s">
        <v>266</v>
      </c>
      <c r="D42" s="6">
        <v>3</v>
      </c>
    </row>
    <row r="43" spans="1:4" x14ac:dyDescent="0.2">
      <c r="A43" s="8" t="s">
        <v>276</v>
      </c>
      <c r="B43" s="6">
        <v>8</v>
      </c>
      <c r="C43" s="8" t="s">
        <v>267</v>
      </c>
      <c r="D43" s="6">
        <v>4</v>
      </c>
    </row>
    <row r="44" spans="1:4" x14ac:dyDescent="0.2">
      <c r="A44" s="8" t="s">
        <v>277</v>
      </c>
      <c r="B44" s="6">
        <v>17</v>
      </c>
      <c r="C44" s="8" t="s">
        <v>268</v>
      </c>
      <c r="D44" s="6">
        <v>5</v>
      </c>
    </row>
    <row r="45" spans="1:4" x14ac:dyDescent="0.2">
      <c r="A45" s="8" t="s">
        <v>278</v>
      </c>
      <c r="B45" s="6">
        <v>13</v>
      </c>
      <c r="C45" s="8" t="s">
        <v>269</v>
      </c>
      <c r="D45" s="6">
        <v>6</v>
      </c>
    </row>
    <row r="46" spans="1:4" x14ac:dyDescent="0.2">
      <c r="A46" s="8" t="s">
        <v>279</v>
      </c>
      <c r="B46" s="6">
        <v>16</v>
      </c>
      <c r="C46" s="8" t="s">
        <v>270</v>
      </c>
      <c r="D46" s="6">
        <v>8</v>
      </c>
    </row>
    <row r="47" spans="1:4" x14ac:dyDescent="0.2">
      <c r="A47" s="8" t="s">
        <v>280</v>
      </c>
      <c r="B47" s="6">
        <v>25</v>
      </c>
      <c r="C47" s="8" t="s">
        <v>271</v>
      </c>
      <c r="D47" s="6">
        <v>7</v>
      </c>
    </row>
    <row r="48" spans="1:4" x14ac:dyDescent="0.2">
      <c r="A48" s="8" t="s">
        <v>281</v>
      </c>
      <c r="B48" s="6">
        <v>38</v>
      </c>
      <c r="C48" s="8" t="s">
        <v>272</v>
      </c>
      <c r="D48" s="6">
        <v>5</v>
      </c>
    </row>
    <row r="49" spans="1:4" x14ac:dyDescent="0.2">
      <c r="A49" s="8" t="s">
        <v>282</v>
      </c>
      <c r="B49" s="6">
        <v>38</v>
      </c>
      <c r="C49" s="8" t="s">
        <v>273</v>
      </c>
      <c r="D49" s="6">
        <v>7</v>
      </c>
    </row>
    <row r="50" spans="1:4" x14ac:dyDescent="0.2">
      <c r="A50" s="8" t="s">
        <v>283</v>
      </c>
      <c r="B50" s="6">
        <v>47</v>
      </c>
      <c r="C50" s="8" t="s">
        <v>274</v>
      </c>
      <c r="D50" s="6">
        <v>17</v>
      </c>
    </row>
    <row r="51" spans="1:4" x14ac:dyDescent="0.2">
      <c r="A51" s="8" t="s">
        <v>284</v>
      </c>
      <c r="B51" s="6">
        <v>74</v>
      </c>
      <c r="C51" s="8" t="s">
        <v>275</v>
      </c>
      <c r="D51" s="6">
        <v>8</v>
      </c>
    </row>
    <row r="52" spans="1:4" x14ac:dyDescent="0.2">
      <c r="A52" s="8" t="s">
        <v>285</v>
      </c>
      <c r="B52" s="6">
        <v>282</v>
      </c>
      <c r="C52" s="8" t="s">
        <v>276</v>
      </c>
      <c r="D52" s="6">
        <v>19</v>
      </c>
    </row>
    <row r="53" spans="1:4" x14ac:dyDescent="0.2">
      <c r="A53" s="8" t="s">
        <v>286</v>
      </c>
      <c r="B53" s="6">
        <v>657</v>
      </c>
      <c r="C53" s="8" t="s">
        <v>277</v>
      </c>
      <c r="D53" s="6">
        <v>17</v>
      </c>
    </row>
    <row r="54" spans="1:4" x14ac:dyDescent="0.2">
      <c r="C54" s="8" t="s">
        <v>278</v>
      </c>
      <c r="D54" s="6">
        <v>12</v>
      </c>
    </row>
    <row r="55" spans="1:4" x14ac:dyDescent="0.2">
      <c r="C55" s="8" t="s">
        <v>279</v>
      </c>
      <c r="D55" s="6">
        <v>13</v>
      </c>
    </row>
    <row r="56" spans="1:4" x14ac:dyDescent="0.2">
      <c r="C56" s="8" t="s">
        <v>280</v>
      </c>
      <c r="D56" s="6">
        <v>27</v>
      </c>
    </row>
    <row r="57" spans="1:4" x14ac:dyDescent="0.2">
      <c r="C57" s="8" t="s">
        <v>281</v>
      </c>
      <c r="D57" s="6">
        <v>34</v>
      </c>
    </row>
    <row r="58" spans="1:4" x14ac:dyDescent="0.2">
      <c r="C58" s="8" t="s">
        <v>282</v>
      </c>
      <c r="D58" s="6">
        <v>24</v>
      </c>
    </row>
    <row r="59" spans="1:4" x14ac:dyDescent="0.2">
      <c r="C59" s="8" t="s">
        <v>283</v>
      </c>
      <c r="D59" s="6">
        <v>28</v>
      </c>
    </row>
    <row r="60" spans="1:4" x14ac:dyDescent="0.2">
      <c r="C60" s="8" t="s">
        <v>284</v>
      </c>
      <c r="D60" s="6">
        <v>93</v>
      </c>
    </row>
    <row r="61" spans="1:4" x14ac:dyDescent="0.2">
      <c r="C61" s="8" t="s">
        <v>285</v>
      </c>
      <c r="D61" s="6">
        <v>427</v>
      </c>
    </row>
    <row r="62" spans="1:4" x14ac:dyDescent="0.2">
      <c r="C62" s="8" t="s">
        <v>286</v>
      </c>
      <c r="D62" s="6">
        <v>1039</v>
      </c>
    </row>
    <row r="80" spans="6:7" x14ac:dyDescent="0.2">
      <c r="F80" s="8" t="s">
        <v>435</v>
      </c>
      <c r="G80" s="6">
        <v>1</v>
      </c>
    </row>
    <row r="81" spans="6:7" x14ac:dyDescent="0.2">
      <c r="F81" s="8" t="s">
        <v>427</v>
      </c>
      <c r="G81" s="6">
        <v>1</v>
      </c>
    </row>
    <row r="82" spans="6:7" x14ac:dyDescent="0.2">
      <c r="F82" s="8" t="s">
        <v>434</v>
      </c>
      <c r="G82" s="6">
        <v>2</v>
      </c>
    </row>
    <row r="83" spans="6:7" x14ac:dyDescent="0.2">
      <c r="F83" s="8" t="s">
        <v>441</v>
      </c>
      <c r="G83" s="6">
        <v>1</v>
      </c>
    </row>
    <row r="84" spans="6:7" x14ac:dyDescent="0.2">
      <c r="F84" s="8" t="s">
        <v>439</v>
      </c>
      <c r="G84" s="6">
        <v>1</v>
      </c>
    </row>
    <row r="85" spans="6:7" x14ac:dyDescent="0.2">
      <c r="F85" s="8" t="s">
        <v>429</v>
      </c>
      <c r="G85" s="6">
        <v>1</v>
      </c>
    </row>
    <row r="86" spans="6:7" x14ac:dyDescent="0.2">
      <c r="F86" s="8" t="s">
        <v>446</v>
      </c>
      <c r="G86" s="6">
        <v>1</v>
      </c>
    </row>
    <row r="87" spans="6:7" x14ac:dyDescent="0.2">
      <c r="F87" s="8" t="s">
        <v>331</v>
      </c>
      <c r="G87" s="6">
        <v>1</v>
      </c>
    </row>
    <row r="88" spans="6:7" x14ac:dyDescent="0.2">
      <c r="F88" s="8" t="s">
        <v>244</v>
      </c>
      <c r="G88" s="6">
        <v>1</v>
      </c>
    </row>
    <row r="89" spans="6:7" x14ac:dyDescent="0.2">
      <c r="F89" s="8" t="s">
        <v>245</v>
      </c>
      <c r="G89" s="6">
        <v>1</v>
      </c>
    </row>
    <row r="90" spans="6:7" x14ac:dyDescent="0.2">
      <c r="F90" s="8" t="s">
        <v>246</v>
      </c>
      <c r="G90" s="6">
        <v>1</v>
      </c>
    </row>
    <row r="91" spans="6:7" x14ac:dyDescent="0.2">
      <c r="F91" s="8" t="s">
        <v>247</v>
      </c>
      <c r="G91" s="6">
        <v>2</v>
      </c>
    </row>
    <row r="92" spans="6:7" x14ac:dyDescent="0.2">
      <c r="F92" s="8" t="s">
        <v>248</v>
      </c>
      <c r="G92" s="6">
        <v>2</v>
      </c>
    </row>
    <row r="93" spans="6:7" x14ac:dyDescent="0.2">
      <c r="F93" s="8" t="s">
        <v>249</v>
      </c>
      <c r="G93" s="6">
        <v>1</v>
      </c>
    </row>
    <row r="94" spans="6:7" x14ac:dyDescent="0.2">
      <c r="F94" s="8" t="s">
        <v>250</v>
      </c>
      <c r="G94" s="6">
        <v>2</v>
      </c>
    </row>
    <row r="95" spans="6:7" x14ac:dyDescent="0.2">
      <c r="F95" s="8" t="s">
        <v>329</v>
      </c>
      <c r="G95" s="6">
        <v>1</v>
      </c>
    </row>
    <row r="96" spans="6:7" x14ac:dyDescent="0.2">
      <c r="F96" s="8" t="s">
        <v>251</v>
      </c>
      <c r="G96" s="6">
        <v>1</v>
      </c>
    </row>
    <row r="97" spans="6:7" x14ac:dyDescent="0.2">
      <c r="F97" s="8" t="s">
        <v>328</v>
      </c>
      <c r="G97" s="6">
        <v>2</v>
      </c>
    </row>
    <row r="98" spans="6:7" x14ac:dyDescent="0.2">
      <c r="F98" s="8" t="s">
        <v>253</v>
      </c>
      <c r="G98" s="6">
        <v>2</v>
      </c>
    </row>
    <row r="99" spans="6:7" x14ac:dyDescent="0.2">
      <c r="F99" s="8" t="s">
        <v>254</v>
      </c>
      <c r="G99" s="6">
        <v>2</v>
      </c>
    </row>
    <row r="100" spans="6:7" x14ac:dyDescent="0.2">
      <c r="F100" s="8" t="s">
        <v>289</v>
      </c>
      <c r="G100" s="6">
        <v>1</v>
      </c>
    </row>
    <row r="101" spans="6:7" x14ac:dyDescent="0.2">
      <c r="F101" s="8" t="s">
        <v>255</v>
      </c>
      <c r="G101" s="6">
        <v>2</v>
      </c>
    </row>
    <row r="102" spans="6:7" x14ac:dyDescent="0.2">
      <c r="F102" s="8" t="s">
        <v>256</v>
      </c>
      <c r="G102" s="6">
        <v>1</v>
      </c>
    </row>
    <row r="103" spans="6:7" x14ac:dyDescent="0.2">
      <c r="F103" s="8" t="s">
        <v>290</v>
      </c>
      <c r="G103" s="6">
        <v>1</v>
      </c>
    </row>
    <row r="104" spans="6:7" x14ac:dyDescent="0.2">
      <c r="F104" s="8" t="s">
        <v>258</v>
      </c>
      <c r="G104" s="6">
        <v>4</v>
      </c>
    </row>
    <row r="105" spans="6:7" x14ac:dyDescent="0.2">
      <c r="F105" s="8" t="s">
        <v>259</v>
      </c>
      <c r="G105" s="6">
        <v>1</v>
      </c>
    </row>
    <row r="106" spans="6:7" x14ac:dyDescent="0.2">
      <c r="F106" s="8" t="s">
        <v>262</v>
      </c>
      <c r="G106" s="6">
        <v>3</v>
      </c>
    </row>
    <row r="107" spans="6:7" x14ac:dyDescent="0.2">
      <c r="F107" s="8" t="s">
        <v>263</v>
      </c>
      <c r="G107" s="6">
        <v>3</v>
      </c>
    </row>
    <row r="108" spans="6:7" x14ac:dyDescent="0.2">
      <c r="F108" s="8" t="s">
        <v>264</v>
      </c>
      <c r="G108" s="6">
        <v>5</v>
      </c>
    </row>
    <row r="109" spans="6:7" x14ac:dyDescent="0.2">
      <c r="F109" s="8" t="s">
        <v>265</v>
      </c>
      <c r="G109" s="6">
        <v>6</v>
      </c>
    </row>
    <row r="110" spans="6:7" x14ac:dyDescent="0.2">
      <c r="F110" s="8" t="s">
        <v>327</v>
      </c>
      <c r="G110" s="6">
        <v>2</v>
      </c>
    </row>
    <row r="111" spans="6:7" x14ac:dyDescent="0.2">
      <c r="F111" s="8" t="s">
        <v>266</v>
      </c>
      <c r="G111" s="6">
        <v>2</v>
      </c>
    </row>
    <row r="112" spans="6:7" x14ac:dyDescent="0.2">
      <c r="F112" s="8" t="s">
        <v>267</v>
      </c>
      <c r="G112" s="6">
        <v>6</v>
      </c>
    </row>
    <row r="113" spans="6:7" x14ac:dyDescent="0.2">
      <c r="F113" s="8" t="s">
        <v>268</v>
      </c>
      <c r="G113" s="6">
        <v>4</v>
      </c>
    </row>
    <row r="114" spans="6:7" x14ac:dyDescent="0.2">
      <c r="F114" s="8" t="s">
        <v>269</v>
      </c>
      <c r="G114" s="6">
        <v>9</v>
      </c>
    </row>
    <row r="115" spans="6:7" x14ac:dyDescent="0.2">
      <c r="F115" s="8" t="s">
        <v>270</v>
      </c>
      <c r="G115" s="6">
        <v>4</v>
      </c>
    </row>
    <row r="116" spans="6:7" x14ac:dyDescent="0.2">
      <c r="F116" s="8" t="s">
        <v>271</v>
      </c>
      <c r="G116" s="6">
        <v>9</v>
      </c>
    </row>
    <row r="117" spans="6:7" x14ac:dyDescent="0.2">
      <c r="F117" s="8" t="s">
        <v>272</v>
      </c>
      <c r="G117" s="6">
        <v>7</v>
      </c>
    </row>
    <row r="118" spans="6:7" x14ac:dyDescent="0.2">
      <c r="F118" s="8" t="s">
        <v>273</v>
      </c>
      <c r="G118" s="6">
        <v>6</v>
      </c>
    </row>
    <row r="119" spans="6:7" x14ac:dyDescent="0.2">
      <c r="F119" s="8" t="s">
        <v>274</v>
      </c>
      <c r="G119" s="6">
        <v>19</v>
      </c>
    </row>
    <row r="120" spans="6:7" x14ac:dyDescent="0.2">
      <c r="F120" s="8" t="s">
        <v>275</v>
      </c>
      <c r="G120" s="6">
        <v>12</v>
      </c>
    </row>
    <row r="121" spans="6:7" x14ac:dyDescent="0.2">
      <c r="F121" s="8" t="s">
        <v>276</v>
      </c>
      <c r="G121" s="6">
        <v>8</v>
      </c>
    </row>
    <row r="122" spans="6:7" x14ac:dyDescent="0.2">
      <c r="F122" s="8" t="s">
        <v>277</v>
      </c>
      <c r="G122" s="6">
        <v>17</v>
      </c>
    </row>
    <row r="123" spans="6:7" x14ac:dyDescent="0.2">
      <c r="F123" s="8" t="s">
        <v>278</v>
      </c>
      <c r="G123" s="6">
        <v>13</v>
      </c>
    </row>
    <row r="124" spans="6:7" x14ac:dyDescent="0.2">
      <c r="F124" s="8" t="s">
        <v>279</v>
      </c>
      <c r="G124" s="6">
        <v>16</v>
      </c>
    </row>
    <row r="125" spans="6:7" x14ac:dyDescent="0.2">
      <c r="F125" s="8" t="s">
        <v>280</v>
      </c>
      <c r="G125" s="6">
        <v>25</v>
      </c>
    </row>
    <row r="126" spans="6:7" x14ac:dyDescent="0.2">
      <c r="F126" s="8" t="s">
        <v>281</v>
      </c>
      <c r="G126" s="6">
        <v>38</v>
      </c>
    </row>
    <row r="127" spans="6:7" x14ac:dyDescent="0.2">
      <c r="F127" s="8" t="s">
        <v>282</v>
      </c>
      <c r="G127" s="6">
        <v>38</v>
      </c>
    </row>
    <row r="128" spans="6:7" x14ac:dyDescent="0.2">
      <c r="F128" s="8" t="s">
        <v>283</v>
      </c>
      <c r="G128" s="6">
        <v>47</v>
      </c>
    </row>
    <row r="129" spans="6:7" x14ac:dyDescent="0.2">
      <c r="F129" s="8" t="s">
        <v>284</v>
      </c>
      <c r="G129" s="6">
        <v>74</v>
      </c>
    </row>
    <row r="130" spans="6:7" x14ac:dyDescent="0.2">
      <c r="F130" s="8" t="s">
        <v>285</v>
      </c>
      <c r="G130" s="6">
        <v>282</v>
      </c>
    </row>
    <row r="131" spans="6:7" x14ac:dyDescent="0.2">
      <c r="F131" s="8" t="s">
        <v>286</v>
      </c>
      <c r="G131" s="6">
        <v>657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</vt:lpstr>
      <vt:lpstr>Ratings</vt:lpstr>
      <vt:lpstr>Language</vt:lpstr>
      <vt:lpstr>Characters</vt:lpstr>
      <vt:lpstr>Relationships</vt:lpstr>
      <vt:lpstr>Category</vt:lpstr>
      <vt:lpstr>Characters per month</vt:lpstr>
      <vt:lpstr>Rating per month</vt:lpstr>
      <vt:lpstr>Category per 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2017-01-16T07:27:46Z</dcterms:created>
  <dcterms:modified xsi:type="dcterms:W3CDTF">2017-01-17T00:36:52Z</dcterms:modified>
</cp:coreProperties>
</file>