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Development\Projects\IO-Aero\io-avstats\data\Database Matching\"/>
    </mc:Choice>
  </mc:AlternateContent>
  <xr:revisionPtr revIDLastSave="0" documentId="13_ncr:1_{2E7E0329-87EA-4BE3-AF8E-38D85FC360E4}" xr6:coauthVersionLast="47" xr6:coauthVersionMax="47" xr10:uidLastSave="{00000000-0000-0000-0000-000000000000}"/>
  <bookViews>
    <workbookView xWindow="25800" yWindow="0" windowWidth="25800" windowHeight="21150" xr2:uid="{C2BEA774-B5F6-4678-8BF8-34358811A4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H19" i="1"/>
  <c r="J19" i="1" s="1"/>
  <c r="G19" i="1"/>
  <c r="D19" i="1"/>
  <c r="F19" i="1"/>
  <c r="E19" i="1"/>
  <c r="C19" i="1"/>
  <c r="B19" i="1"/>
  <c r="I18" i="1"/>
  <c r="H18" i="1"/>
  <c r="J18" i="1" s="1"/>
  <c r="I17" i="1"/>
  <c r="H17" i="1"/>
  <c r="J17" i="1" s="1"/>
  <c r="I16" i="1"/>
  <c r="H16" i="1"/>
  <c r="J16" i="1" s="1"/>
  <c r="I15" i="1"/>
  <c r="H15" i="1"/>
  <c r="J15" i="1" s="1"/>
  <c r="I14" i="1"/>
  <c r="H14" i="1"/>
  <c r="J14" i="1" s="1"/>
  <c r="I13" i="1"/>
  <c r="H13" i="1"/>
  <c r="J13" i="1" s="1"/>
  <c r="I12" i="1"/>
  <c r="H12" i="1"/>
  <c r="J12" i="1" s="1"/>
  <c r="I11" i="1"/>
  <c r="H11" i="1"/>
  <c r="J11" i="1" s="1"/>
  <c r="I10" i="1"/>
  <c r="H10" i="1"/>
  <c r="I9" i="1"/>
  <c r="H9" i="1"/>
  <c r="J9" i="1" s="1"/>
  <c r="I8" i="1"/>
  <c r="J8" i="1" s="1"/>
  <c r="H8" i="1"/>
  <c r="I7" i="1"/>
  <c r="H7" i="1"/>
  <c r="I6" i="1"/>
  <c r="H6" i="1"/>
  <c r="I5" i="1"/>
  <c r="H5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I4" i="1"/>
  <c r="H4" i="1"/>
  <c r="D4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J7" i="1" l="1"/>
  <c r="J5" i="1"/>
  <c r="J10" i="1"/>
  <c r="J6" i="1"/>
  <c r="J4" i="1"/>
</calcChain>
</file>

<file path=xl/sharedStrings.xml><?xml version="1.0" encoding="utf-8"?>
<sst xmlns="http://schemas.openxmlformats.org/spreadsheetml/2006/main" count="29" uniqueCount="25">
  <si>
    <t>Table</t>
  </si>
  <si>
    <t>Pre2008</t>
  </si>
  <si>
    <t>avall</t>
  </si>
  <si>
    <t>NTSB</t>
  </si>
  <si>
    <t>&lt; 2008</t>
  </si>
  <si>
    <t>IO-AVSTATS-DB</t>
  </si>
  <si>
    <t>&gt;= 2008</t>
  </si>
  <si>
    <t>Total</t>
  </si>
  <si>
    <t>IO-Aero</t>
  </si>
  <si>
    <t>Difference</t>
  </si>
  <si>
    <t xml:space="preserve">aircraft       </t>
  </si>
  <si>
    <t xml:space="preserve">dt_aircraft    </t>
  </si>
  <si>
    <t xml:space="preserve">dt_events      </t>
  </si>
  <si>
    <t xml:space="preserve">dt_flight_crew </t>
  </si>
  <si>
    <t xml:space="preserve">engines        </t>
  </si>
  <si>
    <t xml:space="preserve">events         </t>
  </si>
  <si>
    <t>events_sequence</t>
  </si>
  <si>
    <t xml:space="preserve">findings       </t>
  </si>
  <si>
    <t xml:space="preserve">flight_crew    </t>
  </si>
  <si>
    <t xml:space="preserve">flight_time    </t>
  </si>
  <si>
    <t xml:space="preserve">injury         </t>
  </si>
  <si>
    <t xml:space="preserve">narratives     </t>
  </si>
  <si>
    <t xml:space="preserve">ntsb_admin     </t>
  </si>
  <si>
    <t xml:space="preserve">occurrences    </t>
  </si>
  <si>
    <t xml:space="preserve">seq_of_events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</si>
</sst>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/mm/yyyy;@"/>
    <numFmt numFmtId="166" formatCode="#,##0_ ;[Red]\-#,##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urier New"/>
      <family val="3"/>
    </font>
    <font>
      <b/>
      <sz val="14"/>
      <color theme="1"/>
      <name val="Calibri"/>
      <family val="2"/>
      <scheme val="minor"/>
    </font>
    <font>
      <b/>
      <sz val="12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0">
    <xf numFmtId="0" fontId="0" fillId="0" borderId="0" xfId="0"/>
    <xf numFmtId="49" fontId="2" fillId="0" borderId="0" xfId="0" applyNumberFormat="1" applyFont="1"/>
    <xf numFmtId="0" fontId="2" fillId="0" borderId="0" xfId="0" applyFont="1"/>
    <xf numFmtId="166" fontId="3" fillId="0" borderId="0" xfId="0" applyNumberFormat="1" applyFont="1"/>
    <xf numFmtId="49" fontId="4" fillId="5" borderId="0" xfId="0" applyNumberFormat="1" applyFont="1" applyFill="1"/>
    <xf numFmtId="49" fontId="5" fillId="5" borderId="0" xfId="0" applyNumberFormat="1" applyFont="1" applyFill="1"/>
    <xf numFmtId="165" fontId="4" fillId="5" borderId="0" xfId="0" applyNumberFormat="1" applyFont="1" applyFill="1" applyAlignment="1">
      <alignment horizontal="center"/>
    </xf>
    <xf numFmtId="0" fontId="4" fillId="2" borderId="0" xfId="1" applyFont="1" applyAlignment="1">
      <alignment horizontal="center"/>
    </xf>
    <xf numFmtId="0" fontId="4" fillId="4" borderId="0" xfId="3" applyFont="1" applyAlignment="1">
      <alignment horizontal="center"/>
    </xf>
    <xf numFmtId="0" fontId="4" fillId="3" borderId="0" xfId="2" applyFont="1" applyAlignment="1">
      <alignment horizontal="center"/>
    </xf>
    <xf numFmtId="0" fontId="4" fillId="2" borderId="0" xfId="1" applyFont="1" applyAlignment="1">
      <alignment horizontal="right"/>
    </xf>
    <xf numFmtId="0" fontId="4" fillId="4" borderId="0" xfId="3" applyFont="1" applyAlignment="1">
      <alignment horizontal="right"/>
    </xf>
    <xf numFmtId="0" fontId="4" fillId="3" borderId="0" xfId="2" applyFont="1" applyAlignment="1">
      <alignment horizontal="right"/>
    </xf>
    <xf numFmtId="166" fontId="3" fillId="2" borderId="0" xfId="1" applyNumberFormat="1" applyFont="1"/>
    <xf numFmtId="166" fontId="3" fillId="4" borderId="0" xfId="3" applyNumberFormat="1" applyFont="1"/>
    <xf numFmtId="166" fontId="3" fillId="3" borderId="0" xfId="2" applyNumberFormat="1" applyFont="1"/>
    <xf numFmtId="166" fontId="5" fillId="5" borderId="0" xfId="0" applyNumberFormat="1" applyFont="1" applyFill="1"/>
    <xf numFmtId="166" fontId="5" fillId="5" borderId="0" xfId="1" applyNumberFormat="1" applyFont="1" applyFill="1"/>
    <xf numFmtId="166" fontId="5" fillId="5" borderId="0" xfId="3" applyNumberFormat="1" applyFont="1" applyFill="1"/>
    <xf numFmtId="166" fontId="5" fillId="5" borderId="0" xfId="2" applyNumberFormat="1" applyFont="1" applyFill="1"/>
  </cellXfs>
  <cellStyles count="4">
    <cellStyle name="20% - Accent2" xfId="1" builtinId="34"/>
    <cellStyle name="20% - Accent4" xfId="2" builtinId="42"/>
    <cellStyle name="20% - Accent6" xfId="3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AA25-29EF-47D9-A154-6A22DCCB728C}">
  <sheetPr>
    <pageSetUpPr fitToPage="1"/>
  </sheetPr>
  <dimension ref="A1:J30"/>
  <sheetViews>
    <sheetView tabSelected="1" workbookViewId="0">
      <selection activeCell="F26" sqref="F26"/>
    </sheetView>
  </sheetViews>
  <sheetFormatPr defaultRowHeight="15.75" x14ac:dyDescent="0.25"/>
  <cols>
    <col min="1" max="1" width="23.140625" style="1" bestFit="1" customWidth="1"/>
    <col min="2" max="9" width="15.7109375" style="2" bestFit="1" customWidth="1"/>
    <col min="10" max="10" width="17.140625" style="2" bestFit="1" customWidth="1"/>
    <col min="11" max="16384" width="9.140625" style="2"/>
  </cols>
  <sheetData>
    <row r="1" spans="1:10" ht="18.75" x14ac:dyDescent="0.3">
      <c r="A1" s="4"/>
      <c r="B1" s="6">
        <v>44104</v>
      </c>
      <c r="C1" s="6">
        <v>44927</v>
      </c>
      <c r="D1" s="6"/>
      <c r="E1" s="6"/>
      <c r="F1" s="6"/>
      <c r="G1" s="6">
        <v>44948</v>
      </c>
      <c r="H1" s="6"/>
      <c r="I1" s="6"/>
      <c r="J1" s="6"/>
    </row>
    <row r="2" spans="1:10" ht="18.75" x14ac:dyDescent="0.3">
      <c r="A2" s="4"/>
      <c r="B2" s="7" t="s">
        <v>3</v>
      </c>
      <c r="C2" s="7"/>
      <c r="D2" s="7"/>
      <c r="E2" s="8" t="s">
        <v>5</v>
      </c>
      <c r="F2" s="8"/>
      <c r="G2" s="8"/>
      <c r="H2" s="9" t="s">
        <v>9</v>
      </c>
      <c r="I2" s="9"/>
      <c r="J2" s="9"/>
    </row>
    <row r="3" spans="1:10" ht="18.75" x14ac:dyDescent="0.3">
      <c r="A3" s="4" t="s">
        <v>0</v>
      </c>
      <c r="B3" s="10" t="s">
        <v>1</v>
      </c>
      <c r="C3" s="10" t="s">
        <v>2</v>
      </c>
      <c r="D3" s="10" t="s">
        <v>3</v>
      </c>
      <c r="E3" s="11" t="s">
        <v>4</v>
      </c>
      <c r="F3" s="11" t="s">
        <v>6</v>
      </c>
      <c r="G3" s="11" t="s">
        <v>8</v>
      </c>
      <c r="H3" s="12" t="s">
        <v>4</v>
      </c>
      <c r="I3" s="12" t="s">
        <v>6</v>
      </c>
      <c r="J3" s="12" t="s">
        <v>7</v>
      </c>
    </row>
    <row r="4" spans="1:10" ht="16.5" x14ac:dyDescent="0.3">
      <c r="A4" s="5" t="s">
        <v>10</v>
      </c>
      <c r="B4" s="13">
        <v>63913</v>
      </c>
      <c r="C4" s="13">
        <v>25448</v>
      </c>
      <c r="D4" s="13">
        <f>B4+C4</f>
        <v>89361</v>
      </c>
      <c r="E4" s="14">
        <v>63949</v>
      </c>
      <c r="F4" s="14">
        <v>25541</v>
      </c>
      <c r="G4" s="14">
        <f>E4+F4</f>
        <v>89490</v>
      </c>
      <c r="H4" s="15">
        <f>B4-E4</f>
        <v>-36</v>
      </c>
      <c r="I4" s="15">
        <f>C4-F4</f>
        <v>-93</v>
      </c>
      <c r="J4" s="15">
        <f>H4+I4</f>
        <v>-129</v>
      </c>
    </row>
    <row r="5" spans="1:10" ht="16.5" x14ac:dyDescent="0.3">
      <c r="A5" s="5" t="s">
        <v>11</v>
      </c>
      <c r="B5" s="13">
        <v>487123</v>
      </c>
      <c r="C5" s="13">
        <v>211020</v>
      </c>
      <c r="D5" s="13">
        <f t="shared" ref="D5:D19" si="0">B5+C5</f>
        <v>698143</v>
      </c>
      <c r="E5" s="14">
        <v>487415</v>
      </c>
      <c r="F5" s="14">
        <v>211847</v>
      </c>
      <c r="G5" s="14">
        <f t="shared" ref="G5:G19" si="1">E5+F5</f>
        <v>699262</v>
      </c>
      <c r="H5" s="15">
        <f t="shared" ref="H5:H18" si="2">B5-E5</f>
        <v>-292</v>
      </c>
      <c r="I5" s="15">
        <f t="shared" ref="I5:I18" si="3">C5-F5</f>
        <v>-827</v>
      </c>
      <c r="J5" s="15">
        <f t="shared" ref="J5:J18" si="4">H5+I5</f>
        <v>-1119</v>
      </c>
    </row>
    <row r="6" spans="1:10" ht="16.5" x14ac:dyDescent="0.3">
      <c r="A6" s="5" t="s">
        <v>12</v>
      </c>
      <c r="B6" s="13">
        <v>254360</v>
      </c>
      <c r="C6" s="13">
        <v>84875</v>
      </c>
      <c r="D6" s="13">
        <f t="shared" si="0"/>
        <v>339235</v>
      </c>
      <c r="E6" s="14">
        <v>254392</v>
      </c>
      <c r="F6" s="14">
        <v>85423</v>
      </c>
      <c r="G6" s="14">
        <f t="shared" si="1"/>
        <v>339815</v>
      </c>
      <c r="H6" s="15">
        <f t="shared" si="2"/>
        <v>-32</v>
      </c>
      <c r="I6" s="15">
        <f t="shared" si="3"/>
        <v>-548</v>
      </c>
      <c r="J6" s="15">
        <f t="shared" si="4"/>
        <v>-580</v>
      </c>
    </row>
    <row r="7" spans="1:10" ht="16.5" x14ac:dyDescent="0.3">
      <c r="A7" s="5" t="s">
        <v>13</v>
      </c>
      <c r="B7" s="13">
        <v>366463</v>
      </c>
      <c r="C7" s="13">
        <v>142895</v>
      </c>
      <c r="D7" s="13">
        <f t="shared" si="0"/>
        <v>509358</v>
      </c>
      <c r="E7" s="14">
        <v>366470</v>
      </c>
      <c r="F7" s="14">
        <v>143236</v>
      </c>
      <c r="G7" s="14">
        <f t="shared" si="1"/>
        <v>509706</v>
      </c>
      <c r="H7" s="15">
        <f t="shared" si="2"/>
        <v>-7</v>
      </c>
      <c r="I7" s="15">
        <f t="shared" si="3"/>
        <v>-341</v>
      </c>
      <c r="J7" s="15">
        <f t="shared" si="4"/>
        <v>-348</v>
      </c>
    </row>
    <row r="8" spans="1:10" ht="16.5" x14ac:dyDescent="0.3">
      <c r="A8" s="5" t="s">
        <v>14</v>
      </c>
      <c r="B8" s="13">
        <v>63874</v>
      </c>
      <c r="C8" s="13">
        <v>23220</v>
      </c>
      <c r="D8" s="13">
        <f t="shared" si="0"/>
        <v>87094</v>
      </c>
      <c r="E8" s="14">
        <v>63874</v>
      </c>
      <c r="F8" s="14">
        <v>23272</v>
      </c>
      <c r="G8" s="14">
        <f t="shared" si="1"/>
        <v>87146</v>
      </c>
      <c r="H8" s="15">
        <f t="shared" si="2"/>
        <v>0</v>
      </c>
      <c r="I8" s="15">
        <f t="shared" si="3"/>
        <v>-52</v>
      </c>
      <c r="J8" s="15">
        <f t="shared" si="4"/>
        <v>-52</v>
      </c>
    </row>
    <row r="9" spans="1:10" ht="16.5" x14ac:dyDescent="0.3">
      <c r="A9" s="5" t="s">
        <v>15</v>
      </c>
      <c r="B9" s="13">
        <v>63001</v>
      </c>
      <c r="C9" s="13">
        <v>25053</v>
      </c>
      <c r="D9" s="13">
        <f t="shared" si="0"/>
        <v>88054</v>
      </c>
      <c r="E9" s="14">
        <v>63036</v>
      </c>
      <c r="F9" s="14">
        <v>25142</v>
      </c>
      <c r="G9" s="14">
        <f t="shared" si="1"/>
        <v>88178</v>
      </c>
      <c r="H9" s="15">
        <f t="shared" si="2"/>
        <v>-35</v>
      </c>
      <c r="I9" s="15">
        <f t="shared" si="3"/>
        <v>-89</v>
      </c>
      <c r="J9" s="15">
        <f t="shared" si="4"/>
        <v>-124</v>
      </c>
    </row>
    <row r="10" spans="1:10" ht="16.5" x14ac:dyDescent="0.3">
      <c r="A10" s="5" t="s">
        <v>16</v>
      </c>
      <c r="B10" s="13">
        <v>16</v>
      </c>
      <c r="C10" s="13">
        <v>54812</v>
      </c>
      <c r="D10" s="13">
        <f t="shared" si="0"/>
        <v>54828</v>
      </c>
      <c r="E10" s="14">
        <v>18</v>
      </c>
      <c r="F10" s="14">
        <v>55028</v>
      </c>
      <c r="G10" s="14">
        <f t="shared" si="1"/>
        <v>55046</v>
      </c>
      <c r="H10" s="15">
        <f t="shared" si="2"/>
        <v>-2</v>
      </c>
      <c r="I10" s="15">
        <f t="shared" si="3"/>
        <v>-216</v>
      </c>
      <c r="J10" s="15">
        <f t="shared" si="4"/>
        <v>-218</v>
      </c>
    </row>
    <row r="11" spans="1:10" ht="16.5" x14ac:dyDescent="0.3">
      <c r="A11" s="5" t="s">
        <v>17</v>
      </c>
      <c r="B11" s="13">
        <v>10</v>
      </c>
      <c r="C11" s="13">
        <v>59658</v>
      </c>
      <c r="D11" s="13">
        <f t="shared" si="0"/>
        <v>59668</v>
      </c>
      <c r="E11" s="14">
        <v>10</v>
      </c>
      <c r="F11" s="14">
        <v>59825</v>
      </c>
      <c r="G11" s="14">
        <f t="shared" si="1"/>
        <v>59835</v>
      </c>
      <c r="H11" s="15">
        <f t="shared" si="2"/>
        <v>0</v>
      </c>
      <c r="I11" s="15">
        <f t="shared" si="3"/>
        <v>-167</v>
      </c>
      <c r="J11" s="15">
        <f t="shared" si="4"/>
        <v>-167</v>
      </c>
    </row>
    <row r="12" spans="1:10" ht="16.5" x14ac:dyDescent="0.3">
      <c r="A12" s="5" t="s">
        <v>18</v>
      </c>
      <c r="B12" s="13">
        <v>66047</v>
      </c>
      <c r="C12" s="13">
        <v>25673</v>
      </c>
      <c r="D12" s="13">
        <f t="shared" si="0"/>
        <v>91720</v>
      </c>
      <c r="E12" s="14">
        <v>66047</v>
      </c>
      <c r="F12" s="14">
        <v>25737</v>
      </c>
      <c r="G12" s="14">
        <f t="shared" si="1"/>
        <v>91784</v>
      </c>
      <c r="H12" s="15">
        <f t="shared" si="2"/>
        <v>0</v>
      </c>
      <c r="I12" s="15">
        <f t="shared" si="3"/>
        <v>-64</v>
      </c>
      <c r="J12" s="15">
        <f t="shared" si="4"/>
        <v>-64</v>
      </c>
    </row>
    <row r="13" spans="1:10" ht="16.5" x14ac:dyDescent="0.3">
      <c r="A13" s="5" t="s">
        <v>19</v>
      </c>
      <c r="B13" s="13">
        <v>887597</v>
      </c>
      <c r="C13" s="13">
        <v>320177</v>
      </c>
      <c r="D13" s="13">
        <f t="shared" si="0"/>
        <v>1207774</v>
      </c>
      <c r="E13" s="14">
        <v>887608</v>
      </c>
      <c r="F13" s="14">
        <v>320878</v>
      </c>
      <c r="G13" s="14">
        <f t="shared" si="1"/>
        <v>1208486</v>
      </c>
      <c r="H13" s="15">
        <f t="shared" si="2"/>
        <v>-11</v>
      </c>
      <c r="I13" s="15">
        <f t="shared" si="3"/>
        <v>-701</v>
      </c>
      <c r="J13" s="15">
        <f t="shared" si="4"/>
        <v>-712</v>
      </c>
    </row>
    <row r="14" spans="1:10" ht="16.5" x14ac:dyDescent="0.3">
      <c r="A14" s="5" t="s">
        <v>20</v>
      </c>
      <c r="B14" s="13">
        <v>350758</v>
      </c>
      <c r="C14" s="13">
        <v>74810</v>
      </c>
      <c r="D14" s="13">
        <f t="shared" si="0"/>
        <v>425568</v>
      </c>
      <c r="E14" s="14">
        <v>351071</v>
      </c>
      <c r="F14" s="14">
        <v>75187</v>
      </c>
      <c r="G14" s="14">
        <f t="shared" si="1"/>
        <v>426258</v>
      </c>
      <c r="H14" s="15">
        <f t="shared" si="2"/>
        <v>-313</v>
      </c>
      <c r="I14" s="15">
        <f t="shared" si="3"/>
        <v>-377</v>
      </c>
      <c r="J14" s="15">
        <f t="shared" si="4"/>
        <v>-690</v>
      </c>
    </row>
    <row r="15" spans="1:10" ht="16.5" x14ac:dyDescent="0.3">
      <c r="A15" s="5" t="s">
        <v>21</v>
      </c>
      <c r="B15" s="13">
        <v>63912</v>
      </c>
      <c r="C15" s="13">
        <v>24170</v>
      </c>
      <c r="D15" s="13">
        <f t="shared" si="0"/>
        <v>88082</v>
      </c>
      <c r="E15" s="14">
        <v>63912</v>
      </c>
      <c r="F15" s="14">
        <v>24222</v>
      </c>
      <c r="G15" s="14">
        <f t="shared" si="1"/>
        <v>88134</v>
      </c>
      <c r="H15" s="15">
        <f t="shared" si="2"/>
        <v>0</v>
      </c>
      <c r="I15" s="15">
        <f t="shared" si="3"/>
        <v>-52</v>
      </c>
      <c r="J15" s="15">
        <f t="shared" si="4"/>
        <v>-52</v>
      </c>
    </row>
    <row r="16" spans="1:10" ht="16.5" x14ac:dyDescent="0.3">
      <c r="A16" s="5" t="s">
        <v>22</v>
      </c>
      <c r="B16" s="13">
        <v>63001</v>
      </c>
      <c r="C16" s="13">
        <v>25055</v>
      </c>
      <c r="D16" s="13">
        <f t="shared" si="0"/>
        <v>88056</v>
      </c>
      <c r="E16" s="14">
        <v>63036</v>
      </c>
      <c r="F16" s="14">
        <v>25142</v>
      </c>
      <c r="G16" s="14">
        <f t="shared" si="1"/>
        <v>88178</v>
      </c>
      <c r="H16" s="15">
        <f t="shared" si="2"/>
        <v>-35</v>
      </c>
      <c r="I16" s="15">
        <f t="shared" si="3"/>
        <v>-87</v>
      </c>
      <c r="J16" s="15">
        <f t="shared" si="4"/>
        <v>-122</v>
      </c>
    </row>
    <row r="17" spans="1:10" ht="16.5" x14ac:dyDescent="0.3">
      <c r="A17" s="5" t="s">
        <v>23</v>
      </c>
      <c r="B17" s="13">
        <v>137989</v>
      </c>
      <c r="C17" s="13">
        <v>0</v>
      </c>
      <c r="D17" s="13">
        <f t="shared" si="0"/>
        <v>137989</v>
      </c>
      <c r="E17" s="14">
        <v>137989</v>
      </c>
      <c r="F17" s="14">
        <v>0</v>
      </c>
      <c r="G17" s="14">
        <f t="shared" si="1"/>
        <v>137989</v>
      </c>
      <c r="H17" s="15">
        <f t="shared" si="2"/>
        <v>0</v>
      </c>
      <c r="I17" s="15">
        <f t="shared" si="3"/>
        <v>0</v>
      </c>
      <c r="J17" s="15">
        <f t="shared" si="4"/>
        <v>0</v>
      </c>
    </row>
    <row r="18" spans="1:10" ht="16.5" x14ac:dyDescent="0.3">
      <c r="A18" s="5" t="s">
        <v>24</v>
      </c>
      <c r="B18" s="13">
        <v>264329</v>
      </c>
      <c r="C18" s="13">
        <v>0</v>
      </c>
      <c r="D18" s="13">
        <f t="shared" si="0"/>
        <v>264329</v>
      </c>
      <c r="E18" s="14">
        <v>264329</v>
      </c>
      <c r="F18" s="14">
        <v>0</v>
      </c>
      <c r="G18" s="14">
        <f t="shared" si="1"/>
        <v>264329</v>
      </c>
      <c r="H18" s="15">
        <f t="shared" si="2"/>
        <v>0</v>
      </c>
      <c r="I18" s="15">
        <f t="shared" si="3"/>
        <v>0</v>
      </c>
      <c r="J18" s="15">
        <f t="shared" si="4"/>
        <v>0</v>
      </c>
    </row>
    <row r="19" spans="1:10" ht="18.75" x14ac:dyDescent="0.3">
      <c r="A19" s="4" t="s">
        <v>7</v>
      </c>
      <c r="B19" s="16">
        <f>SUM(B4:B18)</f>
        <v>3132393</v>
      </c>
      <c r="C19" s="16">
        <f>SUM(C4:C18)</f>
        <v>1096866</v>
      </c>
      <c r="D19" s="17">
        <f t="shared" si="0"/>
        <v>4229259</v>
      </c>
      <c r="E19" s="16">
        <f>SUM(E4:E18)</f>
        <v>3133156</v>
      </c>
      <c r="F19" s="16">
        <f>SUM(F4:F18)</f>
        <v>1100480</v>
      </c>
      <c r="G19" s="18">
        <f t="shared" si="1"/>
        <v>4233636</v>
      </c>
      <c r="H19" s="19">
        <f t="shared" ref="H19" si="5">B19-E19</f>
        <v>-763</v>
      </c>
      <c r="I19" s="19">
        <f t="shared" ref="I19" si="6">C19-F19</f>
        <v>-3614</v>
      </c>
      <c r="J19" s="19">
        <f t="shared" ref="J19" si="7">H19+I19</f>
        <v>-4377</v>
      </c>
    </row>
    <row r="20" spans="1:10" x14ac:dyDescent="0.25"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5"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5"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5"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5"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5"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5"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5">
      <c r="B30" s="3"/>
      <c r="C30" s="3"/>
      <c r="D30" s="3"/>
      <c r="E30" s="3"/>
      <c r="F30" s="3"/>
      <c r="G30" s="3"/>
      <c r="H30" s="3"/>
      <c r="I30" s="3"/>
      <c r="J30" s="3"/>
    </row>
  </sheetData>
  <mergeCells count="3">
    <mergeCell ref="B2:D2"/>
    <mergeCell ref="E2:G2"/>
    <mergeCell ref="H2:J2"/>
  </mergeCells>
  <printOptions gridLines="1"/>
  <pageMargins left="0.70866141732283472" right="0.70866141732283472" top="0.74803149606299213" bottom="0.74803149606299213" header="0.31496062992125984" footer="0.31496062992125984"/>
  <pageSetup paperSize="9" scale="78" orientation="landscape" horizontalDpi="4294967293" verticalDpi="0" r:id="rId1"/>
  <headerFooter>
    <oddHeader>&amp;C&amp;"-,Bold"&amp;16Database Matching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Weinmann</dc:creator>
  <cp:lastModifiedBy>Walter Weinmann</cp:lastModifiedBy>
  <cp:lastPrinted>2023-01-31T04:20:46Z</cp:lastPrinted>
  <dcterms:created xsi:type="dcterms:W3CDTF">2023-01-31T03:15:45Z</dcterms:created>
  <dcterms:modified xsi:type="dcterms:W3CDTF">2023-01-31T04:21:03Z</dcterms:modified>
</cp:coreProperties>
</file>