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48e9dbe6e8657c/Documentos/"/>
    </mc:Choice>
  </mc:AlternateContent>
  <xr:revisionPtr revIDLastSave="108" documentId="8_{82A9EBA2-5998-4C19-A151-9D40C6150F3F}" xr6:coauthVersionLast="47" xr6:coauthVersionMax="47" xr10:uidLastSave="{CABA607D-4256-446A-BE91-7B484C526CF0}"/>
  <bookViews>
    <workbookView xWindow="-120" yWindow="-120" windowWidth="20730" windowHeight="11160" activeTab="2" xr2:uid="{7F7F7BD9-34D7-4634-B77A-72120DB5D924}"/>
  </bookViews>
  <sheets>
    <sheet name="Ioniz Cham" sheetId="1" r:id="rId1"/>
    <sheet name="Rad Film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B3" i="3"/>
  <c r="B4" i="3"/>
  <c r="B5" i="3"/>
  <c r="B6" i="3"/>
  <c r="B2" i="3"/>
  <c r="A3" i="3"/>
  <c r="A4" i="3"/>
  <c r="A5" i="3"/>
  <c r="A6" i="3"/>
  <c r="A2" i="3"/>
  <c r="J19" i="2"/>
  <c r="J20" i="2"/>
  <c r="J21" i="2"/>
  <c r="J22" i="2"/>
  <c r="J18" i="2"/>
  <c r="F19" i="2"/>
  <c r="F20" i="2"/>
  <c r="F21" i="2"/>
  <c r="F22" i="2"/>
  <c r="F18" i="2"/>
  <c r="B19" i="2"/>
  <c r="B20" i="2"/>
  <c r="B21" i="2"/>
  <c r="B22" i="2"/>
  <c r="B18" i="2"/>
  <c r="B25" i="2"/>
  <c r="B26" i="2"/>
  <c r="B27" i="2"/>
  <c r="B28" i="2"/>
  <c r="B29" i="2"/>
  <c r="A25" i="2" a="1"/>
  <c r="C16" i="1"/>
  <c r="C17" i="1"/>
  <c r="C18" i="1"/>
  <c r="C19" i="1"/>
  <c r="C15" i="1"/>
  <c r="B15" i="1" a="1"/>
  <c r="B15" i="1"/>
  <c r="C6" i="1"/>
  <c r="L2" i="1"/>
  <c r="F9" i="1" s="1"/>
  <c r="G11" i="1" l="1"/>
  <c r="A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<sst xmlns="http://schemas.openxmlformats.org/spreadsheetml/2006/main" count="44" uniqueCount="27">
  <si>
    <t>n°</t>
  </si>
  <si>
    <t>carga (nC)</t>
  </si>
  <si>
    <t>P (kPa)</t>
  </si>
  <si>
    <r>
      <t>P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(kPa)</t>
    </r>
  </si>
  <si>
    <t>k_TP</t>
  </si>
  <si>
    <t>T (°C)</t>
  </si>
  <si>
    <r>
      <t>T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(°C)</t>
    </r>
  </si>
  <si>
    <t>N_dw (Gy/C)</t>
  </si>
  <si>
    <t>PDD (6 MV)</t>
  </si>
  <si>
    <t>Promedio</t>
  </si>
  <si>
    <t>Promedio (C)</t>
  </si>
  <si>
    <t>Dose at 5cm (Gy)</t>
  </si>
  <si>
    <t>Dose at 1.5cm (Gy)</t>
  </si>
  <si>
    <t>error (%)</t>
  </si>
  <si>
    <t>In (UM)</t>
  </si>
  <si>
    <t>Calc Read (Gy)</t>
  </si>
  <si>
    <t>Square</t>
  </si>
  <si>
    <t xml:space="preserve">X </t>
  </si>
  <si>
    <t>Y</t>
  </si>
  <si>
    <t>Height</t>
  </si>
  <si>
    <t>Width</t>
  </si>
  <si>
    <t>Avg</t>
  </si>
  <si>
    <t>Area</t>
  </si>
  <si>
    <t>Mean</t>
  </si>
  <si>
    <t>Value</t>
  </si>
  <si>
    <t>Red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</si>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</sst>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1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1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'Rad Film'!$B$25:$B$29</c:f>
              <c:numCache>
                <c:formatCode>0.00E+00</c:formatCode>
                <c:ptCount val="5"/>
                <c:pt idx="0">
                  <c:v>0.85647127312650229</c:v>
                </c:pt>
                <c:pt idx="1">
                  <c:v>1.7129425462530046</c:v>
                </c:pt>
                <c:pt idx="2">
                  <c:v>2.5694138193795069</c:v>
                </c:pt>
                <c:pt idx="3">
                  <c:v>3.4258850925060091</c:v>
                </c:pt>
                <c:pt idx="4">
                  <c:v>4.282356365632511</c:v>
                </c:pt>
              </c:numCache>
            </c:numRef>
          </c:cat>
          <c:val>
            <c:numRef>
              <c:f>'Rad Film'!$B$18:$B$22</c:f>
              <c:numCache>
                <c:formatCode>General</c:formatCode>
                <c:ptCount val="5"/>
                <c:pt idx="0">
                  <c:v>0.12955391496061616</c:v>
                </c:pt>
                <c:pt idx="1">
                  <c:v>0.20007695965452069</c:v>
                </c:pt>
                <c:pt idx="2">
                  <c:v>0.25906825247520382</c:v>
                </c:pt>
                <c:pt idx="3">
                  <c:v>0.30314753865724753</c:v>
                </c:pt>
                <c:pt idx="4">
                  <c:v>0.33755269098113944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B1-45DB-8713-4EFFE8C3007D}"/>
            </c:ext>
          </c:extLst>
        </c:ser>
        <c:ser>
          <c:idx val="2"/>
          <c:order val="1"/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'Rad Film'!$B$25:$B$29</c:f>
              <c:numCache>
                <c:formatCode>0.00E+00</c:formatCode>
                <c:ptCount val="5"/>
                <c:pt idx="0">
                  <c:v>0.85647127312650229</c:v>
                </c:pt>
                <c:pt idx="1">
                  <c:v>1.7129425462530046</c:v>
                </c:pt>
                <c:pt idx="2">
                  <c:v>2.5694138193795069</c:v>
                </c:pt>
                <c:pt idx="3">
                  <c:v>3.4258850925060091</c:v>
                </c:pt>
                <c:pt idx="4">
                  <c:v>4.282356365632511</c:v>
                </c:pt>
              </c:numCache>
            </c:numRef>
          </c:cat>
          <c:val>
            <c:numRef>
              <c:f>'Rad Film'!$F$18:$F$22</c:f>
              <c:numCache>
                <c:formatCode>General</c:formatCode>
                <c:ptCount val="5"/>
                <c:pt idx="0">
                  <c:v>8.3721118885123458E-2</c:v>
                </c:pt>
                <c:pt idx="1">
                  <c:v>0.13232198593576663</c:v>
                </c:pt>
                <c:pt idx="2">
                  <c:v>0.17989292021265324</c:v>
                </c:pt>
                <c:pt idx="3">
                  <c:v>0.21735400861081422</c:v>
                </c:pt>
                <c:pt idx="4">
                  <c:v>0.24950824146298869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1-45DB-8713-4EFFE8C3007D}"/>
            </c:ext>
          </c:extLst>
        </c:ser>
        <c:ser>
          <c:idx val="3"/>
          <c:order val="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'Rad Film'!$B$25:$B$29</c:f>
              <c:numCache>
                <c:formatCode>0.00E+00</c:formatCode>
                <c:ptCount val="5"/>
                <c:pt idx="0">
                  <c:v>0.85647127312650229</c:v>
                </c:pt>
                <c:pt idx="1">
                  <c:v>1.7129425462530046</c:v>
                </c:pt>
                <c:pt idx="2">
                  <c:v>2.5694138193795069</c:v>
                </c:pt>
                <c:pt idx="3">
                  <c:v>3.4258850925060091</c:v>
                </c:pt>
                <c:pt idx="4">
                  <c:v>4.282356365632511</c:v>
                </c:pt>
              </c:numCache>
            </c:numRef>
          </c:cat>
          <c:val>
            <c:numRef>
              <c:f>'Rad Film'!$J$18:$J$22</c:f>
              <c:numCache>
                <c:formatCode>General</c:formatCode>
                <c:ptCount val="5"/>
                <c:pt idx="0">
                  <c:v>4.569157414998317E-2</c:v>
                </c:pt>
                <c:pt idx="1">
                  <c:v>7.6565262211908111E-2</c:v>
                </c:pt>
                <c:pt idx="2">
                  <c:v>5.5218933642314998E-2</c:v>
                </c:pt>
                <c:pt idx="3">
                  <c:v>6.2461480620669564E-2</c:v>
                </c:pt>
                <c:pt idx="4">
                  <c:v>4.4561885324248221E-2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B1-45DB-8713-4EFFE8C30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315683056"/>
        <c:axId val="1315684304"/>
      </c:lineChart>
      <c:catAx>
        <c:axId val="131568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Dose (Gy)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684304"/>
        <c:crosses val="autoZero"/>
        <c:auto val="1"/>
        <c:lblAlgn val="ctr"/>
        <c:lblOffset val="100"/>
        <c:noMultiLvlLbl val="0"/>
      </c:catAx>
      <c:valAx>
        <c:axId val="131568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Transmittance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68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219076</xdr:rowOff>
    </xdr:from>
    <xdr:to>
      <xdr:col>23</xdr:col>
      <xdr:colOff>19050</xdr:colOff>
      <xdr:row>23</xdr:row>
      <xdr:rowOff>166688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D3AAAB-34FF-4CCF-B9E1-56099CDF6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AA5C-70C3-4A35-82DB-FC12CF249884}">
  <dimension ref="B2:L19"/>
  <sheetViews>
    <sheetView workbookViewId="0">
      <selection activeCell="H16" sqref="H16"/>
    </sheetView>
  </sheetViews>
  <sheetFormatPr defaultRowHeight="15" x14ac:dyDescent="0.25"/>
  <cols>
    <col min="1" max="1" width="9.140625" style="1"/>
    <col min="2" max="2" width="10.5703125" style="1" customWidth="1"/>
    <col min="3" max="3" width="12.140625" style="1" customWidth="1"/>
    <col min="4" max="4" width="9.140625" style="1"/>
    <col min="5" max="6" width="12.42578125" style="1" customWidth="1"/>
    <col min="7" max="7" width="13.5703125" style="1" customWidth="1"/>
    <col min="8" max="8" width="11.7109375" style="1" customWidth="1"/>
    <col min="9" max="16384" width="9.140625" style="1"/>
  </cols>
  <sheetData>
    <row r="2" spans="2:12" x14ac:dyDescent="0.25">
      <c r="B2" s="3" t="s">
        <v>0</v>
      </c>
      <c r="C2" s="3" t="s">
        <v>1</v>
      </c>
      <c r="D2" s="11"/>
      <c r="F2" s="3" t="s">
        <v>2</v>
      </c>
      <c r="G2" s="4">
        <v>77.63</v>
      </c>
      <c r="H2" s="3" t="s">
        <v>3</v>
      </c>
      <c r="I2" s="4">
        <v>101.3</v>
      </c>
      <c r="K2" s="3" t="s">
        <v>4</v>
      </c>
      <c r="L2" s="4">
        <f>((273.2+G3)/(273.2+I3))*(I2/G2)</f>
        <v>1.3053974594215856</v>
      </c>
    </row>
    <row r="3" spans="2:12" x14ac:dyDescent="0.25">
      <c r="B3" s="4">
        <v>1</v>
      </c>
      <c r="C3" s="4">
        <v>12.2</v>
      </c>
      <c r="D3" s="9"/>
      <c r="F3" s="3" t="s">
        <v>5</v>
      </c>
      <c r="G3" s="4">
        <v>20.11</v>
      </c>
      <c r="H3" s="3" t="s">
        <v>6</v>
      </c>
      <c r="I3" s="4">
        <v>20</v>
      </c>
    </row>
    <row r="4" spans="2:12" x14ac:dyDescent="0.25">
      <c r="B4" s="4">
        <v>2</v>
      </c>
      <c r="C4" s="4">
        <v>12.15</v>
      </c>
      <c r="D4" s="9"/>
      <c r="F4" s="3" t="s">
        <v>7</v>
      </c>
      <c r="G4" s="5">
        <v>54000000</v>
      </c>
    </row>
    <row r="5" spans="2:12" x14ac:dyDescent="0.25">
      <c r="B5" s="4">
        <v>3</v>
      </c>
      <c r="C5" s="4">
        <v>12.1</v>
      </c>
      <c r="D5" s="9"/>
      <c r="F5" s="3" t="s">
        <v>8</v>
      </c>
      <c r="G5" s="4">
        <v>0.85760000000000003</v>
      </c>
    </row>
    <row r="6" spans="2:12" x14ac:dyDescent="0.25">
      <c r="B6" s="3" t="s">
        <v>9</v>
      </c>
      <c r="C6" s="4">
        <f>AVERAGE(C3:C5)</f>
        <v>12.15</v>
      </c>
      <c r="D6" s="9"/>
    </row>
    <row r="8" spans="2:12" ht="30" x14ac:dyDescent="0.25">
      <c r="B8" s="13" t="s">
        <v>10</v>
      </c>
      <c r="C8" s="7">
        <v>1.215E-8</v>
      </c>
      <c r="D8" s="10"/>
      <c r="F8" s="13" t="s">
        <v>11</v>
      </c>
      <c r="G8" s="6" t="s">
        <v>12</v>
      </c>
      <c r="H8" s="12"/>
    </row>
    <row r="9" spans="2:12" x14ac:dyDescent="0.25">
      <c r="F9" s="14">
        <f>C8*G4*L2</f>
        <v>0.85647127312650229</v>
      </c>
      <c r="G9" s="7">
        <f>F9/G5</f>
        <v>0.99868385392549242</v>
      </c>
      <c r="H9" s="10"/>
    </row>
    <row r="11" spans="2:12" x14ac:dyDescent="0.25">
      <c r="F11" s="8" t="s">
        <v>13</v>
      </c>
      <c r="G11" s="7">
        <f>(ABS(G9-1)/1)*100</f>
        <v>0.13161460745075848</v>
      </c>
      <c r="H11" s="2"/>
    </row>
    <row r="14" spans="2:12" ht="30" x14ac:dyDescent="0.25">
      <c r="B14" s="8" t="s">
        <v>14</v>
      </c>
      <c r="C14" s="6" t="s">
        <v>15</v>
      </c>
    </row>
    <row r="15" spans="2:12" x14ac:dyDescent="0.25">
      <c r="B15" s="15" cm="1">
        <f t="array" ref="B15:B19">_xlfn.SEQUENCE(5,1,100,100)</f>
        <v>100</v>
      </c>
      <c r="C15" s="7">
        <f>(B15/100)*$F$9</f>
        <v>0.85647127312650229</v>
      </c>
    </row>
    <row r="16" spans="2:12" x14ac:dyDescent="0.25">
      <c r="B16" s="15">
        <v>200</v>
      </c>
      <c r="C16" s="7">
        <f t="shared" ref="C16:C19" si="0">(B16/100)*$F$9</f>
        <v>1.7129425462530046</v>
      </c>
    </row>
    <row r="17" spans="2:3" x14ac:dyDescent="0.25">
      <c r="B17" s="15">
        <v>300</v>
      </c>
      <c r="C17" s="7">
        <f t="shared" si="0"/>
        <v>2.5694138193795069</v>
      </c>
    </row>
    <row r="18" spans="2:3" x14ac:dyDescent="0.25">
      <c r="B18" s="15">
        <v>400</v>
      </c>
      <c r="C18" s="7">
        <f t="shared" si="0"/>
        <v>3.4258850925060091</v>
      </c>
    </row>
    <row r="19" spans="2:3" x14ac:dyDescent="0.25">
      <c r="B19" s="15">
        <v>500</v>
      </c>
      <c r="C19" s="7">
        <f t="shared" si="0"/>
        <v>4.282356365632511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F9DF-6AD5-4562-BD33-1E35B2CC1052}">
  <dimension ref="A1:K29"/>
  <sheetViews>
    <sheetView topLeftCell="A5" workbookViewId="0">
      <selection activeCell="I18" sqref="I18"/>
    </sheetView>
  </sheetViews>
  <sheetFormatPr defaultRowHeight="15" x14ac:dyDescent="0.25"/>
  <cols>
    <col min="2" max="2" width="10.85546875" customWidth="1"/>
  </cols>
  <sheetData>
    <row r="1" spans="1:11" ht="21" customHeight="1" x14ac:dyDescent="0.25">
      <c r="A1" s="18" t="s">
        <v>16</v>
      </c>
      <c r="B1" s="18" t="s">
        <v>17</v>
      </c>
      <c r="C1" s="18" t="s">
        <v>21</v>
      </c>
      <c r="E1" s="18" t="s">
        <v>16</v>
      </c>
      <c r="F1" s="18" t="s">
        <v>22</v>
      </c>
      <c r="G1" s="18" t="s">
        <v>23</v>
      </c>
    </row>
    <row r="2" spans="1:11" x14ac:dyDescent="0.25">
      <c r="A2" s="4">
        <v>0</v>
      </c>
      <c r="B2" s="4">
        <v>1270</v>
      </c>
      <c r="C2" s="19">
        <v>42763.55</v>
      </c>
      <c r="E2" s="4">
        <v>1</v>
      </c>
      <c r="F2" s="4">
        <v>0.14099999999999999</v>
      </c>
      <c r="G2" s="4">
        <v>42763.55</v>
      </c>
      <c r="I2" s="17" t="s">
        <v>19</v>
      </c>
      <c r="J2" s="16">
        <v>70</v>
      </c>
    </row>
    <row r="3" spans="1:11" x14ac:dyDescent="0.25">
      <c r="A3" s="4">
        <v>1</v>
      </c>
      <c r="B3" s="4">
        <v>1020</v>
      </c>
      <c r="C3" s="19">
        <v>31733.635999999999</v>
      </c>
      <c r="E3" s="4">
        <v>2</v>
      </c>
      <c r="F3" s="4">
        <v>0.14099999999999999</v>
      </c>
      <c r="G3" s="4">
        <v>31733.635999999999</v>
      </c>
      <c r="I3" s="17" t="s">
        <v>20</v>
      </c>
      <c r="J3" s="16">
        <v>130</v>
      </c>
    </row>
    <row r="4" spans="1:11" x14ac:dyDescent="0.25">
      <c r="A4" s="4">
        <v>2</v>
      </c>
      <c r="B4" s="4">
        <v>780</v>
      </c>
      <c r="C4" s="19">
        <v>26977.195</v>
      </c>
      <c r="E4" s="4">
        <v>3</v>
      </c>
      <c r="F4" s="4">
        <v>0.14099999999999999</v>
      </c>
      <c r="G4" s="4">
        <v>26977.195</v>
      </c>
      <c r="I4" s="17" t="s">
        <v>18</v>
      </c>
      <c r="J4" s="16">
        <v>30</v>
      </c>
    </row>
    <row r="5" spans="1:11" x14ac:dyDescent="0.25">
      <c r="A5" s="4">
        <v>3</v>
      </c>
      <c r="B5" s="4">
        <v>535</v>
      </c>
      <c r="C5" s="19">
        <v>23550.791000000001</v>
      </c>
      <c r="E5" s="4">
        <v>4</v>
      </c>
      <c r="F5" s="4">
        <v>0.14099999999999999</v>
      </c>
      <c r="G5" s="4">
        <v>23550.791000000001</v>
      </c>
    </row>
    <row r="6" spans="1:11" x14ac:dyDescent="0.25">
      <c r="A6" s="4">
        <v>4</v>
      </c>
      <c r="B6" s="4">
        <v>300</v>
      </c>
      <c r="C6" s="19">
        <v>21277.775000000001</v>
      </c>
      <c r="E6" s="4">
        <v>5</v>
      </c>
      <c r="F6" s="4">
        <v>0.14099999999999999</v>
      </c>
      <c r="G6" s="4">
        <v>21277.775000000001</v>
      </c>
    </row>
    <row r="7" spans="1:11" x14ac:dyDescent="0.25">
      <c r="A7" s="4">
        <v>5</v>
      </c>
      <c r="B7" s="4">
        <v>50</v>
      </c>
      <c r="C7" s="19">
        <v>19657.172999999999</v>
      </c>
      <c r="E7" s="4">
        <v>6</v>
      </c>
      <c r="F7" s="4">
        <v>0.14099999999999999</v>
      </c>
      <c r="G7" s="4">
        <v>19657.172999999999</v>
      </c>
    </row>
    <row r="9" spans="1:11" x14ac:dyDescent="0.25">
      <c r="A9" s="20" t="s">
        <v>16</v>
      </c>
      <c r="B9" s="20" t="s">
        <v>22</v>
      </c>
      <c r="C9" s="20" t="s">
        <v>23</v>
      </c>
      <c r="E9" s="21" t="s">
        <v>16</v>
      </c>
      <c r="F9" s="21" t="s">
        <v>22</v>
      </c>
      <c r="G9" s="21" t="s">
        <v>23</v>
      </c>
      <c r="I9" s="22" t="s">
        <v>16</v>
      </c>
      <c r="J9" s="22" t="s">
        <v>22</v>
      </c>
      <c r="K9" s="22" t="s">
        <v>23</v>
      </c>
    </row>
    <row r="10" spans="1:11" x14ac:dyDescent="0.25">
      <c r="A10" s="4">
        <v>1</v>
      </c>
      <c r="B10" s="4">
        <v>0.14099999999999999</v>
      </c>
      <c r="C10" s="4">
        <v>42763.55</v>
      </c>
      <c r="E10" s="4">
        <v>1</v>
      </c>
      <c r="F10" s="4">
        <v>0.14099999999999999</v>
      </c>
      <c r="G10" s="4">
        <v>25891.902999999998</v>
      </c>
      <c r="I10" s="4">
        <v>1</v>
      </c>
      <c r="J10" s="4">
        <v>0.14099999999999999</v>
      </c>
      <c r="K10" s="4">
        <v>7115.8410000000003</v>
      </c>
    </row>
    <row r="11" spans="1:11" x14ac:dyDescent="0.25">
      <c r="A11" s="4">
        <v>2</v>
      </c>
      <c r="B11" s="4">
        <v>0.14099999999999999</v>
      </c>
      <c r="C11" s="4">
        <v>31733.635999999999</v>
      </c>
      <c r="E11" s="4">
        <v>2</v>
      </c>
      <c r="F11" s="4">
        <v>0.14099999999999999</v>
      </c>
      <c r="G11" s="4">
        <v>21352.210999999999</v>
      </c>
      <c r="I11" s="4">
        <v>2</v>
      </c>
      <c r="J11" s="4">
        <v>0.14099999999999999</v>
      </c>
      <c r="K11" s="4">
        <v>6405.2290000000003</v>
      </c>
    </row>
    <row r="12" spans="1:11" x14ac:dyDescent="0.25">
      <c r="A12" s="4">
        <v>3</v>
      </c>
      <c r="B12" s="4">
        <v>0.14099999999999999</v>
      </c>
      <c r="C12" s="4">
        <v>26977.195</v>
      </c>
      <c r="E12" s="4">
        <v>3</v>
      </c>
      <c r="F12" s="4">
        <v>0.14099999999999999</v>
      </c>
      <c r="G12" s="4">
        <v>19091.584999999999</v>
      </c>
      <c r="I12" s="4">
        <v>3</v>
      </c>
      <c r="J12" s="4">
        <v>0.14099999999999999</v>
      </c>
      <c r="K12" s="4">
        <v>5965.6940000000004</v>
      </c>
    </row>
    <row r="13" spans="1:11" x14ac:dyDescent="0.25">
      <c r="A13" s="4">
        <v>4</v>
      </c>
      <c r="B13" s="4">
        <v>0.14099999999999999</v>
      </c>
      <c r="C13" s="4">
        <v>23550.791000000001</v>
      </c>
      <c r="E13" s="4">
        <v>4</v>
      </c>
      <c r="F13" s="4">
        <v>0.14099999999999999</v>
      </c>
      <c r="G13" s="4">
        <v>17110.829000000002</v>
      </c>
      <c r="I13" s="4">
        <v>4</v>
      </c>
      <c r="J13" s="4">
        <v>0.14099999999999999</v>
      </c>
      <c r="K13" s="4">
        <v>6266.2439999999997</v>
      </c>
    </row>
    <row r="14" spans="1:11" x14ac:dyDescent="0.25">
      <c r="A14" s="4">
        <v>5</v>
      </c>
      <c r="B14" s="4">
        <v>0.14099999999999999</v>
      </c>
      <c r="C14" s="4">
        <v>21277.775000000001</v>
      </c>
      <c r="E14" s="4">
        <v>5</v>
      </c>
      <c r="F14" s="4">
        <v>0.14099999999999999</v>
      </c>
      <c r="G14" s="4">
        <v>15696.758</v>
      </c>
      <c r="I14" s="4">
        <v>5</v>
      </c>
      <c r="J14" s="4">
        <v>0.14099999999999999</v>
      </c>
      <c r="K14" s="4">
        <v>6162.6109999999999</v>
      </c>
    </row>
    <row r="15" spans="1:11" x14ac:dyDescent="0.25">
      <c r="A15" s="4">
        <v>6</v>
      </c>
      <c r="B15" s="4">
        <v>0.14099999999999999</v>
      </c>
      <c r="C15" s="4">
        <v>19657.172999999999</v>
      </c>
      <c r="E15" s="4">
        <v>6</v>
      </c>
      <c r="F15" s="4">
        <v>0.14099999999999999</v>
      </c>
      <c r="G15" s="4">
        <v>14576.583000000001</v>
      </c>
      <c r="I15" s="4">
        <v>6</v>
      </c>
      <c r="J15" s="4">
        <v>0.14099999999999999</v>
      </c>
      <c r="K15" s="4">
        <v>6421.9120000000003</v>
      </c>
    </row>
    <row r="17" spans="1:10" x14ac:dyDescent="0.25">
      <c r="A17" s="20" t="s">
        <v>26</v>
      </c>
      <c r="B17" s="20" t="s">
        <v>24</v>
      </c>
      <c r="E17" s="21" t="s">
        <v>26</v>
      </c>
      <c r="F17" s="21" t="s">
        <v>24</v>
      </c>
      <c r="I17" s="22" t="s">
        <v>26</v>
      </c>
      <c r="J17" s="22" t="s">
        <v>24</v>
      </c>
    </row>
    <row r="18" spans="1:10" x14ac:dyDescent="0.25">
      <c r="A18" s="23">
        <v>1</v>
      </c>
      <c r="B18" s="4">
        <f>LOG10($C$10/C11)</f>
        <v>0.12955391496061616</v>
      </c>
      <c r="E18" s="23">
        <v>1</v>
      </c>
      <c r="F18" s="4">
        <f>LOG10($G$10/G11)</f>
        <v>8.3721118885123458E-2</v>
      </c>
      <c r="I18" s="23">
        <v>1</v>
      </c>
      <c r="J18" s="4">
        <f>LOG10($K$10/K11)</f>
        <v>4.569157414998317E-2</v>
      </c>
    </row>
    <row r="19" spans="1:10" x14ac:dyDescent="0.25">
      <c r="A19" s="23">
        <v>2</v>
      </c>
      <c r="B19" s="4">
        <f t="shared" ref="B19:B22" si="0">LOG10($C$10/C12)</f>
        <v>0.20007695965452069</v>
      </c>
      <c r="E19" s="23">
        <v>2</v>
      </c>
      <c r="F19" s="4">
        <f t="shared" ref="F19:F22" si="1">LOG10($G$10/G12)</f>
        <v>0.13232198593576663</v>
      </c>
      <c r="I19" s="23">
        <v>2</v>
      </c>
      <c r="J19" s="4">
        <f t="shared" ref="J19:J22" si="2">LOG10($K$10/K12)</f>
        <v>7.6565262211908111E-2</v>
      </c>
    </row>
    <row r="20" spans="1:10" x14ac:dyDescent="0.25">
      <c r="A20" s="23">
        <v>3</v>
      </c>
      <c r="B20" s="4">
        <f t="shared" si="0"/>
        <v>0.25906825247520382</v>
      </c>
      <c r="E20" s="23">
        <v>3</v>
      </c>
      <c r="F20" s="4">
        <f t="shared" si="1"/>
        <v>0.17989292021265324</v>
      </c>
      <c r="I20" s="23">
        <v>3</v>
      </c>
      <c r="J20" s="4">
        <f t="shared" si="2"/>
        <v>5.5218933642314998E-2</v>
      </c>
    </row>
    <row r="21" spans="1:10" x14ac:dyDescent="0.25">
      <c r="A21" s="23">
        <v>4</v>
      </c>
      <c r="B21" s="4">
        <f t="shared" si="0"/>
        <v>0.30314753865724753</v>
      </c>
      <c r="E21" s="23">
        <v>4</v>
      </c>
      <c r="F21" s="4">
        <f t="shared" si="1"/>
        <v>0.21735400861081422</v>
      </c>
      <c r="I21" s="23">
        <v>4</v>
      </c>
      <c r="J21" s="4">
        <f t="shared" si="2"/>
        <v>6.2461480620669564E-2</v>
      </c>
    </row>
    <row r="22" spans="1:10" x14ac:dyDescent="0.25">
      <c r="A22" s="23">
        <v>5</v>
      </c>
      <c r="B22" s="4">
        <f t="shared" si="0"/>
        <v>0.33755269098113944</v>
      </c>
      <c r="E22" s="23">
        <v>5</v>
      </c>
      <c r="F22" s="4">
        <f t="shared" si="1"/>
        <v>0.24950824146298869</v>
      </c>
      <c r="I22" s="23">
        <v>5</v>
      </c>
      <c r="J22" s="4">
        <f t="shared" si="2"/>
        <v>4.4561885324248221E-2</v>
      </c>
    </row>
    <row r="24" spans="1:10" ht="30" x14ac:dyDescent="0.25">
      <c r="A24" s="24" t="s">
        <v>14</v>
      </c>
      <c r="B24" s="25" t="s">
        <v>15</v>
      </c>
    </row>
    <row r="25" spans="1:10" x14ac:dyDescent="0.25">
      <c r="A25" s="15" cm="1">
        <f t="array" ref="A25:A29">_xlfn.SEQUENCE(5,1,100,100)</f>
        <v>100</v>
      </c>
      <c r="B25" s="7">
        <f>'Ioniz Cham'!C15</f>
        <v>0.85647127312650229</v>
      </c>
    </row>
    <row r="26" spans="1:10" x14ac:dyDescent="0.25">
      <c r="A26" s="15">
        <v>200</v>
      </c>
      <c r="B26" s="7">
        <f>'Ioniz Cham'!C16</f>
        <v>1.7129425462530046</v>
      </c>
    </row>
    <row r="27" spans="1:10" x14ac:dyDescent="0.25">
      <c r="A27" s="15">
        <v>300</v>
      </c>
      <c r="B27" s="7">
        <f>'Ioniz Cham'!C17</f>
        <v>2.5694138193795069</v>
      </c>
    </row>
    <row r="28" spans="1:10" x14ac:dyDescent="0.25">
      <c r="A28" s="15">
        <v>400</v>
      </c>
      <c r="B28" s="7">
        <f>'Ioniz Cham'!C18</f>
        <v>3.4258850925060091</v>
      </c>
    </row>
    <row r="29" spans="1:10" x14ac:dyDescent="0.25">
      <c r="A29" s="15">
        <v>500</v>
      </c>
      <c r="B29" s="7">
        <f>'Ioniz Cham'!C19</f>
        <v>4.282356365632511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CED2-7603-4DCE-8B6F-63625B6B0C0C}">
  <dimension ref="A1:B6"/>
  <sheetViews>
    <sheetView tabSelected="1" workbookViewId="0">
      <selection activeCell="F6" sqref="F6"/>
    </sheetView>
  </sheetViews>
  <sheetFormatPr defaultRowHeight="15" x14ac:dyDescent="0.25"/>
  <sheetData>
    <row r="1" spans="1:2" ht="45" x14ac:dyDescent="0.25">
      <c r="A1" s="26" t="s">
        <v>15</v>
      </c>
      <c r="B1" s="20" t="s">
        <v>25</v>
      </c>
    </row>
    <row r="2" spans="1:2" x14ac:dyDescent="0.25">
      <c r="A2" s="27">
        <f>'Ioniz Cham'!C15</f>
        <v>0.85647127312650229</v>
      </c>
      <c r="B2" s="4">
        <f>'Rad Film'!B18</f>
        <v>0.12955391496061616</v>
      </c>
    </row>
    <row r="3" spans="1:2" x14ac:dyDescent="0.25">
      <c r="A3" s="27">
        <f>'Ioniz Cham'!C16</f>
        <v>1.7129425462530046</v>
      </c>
      <c r="B3" s="4">
        <f>'Rad Film'!B19</f>
        <v>0.20007695965452069</v>
      </c>
    </row>
    <row r="4" spans="1:2" x14ac:dyDescent="0.25">
      <c r="A4" s="27">
        <f>'Ioniz Cham'!C17</f>
        <v>2.5694138193795069</v>
      </c>
      <c r="B4" s="4">
        <f>'Rad Film'!B20</f>
        <v>0.25906825247520382</v>
      </c>
    </row>
    <row r="5" spans="1:2" x14ac:dyDescent="0.25">
      <c r="A5" s="27">
        <f>'Ioniz Cham'!C18</f>
        <v>3.4258850925060091</v>
      </c>
      <c r="B5" s="4">
        <f>'Rad Film'!B21</f>
        <v>0.30314753865724753</v>
      </c>
    </row>
    <row r="6" spans="1:2" x14ac:dyDescent="0.25">
      <c r="A6" s="27">
        <f>'Ioniz Cham'!C19</f>
        <v>4.282356365632511</v>
      </c>
      <c r="B6" s="4">
        <f>'Rad Film'!B22</f>
        <v>0.33755269098113944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Ioniz Cham</vt:lpstr>
      <vt:lpstr>Rad Film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Orlando Ayala</dc:creator>
  <cp:keywords/>
  <dc:description/>
  <cp:lastModifiedBy>Orlando Ayala</cp:lastModifiedBy>
  <cp:revision/>
  <dcterms:created xsi:type="dcterms:W3CDTF">2023-05-23T20:50:32Z</dcterms:created>
  <dcterms:modified xsi:type="dcterms:W3CDTF">2023-05-27T00:58:08Z</dcterms:modified>
  <cp:category/>
  <cp:contentStatus/>
</cp:coreProperties>
</file>