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edical_Imaging_IPN_ESFM\Fis Radiologica y Dosimetria Clinica\RadChromFilm\"/>
    </mc:Choice>
  </mc:AlternateContent>
  <xr:revisionPtr revIDLastSave="0" documentId="13_ncr:1_{F675A34F-B8CB-4366-A917-255EE8ED4A4D}" xr6:coauthVersionLast="47" xr6:coauthVersionMax="47" xr10:uidLastSave="{00000000-0000-0000-0000-000000000000}"/>
  <bookViews>
    <workbookView xWindow="-120" yWindow="-120" windowWidth="20730" windowHeight="11160" activeTab="1" xr2:uid="{06E59BA4-D55D-40A2-BD17-1F4C0765D00F}"/>
  </bookViews>
  <sheets>
    <sheet name="normal" sheetId="1" r:id="rId1"/>
    <sheet name="red" sheetId="2" r:id="rId2"/>
    <sheet name="blue" sheetId="3" r:id="rId3"/>
    <sheet name="gre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3" i="2"/>
  <c r="F4" i="3"/>
  <c r="F5" i="3"/>
  <c r="F6" i="3"/>
  <c r="F7" i="3"/>
  <c r="F8" i="3"/>
  <c r="F9" i="3"/>
  <c r="F10" i="3"/>
  <c r="F3" i="3"/>
  <c r="F4" i="4"/>
  <c r="F5" i="4"/>
  <c r="F6" i="4"/>
  <c r="F7" i="4"/>
  <c r="F8" i="4"/>
  <c r="F9" i="4"/>
  <c r="F10" i="4"/>
  <c r="H10" i="4" s="1"/>
  <c r="F3" i="4"/>
  <c r="C4" i="2"/>
  <c r="C5" i="2"/>
  <c r="C6" i="2"/>
  <c r="C7" i="2"/>
  <c r="C8" i="2"/>
  <c r="C9" i="2"/>
  <c r="C10" i="2"/>
  <c r="C3" i="2"/>
  <c r="C4" i="4"/>
  <c r="C5" i="4"/>
  <c r="C6" i="4"/>
  <c r="C7" i="4"/>
  <c r="H7" i="4" s="1"/>
  <c r="C8" i="4"/>
  <c r="C9" i="4"/>
  <c r="C10" i="4"/>
  <c r="C3" i="4"/>
  <c r="C4" i="3"/>
  <c r="C5" i="3"/>
  <c r="C6" i="3"/>
  <c r="C7" i="3"/>
  <c r="C8" i="3"/>
  <c r="C9" i="3"/>
  <c r="C10" i="3"/>
  <c r="C3" i="3"/>
  <c r="H9" i="4"/>
  <c r="G9" i="4"/>
  <c r="I8" i="4"/>
  <c r="I5" i="4"/>
  <c r="I4" i="4"/>
  <c r="H3" i="4"/>
  <c r="H10" i="3"/>
  <c r="H4" i="3"/>
  <c r="I10" i="2"/>
  <c r="H9" i="2"/>
  <c r="I8" i="2"/>
  <c r="H6" i="2"/>
  <c r="I6" i="2"/>
  <c r="G5" i="2"/>
  <c r="H4" i="2"/>
  <c r="I4" i="1"/>
  <c r="I5" i="1"/>
  <c r="I6" i="1"/>
  <c r="I7" i="1"/>
  <c r="I8" i="1"/>
  <c r="I9" i="1"/>
  <c r="I10" i="1"/>
  <c r="I3" i="1"/>
  <c r="H4" i="1"/>
  <c r="H5" i="1"/>
  <c r="H6" i="1"/>
  <c r="H7" i="1"/>
  <c r="H8" i="1"/>
  <c r="H9" i="1"/>
  <c r="H10" i="1"/>
  <c r="H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3" i="1"/>
  <c r="G3" i="1" s="1"/>
  <c r="C4" i="1"/>
  <c r="C5" i="1"/>
  <c r="C6" i="1"/>
  <c r="C7" i="1"/>
  <c r="C8" i="1"/>
  <c r="C9" i="1"/>
  <c r="C10" i="1"/>
  <c r="C3" i="1"/>
  <c r="H8" i="2" l="1"/>
  <c r="H10" i="2"/>
  <c r="H5" i="2"/>
  <c r="I5" i="2"/>
  <c r="I3" i="2"/>
  <c r="I7" i="2"/>
  <c r="I9" i="2"/>
  <c r="G4" i="2"/>
  <c r="G6" i="2"/>
  <c r="G5" i="4"/>
  <c r="H8" i="4"/>
  <c r="H5" i="4"/>
  <c r="G4" i="4"/>
  <c r="H4" i="4"/>
  <c r="G7" i="4"/>
  <c r="G3" i="4"/>
  <c r="I9" i="4"/>
  <c r="I10" i="4"/>
  <c r="I6" i="4"/>
  <c r="G8" i="4"/>
  <c r="G5" i="3"/>
  <c r="H8" i="3"/>
  <c r="H3" i="3"/>
  <c r="I5" i="3"/>
  <c r="H7" i="3"/>
  <c r="I9" i="3"/>
  <c r="I10" i="3"/>
  <c r="G4" i="3"/>
  <c r="I6" i="3"/>
  <c r="G8" i="3"/>
  <c r="G9" i="3"/>
  <c r="I3" i="4"/>
  <c r="I7" i="4"/>
  <c r="G6" i="4"/>
  <c r="H6" i="4"/>
  <c r="G10" i="4"/>
  <c r="I7" i="3"/>
  <c r="I4" i="3"/>
  <c r="H5" i="3"/>
  <c r="G6" i="3"/>
  <c r="I8" i="3"/>
  <c r="H9" i="3"/>
  <c r="G10" i="3"/>
  <c r="I3" i="3"/>
  <c r="G3" i="3"/>
  <c r="H6" i="3"/>
  <c r="G7" i="3"/>
  <c r="I4" i="2"/>
  <c r="G3" i="2"/>
  <c r="G7" i="2"/>
  <c r="H3" i="2"/>
  <c r="H7" i="2"/>
  <c r="G8" i="2"/>
  <c r="G9" i="2"/>
  <c r="G10" i="2"/>
</calcChain>
</file>

<file path=xl/sharedStrings.xml><?xml version="1.0" encoding="utf-8"?>
<sst xmlns="http://schemas.openxmlformats.org/spreadsheetml/2006/main" count="58" uniqueCount="21">
  <si>
    <t>Fondo1</t>
  </si>
  <si>
    <t>Fondo2</t>
  </si>
  <si>
    <t>Medición</t>
  </si>
  <si>
    <t>Set 1</t>
  </si>
  <si>
    <t>Set 2</t>
  </si>
  <si>
    <t>UM</t>
  </si>
  <si>
    <t xml:space="preserve">Película </t>
  </si>
  <si>
    <t>EBT3</t>
  </si>
  <si>
    <t>Conversion</t>
  </si>
  <si>
    <t>cGy</t>
  </si>
  <si>
    <t>Densidad óptica</t>
  </si>
  <si>
    <t>Width</t>
  </si>
  <si>
    <t>Height</t>
  </si>
  <si>
    <t>X cord</t>
  </si>
  <si>
    <t>Y cord</t>
  </si>
  <si>
    <t xml:space="preserve">Slice </t>
  </si>
  <si>
    <t>Parámetros</t>
  </si>
  <si>
    <t>Area</t>
  </si>
  <si>
    <t>Diferencia</t>
  </si>
  <si>
    <t>Promedio</t>
  </si>
  <si>
    <t>Desv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</si>
</sst>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A596"/>
        <bgColor indexed="64"/>
      </patternFill>
    </fill>
    <fill>
      <patternFill patternType="solid">
        <fgColor rgb="FFFED1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1CE"/>
      <color rgb="FFFEA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66CD-6F02-4A0A-9F0A-385E2F4F3A54}">
  <dimension ref="A1:L11"/>
  <sheetViews>
    <sheetView workbookViewId="0">
      <selection activeCell="C14" sqref="C14"/>
    </sheetView>
  </sheetViews>
  <sheetFormatPr baseColWidth="10" defaultRowHeight="15" x14ac:dyDescent="0.25"/>
  <cols>
    <col min="3" max="3" width="11.85546875" bestFit="1" customWidth="1"/>
    <col min="8" max="8" width="11.85546875" bestFit="1" customWidth="1"/>
  </cols>
  <sheetData>
    <row r="1" spans="1:12" x14ac:dyDescent="0.25">
      <c r="A1" s="25" t="s">
        <v>3</v>
      </c>
      <c r="B1" s="25"/>
      <c r="C1" s="25"/>
      <c r="D1" s="25" t="s">
        <v>4</v>
      </c>
      <c r="E1" s="25"/>
      <c r="F1" s="25"/>
      <c r="G1" s="25" t="s">
        <v>18</v>
      </c>
      <c r="H1" s="25" t="s">
        <v>19</v>
      </c>
      <c r="I1" s="25" t="s">
        <v>20</v>
      </c>
      <c r="J1" s="7"/>
      <c r="K1" s="2" t="s">
        <v>6</v>
      </c>
      <c r="L1" s="2" t="s">
        <v>7</v>
      </c>
    </row>
    <row r="2" spans="1:12" ht="30" x14ac:dyDescent="0.25">
      <c r="A2" s="26" t="s">
        <v>5</v>
      </c>
      <c r="B2" s="26" t="s">
        <v>2</v>
      </c>
      <c r="C2" s="27" t="s">
        <v>10</v>
      </c>
      <c r="D2" s="26" t="s">
        <v>5</v>
      </c>
      <c r="E2" s="26" t="s">
        <v>2</v>
      </c>
      <c r="F2" s="27" t="s">
        <v>10</v>
      </c>
      <c r="G2" s="25"/>
      <c r="H2" s="25"/>
      <c r="I2" s="25"/>
      <c r="J2" s="8"/>
      <c r="K2" s="13" t="s">
        <v>8</v>
      </c>
      <c r="L2" s="14"/>
    </row>
    <row r="3" spans="1:12" x14ac:dyDescent="0.25">
      <c r="A3" s="28">
        <v>0</v>
      </c>
      <c r="B3" s="1">
        <v>39711.063999999998</v>
      </c>
      <c r="C3" s="1">
        <f>LOG10($B$3/B3)</f>
        <v>0</v>
      </c>
      <c r="D3" s="28">
        <v>0</v>
      </c>
      <c r="E3" s="1">
        <v>39616.523999999998</v>
      </c>
      <c r="F3" s="1">
        <f>LOG10($E$3/E3)</f>
        <v>0</v>
      </c>
      <c r="G3" s="1">
        <f>ABS(F3-C3)</f>
        <v>0</v>
      </c>
      <c r="H3" s="1">
        <f>AVERAGE(C3,F3)</f>
        <v>0</v>
      </c>
      <c r="I3" s="1">
        <f>_xlfn.STDEV.P(F3,C3)</f>
        <v>0</v>
      </c>
      <c r="J3" s="9"/>
      <c r="K3" s="3" t="s">
        <v>5</v>
      </c>
      <c r="L3" s="3" t="s">
        <v>9</v>
      </c>
    </row>
    <row r="4" spans="1:12" x14ac:dyDescent="0.25">
      <c r="A4" s="28">
        <v>114</v>
      </c>
      <c r="B4" s="1">
        <v>29960.303</v>
      </c>
      <c r="C4" s="1">
        <f t="shared" ref="C4:C10" si="0">LOG10($B$3/B4)</f>
        <v>0.12236532227075358</v>
      </c>
      <c r="D4" s="28">
        <v>114</v>
      </c>
      <c r="E4" s="1">
        <v>31748.940999999999</v>
      </c>
      <c r="F4" s="1">
        <f t="shared" ref="F4:F10" si="1">LOG10($E$3/E4)</f>
        <v>9.6147123585370212E-2</v>
      </c>
      <c r="G4" s="1">
        <f t="shared" ref="G4:G10" si="2">ABS(F4-C4)</f>
        <v>2.6218198685383373E-2</v>
      </c>
      <c r="H4" s="1">
        <f t="shared" ref="H4:H10" si="3">AVERAGE(C4,F4)</f>
        <v>0.10925622292806189</v>
      </c>
      <c r="I4" s="1">
        <f t="shared" ref="I4:I10" si="4">_xlfn.STDEV.P(F4,C4)</f>
        <v>1.3109099342691714E-2</v>
      </c>
      <c r="J4" s="9"/>
      <c r="K4" s="3">
        <v>114</v>
      </c>
      <c r="L4" s="3">
        <v>100</v>
      </c>
    </row>
    <row r="5" spans="1:12" x14ac:dyDescent="0.25">
      <c r="A5" s="28">
        <v>171</v>
      </c>
      <c r="B5" s="1">
        <v>27362.671999999999</v>
      </c>
      <c r="C5" s="1">
        <f t="shared" si="0"/>
        <v>0.16175301897473929</v>
      </c>
      <c r="D5" s="28">
        <v>171</v>
      </c>
      <c r="E5" s="1">
        <v>27453.127</v>
      </c>
      <c r="F5" s="1">
        <f t="shared" si="1"/>
        <v>0.15928454821961616</v>
      </c>
      <c r="G5" s="1">
        <f t="shared" si="2"/>
        <v>2.4684707551231311E-3</v>
      </c>
      <c r="H5" s="1">
        <f t="shared" si="3"/>
        <v>0.16051878359717772</v>
      </c>
      <c r="I5" s="1">
        <f t="shared" si="4"/>
        <v>1.2342353775615655E-3</v>
      </c>
      <c r="J5" s="9"/>
      <c r="K5" s="15" t="s">
        <v>16</v>
      </c>
      <c r="L5" s="16"/>
    </row>
    <row r="6" spans="1:12" x14ac:dyDescent="0.25">
      <c r="A6" s="28">
        <v>228</v>
      </c>
      <c r="B6" s="1">
        <v>25416.442999999999</v>
      </c>
      <c r="C6" s="1">
        <f t="shared" si="0"/>
        <v>0.19379675201564259</v>
      </c>
      <c r="D6" s="28">
        <v>228</v>
      </c>
      <c r="E6" s="1">
        <v>27176.557000000001</v>
      </c>
      <c r="F6" s="1">
        <f t="shared" si="1"/>
        <v>0.16368193228830252</v>
      </c>
      <c r="G6" s="1">
        <f t="shared" si="2"/>
        <v>3.0114819727340064E-2</v>
      </c>
      <c r="H6" s="1">
        <f t="shared" si="3"/>
        <v>0.17873934215197257</v>
      </c>
      <c r="I6" s="1">
        <f t="shared" si="4"/>
        <v>1.5057409863670032E-2</v>
      </c>
      <c r="J6" s="6"/>
      <c r="K6" s="10" t="s">
        <v>11</v>
      </c>
      <c r="L6" s="10">
        <v>165</v>
      </c>
    </row>
    <row r="7" spans="1:12" x14ac:dyDescent="0.25">
      <c r="A7" s="28">
        <v>285</v>
      </c>
      <c r="B7" s="1">
        <v>25708.682000000001</v>
      </c>
      <c r="C7" s="1">
        <f t="shared" si="0"/>
        <v>0.18883171114993438</v>
      </c>
      <c r="D7" s="28">
        <v>285</v>
      </c>
      <c r="E7" s="1">
        <v>23746.11</v>
      </c>
      <c r="F7" s="1">
        <f t="shared" si="1"/>
        <v>0.22228389209977908</v>
      </c>
      <c r="G7" s="1">
        <f t="shared" si="2"/>
        <v>3.3452180949844701E-2</v>
      </c>
      <c r="H7" s="1">
        <f t="shared" si="3"/>
        <v>0.20555780162485673</v>
      </c>
      <c r="I7" s="1">
        <f t="shared" si="4"/>
        <v>1.672609047492235E-2</v>
      </c>
      <c r="J7" s="6"/>
      <c r="K7" s="10" t="s">
        <v>12</v>
      </c>
      <c r="L7" s="10">
        <v>171</v>
      </c>
    </row>
    <row r="8" spans="1:12" x14ac:dyDescent="0.25">
      <c r="A8" s="28">
        <v>342</v>
      </c>
      <c r="B8" s="1">
        <v>23941.027999999998</v>
      </c>
      <c r="C8" s="1">
        <f t="shared" si="0"/>
        <v>0.21976872893397731</v>
      </c>
      <c r="D8" s="28">
        <v>342</v>
      </c>
      <c r="E8" s="1">
        <v>23829.040000000001</v>
      </c>
      <c r="F8" s="1">
        <f t="shared" si="1"/>
        <v>0.22076982108317203</v>
      </c>
      <c r="G8" s="1">
        <f t="shared" si="2"/>
        <v>1.0010921491947211E-3</v>
      </c>
      <c r="H8" s="1">
        <f t="shared" si="3"/>
        <v>0.22026927500857468</v>
      </c>
      <c r="I8" s="1">
        <f t="shared" si="4"/>
        <v>5.0054607459736056E-4</v>
      </c>
      <c r="J8" s="6"/>
      <c r="K8" s="10" t="s">
        <v>13</v>
      </c>
      <c r="L8" s="10">
        <v>83</v>
      </c>
    </row>
    <row r="9" spans="1:12" x14ac:dyDescent="0.25">
      <c r="A9" s="28">
        <v>456</v>
      </c>
      <c r="B9" s="1">
        <v>21493.399000000001</v>
      </c>
      <c r="C9" s="1">
        <f t="shared" si="0"/>
        <v>0.2666064225699592</v>
      </c>
      <c r="D9" s="28">
        <v>456</v>
      </c>
      <c r="E9" s="1">
        <v>21687.321</v>
      </c>
      <c r="F9" s="1">
        <f t="shared" si="1"/>
        <v>0.26167045974378689</v>
      </c>
      <c r="G9" s="1">
        <f t="shared" si="2"/>
        <v>4.9359628261723132E-3</v>
      </c>
      <c r="H9" s="1">
        <f t="shared" si="3"/>
        <v>0.26413844115687302</v>
      </c>
      <c r="I9" s="1">
        <f t="shared" si="4"/>
        <v>2.4679814130861566E-3</v>
      </c>
      <c r="J9" s="6"/>
      <c r="K9" s="10" t="s">
        <v>14</v>
      </c>
      <c r="L9" s="10">
        <v>86</v>
      </c>
    </row>
    <row r="10" spans="1:12" x14ac:dyDescent="0.25">
      <c r="A10" s="28">
        <v>570</v>
      </c>
      <c r="B10" s="1">
        <v>19603.705999999998</v>
      </c>
      <c r="C10" s="1">
        <f t="shared" si="0"/>
        <v>0.30657334280282045</v>
      </c>
      <c r="D10" s="28">
        <v>570</v>
      </c>
      <c r="E10" s="1">
        <v>19673.782999999999</v>
      </c>
      <c r="F10" s="1">
        <f t="shared" si="1"/>
        <v>0.3039884905183956</v>
      </c>
      <c r="G10" s="1">
        <f t="shared" si="2"/>
        <v>2.5848522844248434E-3</v>
      </c>
      <c r="H10" s="1">
        <f t="shared" si="3"/>
        <v>0.30528091666060803</v>
      </c>
      <c r="I10" s="1">
        <f t="shared" si="4"/>
        <v>1.2924261422124217E-3</v>
      </c>
      <c r="J10" s="6"/>
      <c r="K10" s="10" t="s">
        <v>15</v>
      </c>
      <c r="L10" s="10">
        <v>1</v>
      </c>
    </row>
    <row r="11" spans="1:12" x14ac:dyDescent="0.25">
      <c r="K11" s="10" t="s">
        <v>17</v>
      </c>
      <c r="L11" s="10">
        <v>0.437</v>
      </c>
    </row>
  </sheetData>
  <mergeCells count="7">
    <mergeCell ref="H1:H2"/>
    <mergeCell ref="A1:C1"/>
    <mergeCell ref="D1:F1"/>
    <mergeCell ref="K2:L2"/>
    <mergeCell ref="K5:L5"/>
    <mergeCell ref="G1:G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9839-F06B-45C4-BFA2-0A7432701C93}">
  <dimension ref="A1:I10"/>
  <sheetViews>
    <sheetView tabSelected="1" workbookViewId="0">
      <selection activeCell="D17" sqref="D17"/>
    </sheetView>
  </sheetViews>
  <sheetFormatPr baseColWidth="10" defaultRowHeight="15" x14ac:dyDescent="0.25"/>
  <sheetData>
    <row r="1" spans="1:9" x14ac:dyDescent="0.25">
      <c r="A1" s="21" t="s">
        <v>3</v>
      </c>
      <c r="B1" s="21"/>
      <c r="C1" s="21"/>
      <c r="D1" s="21" t="s">
        <v>4</v>
      </c>
      <c r="E1" s="21"/>
      <c r="F1" s="21"/>
      <c r="G1" s="21" t="s">
        <v>18</v>
      </c>
      <c r="H1" s="21" t="s">
        <v>19</v>
      </c>
      <c r="I1" s="21" t="s">
        <v>20</v>
      </c>
    </row>
    <row r="2" spans="1:9" ht="30" x14ac:dyDescent="0.25">
      <c r="A2" s="22" t="s">
        <v>5</v>
      </c>
      <c r="B2" s="22" t="s">
        <v>2</v>
      </c>
      <c r="C2" s="23" t="s">
        <v>10</v>
      </c>
      <c r="D2" s="22" t="s">
        <v>5</v>
      </c>
      <c r="E2" s="22" t="s">
        <v>2</v>
      </c>
      <c r="F2" s="23" t="s">
        <v>10</v>
      </c>
      <c r="G2" s="21"/>
      <c r="H2" s="21"/>
      <c r="I2" s="21"/>
    </row>
    <row r="3" spans="1:9" x14ac:dyDescent="0.25">
      <c r="A3" s="24">
        <v>0</v>
      </c>
      <c r="B3" s="29">
        <v>39711.063999999998</v>
      </c>
      <c r="C3" s="1">
        <f>LOG10($B$3/B3)</f>
        <v>0</v>
      </c>
      <c r="D3" s="24">
        <v>0</v>
      </c>
      <c r="E3" s="29">
        <v>39616.523999999998</v>
      </c>
      <c r="F3" s="1">
        <f>LOG10($E$3/E3)</f>
        <v>0</v>
      </c>
      <c r="G3" s="1">
        <f>ABS(F3-C3)</f>
        <v>0</v>
      </c>
      <c r="H3" s="1">
        <f>AVERAGE(C3,F3)</f>
        <v>0</v>
      </c>
      <c r="I3" s="1">
        <f>_xlfn.STDEV.P(F3,C3)</f>
        <v>0</v>
      </c>
    </row>
    <row r="4" spans="1:9" x14ac:dyDescent="0.25">
      <c r="A4" s="24">
        <v>114</v>
      </c>
      <c r="B4" s="29">
        <v>29960.303</v>
      </c>
      <c r="C4" s="1">
        <f t="shared" ref="C4:C10" si="0">LOG10($B$3/B4)</f>
        <v>0.12236532227075358</v>
      </c>
      <c r="D4" s="24">
        <v>114</v>
      </c>
      <c r="E4" s="29">
        <v>31748.940999999999</v>
      </c>
      <c r="F4" s="1">
        <f t="shared" ref="F4:F10" si="1">LOG10($E$3/E4)</f>
        <v>9.6147123585370212E-2</v>
      </c>
      <c r="G4" s="1">
        <f t="shared" ref="G4:G10" si="2">ABS(F4-C4)</f>
        <v>2.6218198685383373E-2</v>
      </c>
      <c r="H4" s="1">
        <f t="shared" ref="H4:H10" si="3">AVERAGE(C4,F4)</f>
        <v>0.10925622292806189</v>
      </c>
      <c r="I4" s="1">
        <f t="shared" ref="I4:I10" si="4">_xlfn.STDEV.P(F4,C4)</f>
        <v>1.3109099342691714E-2</v>
      </c>
    </row>
    <row r="5" spans="1:9" x14ac:dyDescent="0.25">
      <c r="A5" s="24">
        <v>171</v>
      </c>
      <c r="B5" s="29">
        <v>27362.671999999999</v>
      </c>
      <c r="C5" s="1">
        <f t="shared" si="0"/>
        <v>0.16175301897473929</v>
      </c>
      <c r="D5" s="24">
        <v>171</v>
      </c>
      <c r="E5" s="29">
        <v>27453.127</v>
      </c>
      <c r="F5" s="1">
        <f t="shared" si="1"/>
        <v>0.15928454821961616</v>
      </c>
      <c r="G5" s="1">
        <f t="shared" si="2"/>
        <v>2.4684707551231311E-3</v>
      </c>
      <c r="H5" s="1">
        <f t="shared" si="3"/>
        <v>0.16051878359717772</v>
      </c>
      <c r="I5" s="1">
        <f t="shared" si="4"/>
        <v>1.2342353775615655E-3</v>
      </c>
    </row>
    <row r="6" spans="1:9" x14ac:dyDescent="0.25">
      <c r="A6" s="24">
        <v>228</v>
      </c>
      <c r="B6" s="29">
        <v>25416.442999999999</v>
      </c>
      <c r="C6" s="1">
        <f t="shared" si="0"/>
        <v>0.19379675201564259</v>
      </c>
      <c r="D6" s="24">
        <v>228</v>
      </c>
      <c r="E6" s="29">
        <v>27176.557000000001</v>
      </c>
      <c r="F6" s="1">
        <f t="shared" si="1"/>
        <v>0.16368193228830252</v>
      </c>
      <c r="G6" s="1">
        <f t="shared" si="2"/>
        <v>3.0114819727340064E-2</v>
      </c>
      <c r="H6" s="1">
        <f t="shared" si="3"/>
        <v>0.17873934215197257</v>
      </c>
      <c r="I6" s="1">
        <f t="shared" si="4"/>
        <v>1.5057409863670032E-2</v>
      </c>
    </row>
    <row r="7" spans="1:9" x14ac:dyDescent="0.25">
      <c r="A7" s="24">
        <v>285</v>
      </c>
      <c r="B7" s="29">
        <v>25708.682000000001</v>
      </c>
      <c r="C7" s="1">
        <f t="shared" si="0"/>
        <v>0.18883171114993438</v>
      </c>
      <c r="D7" s="24">
        <v>285</v>
      </c>
      <c r="E7" s="29">
        <v>23746.11</v>
      </c>
      <c r="F7" s="1">
        <f t="shared" si="1"/>
        <v>0.22228389209977908</v>
      </c>
      <c r="G7" s="1">
        <f t="shared" si="2"/>
        <v>3.3452180949844701E-2</v>
      </c>
      <c r="H7" s="1">
        <f t="shared" si="3"/>
        <v>0.20555780162485673</v>
      </c>
      <c r="I7" s="1">
        <f t="shared" si="4"/>
        <v>1.672609047492235E-2</v>
      </c>
    </row>
    <row r="8" spans="1:9" x14ac:dyDescent="0.25">
      <c r="A8" s="24">
        <v>342</v>
      </c>
      <c r="B8" s="29">
        <v>23941.027999999998</v>
      </c>
      <c r="C8" s="1">
        <f t="shared" si="0"/>
        <v>0.21976872893397731</v>
      </c>
      <c r="D8" s="24">
        <v>342</v>
      </c>
      <c r="E8" s="29">
        <v>23829.040000000001</v>
      </c>
      <c r="F8" s="1">
        <f t="shared" si="1"/>
        <v>0.22076982108317203</v>
      </c>
      <c r="G8" s="1">
        <f t="shared" si="2"/>
        <v>1.0010921491947211E-3</v>
      </c>
      <c r="H8" s="1">
        <f t="shared" si="3"/>
        <v>0.22026927500857468</v>
      </c>
      <c r="I8" s="1">
        <f t="shared" si="4"/>
        <v>5.0054607459736056E-4</v>
      </c>
    </row>
    <row r="9" spans="1:9" x14ac:dyDescent="0.25">
      <c r="A9" s="24">
        <v>456</v>
      </c>
      <c r="B9" s="29">
        <v>21493.399000000001</v>
      </c>
      <c r="C9" s="1">
        <f t="shared" si="0"/>
        <v>0.2666064225699592</v>
      </c>
      <c r="D9" s="24">
        <v>456</v>
      </c>
      <c r="E9" s="29">
        <v>21687.321</v>
      </c>
      <c r="F9" s="1">
        <f t="shared" si="1"/>
        <v>0.26167045974378689</v>
      </c>
      <c r="G9" s="1">
        <f t="shared" si="2"/>
        <v>4.9359628261723132E-3</v>
      </c>
      <c r="H9" s="1">
        <f t="shared" si="3"/>
        <v>0.26413844115687302</v>
      </c>
      <c r="I9" s="1">
        <f t="shared" si="4"/>
        <v>2.4679814130861566E-3</v>
      </c>
    </row>
    <row r="10" spans="1:9" x14ac:dyDescent="0.25">
      <c r="A10" s="24">
        <v>570</v>
      </c>
      <c r="B10" s="29">
        <v>19603.705999999998</v>
      </c>
      <c r="C10" s="1">
        <f t="shared" si="0"/>
        <v>0.30657334280282045</v>
      </c>
      <c r="D10" s="24">
        <v>570</v>
      </c>
      <c r="E10" s="29">
        <v>19673.782999999999</v>
      </c>
      <c r="F10" s="1">
        <f t="shared" si="1"/>
        <v>0.3039884905183956</v>
      </c>
      <c r="G10" s="1">
        <f t="shared" si="2"/>
        <v>2.5848522844248434E-3</v>
      </c>
      <c r="H10" s="1">
        <f t="shared" si="3"/>
        <v>0.30528091666060803</v>
      </c>
      <c r="I10" s="1">
        <f t="shared" si="4"/>
        <v>1.2924261422124217E-3</v>
      </c>
    </row>
  </sheetData>
  <mergeCells count="5">
    <mergeCell ref="A1:C1"/>
    <mergeCell ref="D1:F1"/>
    <mergeCell ref="G1:G2"/>
    <mergeCell ref="H1:H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07A-3B8B-4AD9-9D44-5E7A84AD3B01}">
  <dimension ref="A1:I10"/>
  <sheetViews>
    <sheetView workbookViewId="0">
      <selection activeCell="F12" sqref="F12"/>
    </sheetView>
  </sheetViews>
  <sheetFormatPr baseColWidth="10" defaultRowHeight="15" x14ac:dyDescent="0.25"/>
  <sheetData>
    <row r="1" spans="1:9" x14ac:dyDescent="0.25">
      <c r="A1" s="12" t="s">
        <v>3</v>
      </c>
      <c r="B1" s="12"/>
      <c r="C1" s="12"/>
      <c r="D1" s="12" t="s">
        <v>4</v>
      </c>
      <c r="E1" s="12"/>
      <c r="F1" s="12"/>
      <c r="G1" s="12" t="s">
        <v>18</v>
      </c>
      <c r="H1" s="12" t="s">
        <v>19</v>
      </c>
      <c r="I1" s="12" t="s">
        <v>20</v>
      </c>
    </row>
    <row r="2" spans="1:9" ht="30" x14ac:dyDescent="0.25">
      <c r="A2" s="11" t="s">
        <v>5</v>
      </c>
      <c r="B2" s="11" t="s">
        <v>2</v>
      </c>
      <c r="C2" s="5" t="s">
        <v>10</v>
      </c>
      <c r="D2" s="11" t="s">
        <v>5</v>
      </c>
      <c r="E2" s="11" t="s">
        <v>2</v>
      </c>
      <c r="F2" s="5" t="s">
        <v>10</v>
      </c>
      <c r="G2" s="12"/>
      <c r="H2" s="12"/>
      <c r="I2" s="12"/>
    </row>
    <row r="3" spans="1:9" x14ac:dyDescent="0.25">
      <c r="A3" s="4" t="s">
        <v>0</v>
      </c>
      <c r="B3" s="29">
        <v>32066.028999999999</v>
      </c>
      <c r="C3" s="1">
        <f>LOG10($B$3/B3)</f>
        <v>0</v>
      </c>
      <c r="D3" s="4" t="s">
        <v>1</v>
      </c>
      <c r="E3" s="29">
        <v>32080.323</v>
      </c>
      <c r="F3" s="1">
        <f>LOG10($E$3/E3)</f>
        <v>0</v>
      </c>
      <c r="G3" s="1">
        <f>ABS(F3-C3)</f>
        <v>0</v>
      </c>
      <c r="H3" s="1">
        <f>AVERAGE(C3,F3)</f>
        <v>0</v>
      </c>
      <c r="I3" s="1">
        <f>_xlfn.STDEV.P(F3,C3)</f>
        <v>0</v>
      </c>
    </row>
    <row r="4" spans="1:9" x14ac:dyDescent="0.25">
      <c r="A4" s="4">
        <v>114</v>
      </c>
      <c r="B4" s="29">
        <v>29122.06</v>
      </c>
      <c r="C4" s="1">
        <f t="shared" ref="C4:C10" si="0">LOG10($B$3/B4)</f>
        <v>4.1823088692490434E-2</v>
      </c>
      <c r="D4" s="4">
        <v>114</v>
      </c>
      <c r="E4" s="29">
        <v>30323.06</v>
      </c>
      <c r="F4" s="1">
        <f t="shared" ref="F4:F10" si="1">LOG10($E$3/E4)</f>
        <v>2.4465707058122097E-2</v>
      </c>
      <c r="G4" s="1">
        <f t="shared" ref="G4:G10" si="2">ABS(F4-C4)</f>
        <v>1.7357381634368337E-2</v>
      </c>
      <c r="H4" s="1">
        <f t="shared" ref="H4:H10" si="3">AVERAGE(C4,F4)</f>
        <v>3.3144397875306264E-2</v>
      </c>
      <c r="I4" s="1">
        <f t="shared" ref="I4:I10" si="4">_xlfn.STDEV.P(F4,C4)</f>
        <v>8.678690817184179E-3</v>
      </c>
    </row>
    <row r="5" spans="1:9" x14ac:dyDescent="0.25">
      <c r="A5" s="4">
        <v>171</v>
      </c>
      <c r="B5" s="29">
        <v>28105.119999999999</v>
      </c>
      <c r="C5" s="1">
        <f t="shared" si="0"/>
        <v>5.7259737068688275E-2</v>
      </c>
      <c r="D5" s="4">
        <v>171</v>
      </c>
      <c r="E5" s="29">
        <v>28315.114000000001</v>
      </c>
      <c r="F5" s="1">
        <f t="shared" si="1"/>
        <v>5.4220417831169015E-2</v>
      </c>
      <c r="G5" s="1">
        <f t="shared" si="2"/>
        <v>3.0393192375192599E-3</v>
      </c>
      <c r="H5" s="1">
        <f t="shared" si="3"/>
        <v>5.5740077449928649E-2</v>
      </c>
      <c r="I5" s="1">
        <f t="shared" si="4"/>
        <v>1.5196596187596299E-3</v>
      </c>
    </row>
    <row r="6" spans="1:9" x14ac:dyDescent="0.25">
      <c r="A6" s="4">
        <v>228</v>
      </c>
      <c r="B6" s="29">
        <v>27473.272000000001</v>
      </c>
      <c r="C6" s="1">
        <f t="shared" si="0"/>
        <v>6.7134795082737411E-2</v>
      </c>
      <c r="D6" s="4">
        <v>228</v>
      </c>
      <c r="E6" s="29">
        <v>28786.793000000001</v>
      </c>
      <c r="F6" s="1">
        <f t="shared" si="1"/>
        <v>4.7045447432572489E-2</v>
      </c>
      <c r="G6" s="1">
        <f t="shared" si="2"/>
        <v>2.0089347650164922E-2</v>
      </c>
      <c r="H6" s="1">
        <f t="shared" si="3"/>
        <v>5.7090121257654947E-2</v>
      </c>
      <c r="I6" s="1">
        <f t="shared" si="4"/>
        <v>1.0044673825082491E-2</v>
      </c>
    </row>
    <row r="7" spans="1:9" x14ac:dyDescent="0.25">
      <c r="A7" s="4">
        <v>285</v>
      </c>
      <c r="B7" s="29">
        <v>28407.213</v>
      </c>
      <c r="C7" s="1">
        <f t="shared" si="0"/>
        <v>5.2616553336659169E-2</v>
      </c>
      <c r="D7" s="4">
        <v>285</v>
      </c>
      <c r="E7" s="29">
        <v>26946.85</v>
      </c>
      <c r="F7" s="1">
        <f t="shared" si="1"/>
        <v>7.5730727454975055E-2</v>
      </c>
      <c r="G7" s="1">
        <f t="shared" si="2"/>
        <v>2.3114174118315886E-2</v>
      </c>
      <c r="H7" s="1">
        <f t="shared" si="3"/>
        <v>6.4173640395817105E-2</v>
      </c>
      <c r="I7" s="1">
        <f t="shared" si="4"/>
        <v>1.1557087059158014E-2</v>
      </c>
    </row>
    <row r="8" spans="1:9" x14ac:dyDescent="0.25">
      <c r="A8" s="4">
        <v>342</v>
      </c>
      <c r="B8" s="29">
        <v>27348.538</v>
      </c>
      <c r="C8" s="1">
        <f t="shared" si="0"/>
        <v>6.9111066255992157E-2</v>
      </c>
      <c r="D8" s="4">
        <v>342</v>
      </c>
      <c r="E8" s="29">
        <v>27201.203000000001</v>
      </c>
      <c r="F8" s="1">
        <f t="shared" si="1"/>
        <v>7.1650620757972849E-2</v>
      </c>
      <c r="G8" s="1">
        <f t="shared" si="2"/>
        <v>2.5395545019806925E-3</v>
      </c>
      <c r="H8" s="1">
        <f t="shared" si="3"/>
        <v>7.038084350698251E-2</v>
      </c>
      <c r="I8" s="1">
        <f t="shared" si="4"/>
        <v>1.2697772509903463E-3</v>
      </c>
    </row>
    <row r="9" spans="1:9" x14ac:dyDescent="0.25">
      <c r="A9" s="4">
        <v>456</v>
      </c>
      <c r="B9" s="29">
        <v>26034.503000000001</v>
      </c>
      <c r="C9" s="1">
        <f t="shared" si="0"/>
        <v>9.0495889615224687E-2</v>
      </c>
      <c r="D9" s="4">
        <v>456</v>
      </c>
      <c r="E9" s="29">
        <v>26358.034</v>
      </c>
      <c r="F9" s="1">
        <f t="shared" si="1"/>
        <v>8.5325718459722255E-2</v>
      </c>
      <c r="G9" s="1">
        <f t="shared" si="2"/>
        <v>5.1701711555024316E-3</v>
      </c>
      <c r="H9" s="1">
        <f t="shared" si="3"/>
        <v>8.7910804037473478E-2</v>
      </c>
      <c r="I9" s="1">
        <f t="shared" si="4"/>
        <v>2.5850855777512158E-3</v>
      </c>
    </row>
    <row r="10" spans="1:9" x14ac:dyDescent="0.25">
      <c r="A10" s="4">
        <v>570</v>
      </c>
      <c r="B10" s="29">
        <v>24782.133999999998</v>
      </c>
      <c r="C10" s="1">
        <f t="shared" si="0"/>
        <v>0.11190648007099555</v>
      </c>
      <c r="D10" s="4">
        <v>570</v>
      </c>
      <c r="E10" s="29">
        <v>25019.279999999999</v>
      </c>
      <c r="F10" s="1">
        <f t="shared" si="1"/>
        <v>0.10796392482357649</v>
      </c>
      <c r="G10" s="1">
        <f t="shared" si="2"/>
        <v>3.9425552474190578E-3</v>
      </c>
      <c r="H10" s="1">
        <f t="shared" si="3"/>
        <v>0.10993520244728602</v>
      </c>
      <c r="I10" s="1">
        <f t="shared" si="4"/>
        <v>1.9712776237095289E-3</v>
      </c>
    </row>
  </sheetData>
  <mergeCells count="5">
    <mergeCell ref="A1:C1"/>
    <mergeCell ref="D1:F1"/>
    <mergeCell ref="G1:G2"/>
    <mergeCell ref="H1:H2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38-0A55-41B5-A480-92B8B315420C}">
  <dimension ref="A1:I10"/>
  <sheetViews>
    <sheetView workbookViewId="0">
      <selection activeCell="G14" sqref="G14"/>
    </sheetView>
  </sheetViews>
  <sheetFormatPr baseColWidth="10" defaultRowHeight="15" x14ac:dyDescent="0.25"/>
  <sheetData>
    <row r="1" spans="1:9" x14ac:dyDescent="0.25">
      <c r="A1" s="17" t="s">
        <v>3</v>
      </c>
      <c r="B1" s="17"/>
      <c r="C1" s="17"/>
      <c r="D1" s="17" t="s">
        <v>4</v>
      </c>
      <c r="E1" s="17"/>
      <c r="F1" s="17"/>
      <c r="G1" s="17" t="s">
        <v>18</v>
      </c>
      <c r="H1" s="17" t="s">
        <v>19</v>
      </c>
      <c r="I1" s="17" t="s">
        <v>20</v>
      </c>
    </row>
    <row r="2" spans="1:9" ht="30" x14ac:dyDescent="0.25">
      <c r="A2" s="18" t="s">
        <v>5</v>
      </c>
      <c r="B2" s="18" t="s">
        <v>2</v>
      </c>
      <c r="C2" s="19" t="s">
        <v>10</v>
      </c>
      <c r="D2" s="18" t="s">
        <v>5</v>
      </c>
      <c r="E2" s="18" t="s">
        <v>2</v>
      </c>
      <c r="F2" s="19" t="s">
        <v>10</v>
      </c>
      <c r="G2" s="17"/>
      <c r="H2" s="17"/>
      <c r="I2" s="17"/>
    </row>
    <row r="3" spans="1:9" x14ac:dyDescent="0.25">
      <c r="A3" s="20">
        <v>0</v>
      </c>
      <c r="B3" s="29">
        <v>40735.203999999998</v>
      </c>
      <c r="C3" s="1">
        <f>LOG10($B$3/B3)</f>
        <v>0</v>
      </c>
      <c r="D3" s="20">
        <v>0</v>
      </c>
      <c r="E3">
        <v>40670.495999999999</v>
      </c>
      <c r="F3" s="1">
        <f>LOG10($E$3/E3)</f>
        <v>0</v>
      </c>
      <c r="G3" s="1">
        <f>ABS(F3-C3)</f>
        <v>0</v>
      </c>
      <c r="H3" s="1">
        <f>AVERAGE(C3,F3)</f>
        <v>0</v>
      </c>
      <c r="I3" s="1">
        <f>_xlfn.STDEV.P(F3,C3)</f>
        <v>0</v>
      </c>
    </row>
    <row r="4" spans="1:9" x14ac:dyDescent="0.25">
      <c r="A4" s="20">
        <v>114</v>
      </c>
      <c r="B4" s="29">
        <v>34102.239999999998</v>
      </c>
      <c r="C4" s="1">
        <f t="shared" ref="C4:C10" si="0">LOG10($B$3/B4)</f>
        <v>7.7186989087889582E-2</v>
      </c>
      <c r="D4" s="20">
        <v>114</v>
      </c>
      <c r="E4">
        <v>35541.813999999998</v>
      </c>
      <c r="F4" s="1">
        <f t="shared" ref="F4:F10" si="1">LOG10($E$3/E4)</f>
        <v>5.8539879143719623E-2</v>
      </c>
      <c r="G4" s="1">
        <f t="shared" ref="G4:G10" si="2">ABS(F4-C4)</f>
        <v>1.8647109944169959E-2</v>
      </c>
      <c r="H4" s="1">
        <f t="shared" ref="H4:H10" si="3">AVERAGE(C4,F4)</f>
        <v>6.7863434115804602E-2</v>
      </c>
      <c r="I4" s="1">
        <f t="shared" ref="I4:I10" si="4">_xlfn.STDEV.P(F4,C4)</f>
        <v>9.3235549720849659E-3</v>
      </c>
    </row>
    <row r="5" spans="1:9" x14ac:dyDescent="0.25">
      <c r="A5" s="20">
        <v>171</v>
      </c>
      <c r="B5" s="29">
        <v>31944.897000000001</v>
      </c>
      <c r="C5" s="1">
        <f t="shared" si="0"/>
        <v>0.10556840340481334</v>
      </c>
      <c r="D5" s="20">
        <v>171</v>
      </c>
      <c r="E5">
        <v>32066.170999999998</v>
      </c>
      <c r="F5" s="1">
        <f t="shared" si="1"/>
        <v>0.10323236469568145</v>
      </c>
      <c r="G5" s="1">
        <f t="shared" si="2"/>
        <v>2.3360387091318907E-3</v>
      </c>
      <c r="H5" s="1">
        <f t="shared" si="3"/>
        <v>0.1044003840502474</v>
      </c>
      <c r="I5" s="1">
        <f t="shared" si="4"/>
        <v>1.1680193545659454E-3</v>
      </c>
    </row>
    <row r="6" spans="1:9" x14ac:dyDescent="0.25">
      <c r="A6" s="20">
        <v>228</v>
      </c>
      <c r="B6" s="29">
        <v>30178.077000000001</v>
      </c>
      <c r="C6" s="1">
        <f t="shared" si="0"/>
        <v>0.13027833326350399</v>
      </c>
      <c r="D6" s="20">
        <v>228</v>
      </c>
      <c r="E6">
        <v>31619.537</v>
      </c>
      <c r="F6" s="1">
        <f t="shared" si="1"/>
        <v>0.10932396257122973</v>
      </c>
      <c r="G6" s="1">
        <f t="shared" si="2"/>
        <v>2.0954370692274266E-2</v>
      </c>
      <c r="H6" s="1">
        <f t="shared" si="3"/>
        <v>0.11980114791736686</v>
      </c>
      <c r="I6" s="1">
        <f t="shared" si="4"/>
        <v>1.0477185346137133E-2</v>
      </c>
    </row>
    <row r="7" spans="1:9" x14ac:dyDescent="0.25">
      <c r="A7" s="20">
        <v>285</v>
      </c>
      <c r="B7" s="29">
        <v>30662.934000000001</v>
      </c>
      <c r="C7" s="1">
        <f t="shared" si="0"/>
        <v>0.12335618736142542</v>
      </c>
      <c r="D7" s="20">
        <v>285</v>
      </c>
      <c r="E7">
        <v>28577.337</v>
      </c>
      <c r="F7" s="1">
        <f t="shared" si="1"/>
        <v>0.15325771261464338</v>
      </c>
      <c r="G7" s="1">
        <f t="shared" si="2"/>
        <v>2.9901525253217959E-2</v>
      </c>
      <c r="H7" s="1">
        <f t="shared" si="3"/>
        <v>0.13830694998803439</v>
      </c>
      <c r="I7" s="1">
        <f t="shared" si="4"/>
        <v>1.4950762626609073E-2</v>
      </c>
    </row>
    <row r="8" spans="1:9" x14ac:dyDescent="0.25">
      <c r="A8" s="20">
        <v>342</v>
      </c>
      <c r="B8" s="29">
        <v>28922.323</v>
      </c>
      <c r="C8" s="1">
        <f t="shared" si="0"/>
        <v>0.14873672363781285</v>
      </c>
      <c r="D8" s="20">
        <v>342</v>
      </c>
      <c r="E8">
        <v>28433.914000000001</v>
      </c>
      <c r="F8" s="1">
        <f t="shared" si="1"/>
        <v>0.15544282337039245</v>
      </c>
      <c r="G8" s="1">
        <f t="shared" si="2"/>
        <v>6.7060997325796012E-3</v>
      </c>
      <c r="H8" s="1">
        <f t="shared" si="3"/>
        <v>0.15208977350410263</v>
      </c>
      <c r="I8" s="1">
        <f t="shared" si="4"/>
        <v>3.3530498662898006E-3</v>
      </c>
    </row>
    <row r="9" spans="1:9" x14ac:dyDescent="0.25">
      <c r="A9" s="20">
        <v>456</v>
      </c>
      <c r="B9" s="29">
        <v>26285.841</v>
      </c>
      <c r="C9" s="1">
        <f t="shared" si="0"/>
        <v>0.19024801900572713</v>
      </c>
      <c r="D9" s="20">
        <v>456</v>
      </c>
      <c r="E9">
        <v>26390.792000000001</v>
      </c>
      <c r="F9" s="1">
        <f t="shared" si="1"/>
        <v>0.18782704511094628</v>
      </c>
      <c r="G9" s="1">
        <f t="shared" si="2"/>
        <v>2.4209738947808535E-3</v>
      </c>
      <c r="H9" s="1">
        <f t="shared" si="3"/>
        <v>0.1890375320583367</v>
      </c>
      <c r="I9" s="1">
        <f t="shared" si="4"/>
        <v>1.2104869473904267E-3</v>
      </c>
    </row>
    <row r="10" spans="1:9" x14ac:dyDescent="0.25">
      <c r="A10" s="20">
        <v>570</v>
      </c>
      <c r="B10" s="29">
        <v>24020.865000000002</v>
      </c>
      <c r="C10" s="1">
        <f t="shared" si="0"/>
        <v>0.22938125312941127</v>
      </c>
      <c r="D10" s="20">
        <v>570</v>
      </c>
      <c r="E10">
        <v>24082.718000000001</v>
      </c>
      <c r="F10" s="1">
        <f t="shared" si="1"/>
        <v>0.22757396863889662</v>
      </c>
      <c r="G10" s="1">
        <f t="shared" si="2"/>
        <v>1.807284490514649E-3</v>
      </c>
      <c r="H10" s="1">
        <f t="shared" si="3"/>
        <v>0.22847761088415394</v>
      </c>
      <c r="I10" s="1">
        <f t="shared" si="4"/>
        <v>9.0364224525732451E-4</v>
      </c>
    </row>
  </sheetData>
  <mergeCells count="5">
    <mergeCell ref="A1:C1"/>
    <mergeCell ref="D1:F1"/>
    <mergeCell ref="G1:G2"/>
    <mergeCell ref="H1:H2"/>
    <mergeCell ref="I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B77470494DF45B6F9CFD69859CE62" ma:contentTypeVersion="9" ma:contentTypeDescription="Create a new document." ma:contentTypeScope="" ma:versionID="4c2501f66c8ff98655480920d1852a54">
  <xsd:schema xmlns:xsd="http://www.w3.org/2001/XMLSchema" xmlns:xs="http://www.w3.org/2001/XMLSchema" xmlns:p="http://schemas.microsoft.com/office/2006/metadata/properties" xmlns:ns3="2b1941cf-624b-4432-811c-dadbfb0ae532" xmlns:ns4="5d1658cc-2bec-4c67-9179-57827c712b29" targetNamespace="http://schemas.microsoft.com/office/2006/metadata/properties" ma:root="true" ma:fieldsID="d41314b06c9c45f026f37169d24e0f29" ns3:_="" ns4:_="">
    <xsd:import namespace="2b1941cf-624b-4432-811c-dadbfb0ae532"/>
    <xsd:import namespace="5d1658cc-2bec-4c67-9179-57827c712b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41cf-624b-4432-811c-dadbfb0a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658cc-2bec-4c67-9179-57827c712b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1941cf-624b-4432-811c-dadbfb0ae532" xsi:nil="true"/>
  </documentManagement>
</p:properties>
</file>

<file path=customXml/itemProps1.xml><?xml version="1.0" encoding="utf-8"?>
<ds:datastoreItem xmlns:ds="http://schemas.openxmlformats.org/officeDocument/2006/customXml" ds:itemID="{BB48CDAA-812D-4A18-AA08-37E07ED9D2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941cf-624b-4432-811c-dadbfb0ae532"/>
    <ds:schemaRef ds:uri="5d1658cc-2bec-4c67-9179-57827c712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7741C-17A4-44D7-8BBE-54D5469FA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69DEE-7597-4278-A016-9BF8EB41C1A4}">
  <ds:schemaRefs>
    <ds:schemaRef ds:uri="http://www.w3.org/XML/1998/namespace"/>
    <ds:schemaRef ds:uri="http://schemas.openxmlformats.org/package/2006/metadata/core-properties"/>
    <ds:schemaRef ds:uri="2b1941cf-624b-4432-811c-dadbfb0ae532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5d1658cc-2bec-4c67-9179-57827c712b2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normal</vt:lpstr>
      <vt:lpstr>red</vt:lpstr>
      <vt:lpstr>blue</vt:lpstr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Ayala</dc:creator>
  <cp:lastModifiedBy>Orlando Ayala</cp:lastModifiedBy>
  <dcterms:created xsi:type="dcterms:W3CDTF">2023-06-14T21:27:47Z</dcterms:created>
  <dcterms:modified xsi:type="dcterms:W3CDTF">2023-06-14T23:53:43Z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0x0101009C7B77470494DF45B6F9CFD69859CE62</vt:lpwstr>
  </property>
</Properties>
</file>