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 activeTab="3"/>
  </bookViews>
  <sheets>
    <sheet name="All Data" sheetId="1" r:id="rId1"/>
    <sheet name="VC11" sheetId="2" r:id="rId2"/>
    <sheet name="VC10" sheetId="5" r:id="rId3"/>
    <sheet name="GCC 4.7.2" sheetId="4" r:id="rId4"/>
  </sheets>
  <calcPr calcId="145621"/>
  <fileRecoveryPr repairLoad="1"/>
</workbook>
</file>

<file path=xl/calcChain.xml><?xml version="1.0" encoding="utf-8"?>
<calcChain xmlns="http://schemas.openxmlformats.org/spreadsheetml/2006/main">
  <c r="K57" i="4" l="1"/>
  <c r="J57" i="4"/>
  <c r="F57" i="4"/>
  <c r="N57" i="4" s="1"/>
  <c r="E57" i="4"/>
  <c r="K56" i="4"/>
  <c r="J56" i="4"/>
  <c r="F56" i="4"/>
  <c r="E56" i="4"/>
  <c r="K55" i="4"/>
  <c r="J55" i="4"/>
  <c r="F55" i="4"/>
  <c r="E55" i="4"/>
  <c r="K54" i="4"/>
  <c r="J54" i="4"/>
  <c r="F54" i="4"/>
  <c r="E54" i="4"/>
  <c r="K53" i="4"/>
  <c r="J53" i="4"/>
  <c r="F53" i="4"/>
  <c r="E53" i="4"/>
  <c r="K52" i="4"/>
  <c r="J52" i="4"/>
  <c r="F52" i="4"/>
  <c r="E52" i="4"/>
  <c r="K51" i="4"/>
  <c r="J51" i="4"/>
  <c r="F51" i="4"/>
  <c r="E51" i="4"/>
  <c r="K50" i="4"/>
  <c r="J50" i="4"/>
  <c r="F50" i="4"/>
  <c r="E50" i="4"/>
  <c r="K49" i="4"/>
  <c r="J49" i="4"/>
  <c r="F49" i="4"/>
  <c r="E49" i="4"/>
  <c r="K48" i="4"/>
  <c r="J48" i="4"/>
  <c r="F48" i="4"/>
  <c r="E48" i="4"/>
  <c r="K47" i="4"/>
  <c r="J47" i="4"/>
  <c r="F47" i="4"/>
  <c r="E47" i="4"/>
  <c r="K46" i="4"/>
  <c r="J46" i="4"/>
  <c r="F46" i="4"/>
  <c r="E46" i="4"/>
  <c r="K45" i="4"/>
  <c r="J45" i="4"/>
  <c r="F45" i="4"/>
  <c r="E45" i="4"/>
  <c r="K44" i="4"/>
  <c r="J44" i="4"/>
  <c r="F44" i="4"/>
  <c r="E44" i="4"/>
  <c r="K43" i="4"/>
  <c r="J43" i="4"/>
  <c r="F43" i="4"/>
  <c r="E43" i="4"/>
  <c r="K42" i="4"/>
  <c r="J42" i="4"/>
  <c r="F42" i="4"/>
  <c r="E42" i="4"/>
  <c r="K41" i="4"/>
  <c r="J41" i="4"/>
  <c r="F41" i="4"/>
  <c r="E41" i="4"/>
  <c r="K40" i="4"/>
  <c r="J40" i="4"/>
  <c r="F40" i="4"/>
  <c r="E40" i="4"/>
  <c r="K38" i="4"/>
  <c r="J38" i="4"/>
  <c r="F38" i="4"/>
  <c r="N38" i="4" s="1"/>
  <c r="E38" i="4"/>
  <c r="K37" i="4"/>
  <c r="J37" i="4"/>
  <c r="F37" i="4"/>
  <c r="N37" i="4" s="1"/>
  <c r="E37" i="4"/>
  <c r="K36" i="4"/>
  <c r="J36" i="4"/>
  <c r="F36" i="4"/>
  <c r="N36" i="4" s="1"/>
  <c r="E36" i="4"/>
  <c r="K35" i="4"/>
  <c r="J35" i="4"/>
  <c r="F35" i="4"/>
  <c r="N35" i="4" s="1"/>
  <c r="E35" i="4"/>
  <c r="K34" i="4"/>
  <c r="J34" i="4"/>
  <c r="F34" i="4"/>
  <c r="N34" i="4" s="1"/>
  <c r="E34" i="4"/>
  <c r="K33" i="4"/>
  <c r="J33" i="4"/>
  <c r="F33" i="4"/>
  <c r="N33" i="4" s="1"/>
  <c r="E33" i="4"/>
  <c r="K32" i="4"/>
  <c r="J32" i="4"/>
  <c r="F32" i="4"/>
  <c r="N32" i="4" s="1"/>
  <c r="E32" i="4"/>
  <c r="K31" i="4"/>
  <c r="J31" i="4"/>
  <c r="F31" i="4"/>
  <c r="N31" i="4" s="1"/>
  <c r="E31" i="4"/>
  <c r="K30" i="4"/>
  <c r="J30" i="4"/>
  <c r="F30" i="4"/>
  <c r="N30" i="4" s="1"/>
  <c r="E30" i="4"/>
  <c r="K29" i="4"/>
  <c r="J29" i="4"/>
  <c r="F29" i="4"/>
  <c r="N29" i="4" s="1"/>
  <c r="E29" i="4"/>
  <c r="K28" i="4"/>
  <c r="J28" i="4"/>
  <c r="F28" i="4"/>
  <c r="N28" i="4" s="1"/>
  <c r="E28" i="4"/>
  <c r="K27" i="4"/>
  <c r="J27" i="4"/>
  <c r="F27" i="4"/>
  <c r="N27" i="4" s="1"/>
  <c r="E27" i="4"/>
  <c r="K26" i="4"/>
  <c r="J26" i="4"/>
  <c r="F26" i="4"/>
  <c r="N26" i="4" s="1"/>
  <c r="E26" i="4"/>
  <c r="K25" i="4"/>
  <c r="J25" i="4"/>
  <c r="F25" i="4"/>
  <c r="N25" i="4" s="1"/>
  <c r="E25" i="4"/>
  <c r="K24" i="4"/>
  <c r="J24" i="4"/>
  <c r="F24" i="4"/>
  <c r="N24" i="4" s="1"/>
  <c r="E24" i="4"/>
  <c r="K23" i="4"/>
  <c r="J23" i="4"/>
  <c r="F23" i="4"/>
  <c r="N23" i="4" s="1"/>
  <c r="E23" i="4"/>
  <c r="K22" i="4"/>
  <c r="J22" i="4"/>
  <c r="F22" i="4"/>
  <c r="N22" i="4" s="1"/>
  <c r="E22" i="4"/>
  <c r="K21" i="4"/>
  <c r="J21" i="4"/>
  <c r="F21" i="4"/>
  <c r="N21" i="4" s="1"/>
  <c r="E21" i="4"/>
  <c r="K19" i="4"/>
  <c r="J19" i="4"/>
  <c r="F19" i="4"/>
  <c r="N19" i="4" s="1"/>
  <c r="E19" i="4"/>
  <c r="M19" i="4" s="1"/>
  <c r="K18" i="4"/>
  <c r="J18" i="4"/>
  <c r="F18" i="4"/>
  <c r="N18" i="4" s="1"/>
  <c r="E18" i="4"/>
  <c r="M18" i="4" s="1"/>
  <c r="K17" i="4"/>
  <c r="J17" i="4"/>
  <c r="F17" i="4"/>
  <c r="N17" i="4" s="1"/>
  <c r="E17" i="4"/>
  <c r="M17" i="4" s="1"/>
  <c r="K16" i="4"/>
  <c r="J16" i="4"/>
  <c r="F16" i="4"/>
  <c r="N16" i="4" s="1"/>
  <c r="E16" i="4"/>
  <c r="M16" i="4" s="1"/>
  <c r="K15" i="4"/>
  <c r="J15" i="4"/>
  <c r="F15" i="4"/>
  <c r="N15" i="4" s="1"/>
  <c r="E15" i="4"/>
  <c r="M15" i="4" s="1"/>
  <c r="K14" i="4"/>
  <c r="J14" i="4"/>
  <c r="F14" i="4"/>
  <c r="N14" i="4" s="1"/>
  <c r="E14" i="4"/>
  <c r="M14" i="4" s="1"/>
  <c r="K13" i="4"/>
  <c r="J13" i="4"/>
  <c r="F13" i="4"/>
  <c r="N13" i="4" s="1"/>
  <c r="E13" i="4"/>
  <c r="M13" i="4" s="1"/>
  <c r="K12" i="4"/>
  <c r="J12" i="4"/>
  <c r="F12" i="4"/>
  <c r="N12" i="4" s="1"/>
  <c r="E12" i="4"/>
  <c r="M12" i="4" s="1"/>
  <c r="K11" i="4"/>
  <c r="J11" i="4"/>
  <c r="F11" i="4"/>
  <c r="N11" i="4" s="1"/>
  <c r="E11" i="4"/>
  <c r="M11" i="4" s="1"/>
  <c r="K10" i="4"/>
  <c r="J10" i="4"/>
  <c r="F10" i="4"/>
  <c r="N10" i="4" s="1"/>
  <c r="E10" i="4"/>
  <c r="M10" i="4" s="1"/>
  <c r="K9" i="4"/>
  <c r="J9" i="4"/>
  <c r="F9" i="4"/>
  <c r="N9" i="4" s="1"/>
  <c r="E9" i="4"/>
  <c r="M9" i="4" s="1"/>
  <c r="K8" i="4"/>
  <c r="J8" i="4"/>
  <c r="F8" i="4"/>
  <c r="N8" i="4" s="1"/>
  <c r="E8" i="4"/>
  <c r="M8" i="4" s="1"/>
  <c r="K7" i="4"/>
  <c r="J7" i="4"/>
  <c r="F7" i="4"/>
  <c r="N7" i="4" s="1"/>
  <c r="E7" i="4"/>
  <c r="M7" i="4" s="1"/>
  <c r="K6" i="4"/>
  <c r="J6" i="4"/>
  <c r="F6" i="4"/>
  <c r="N6" i="4" s="1"/>
  <c r="E6" i="4"/>
  <c r="M6" i="4" s="1"/>
  <c r="K5" i="4"/>
  <c r="J5" i="4"/>
  <c r="F5" i="4"/>
  <c r="N5" i="4" s="1"/>
  <c r="E5" i="4"/>
  <c r="M5" i="4" s="1"/>
  <c r="K4" i="4"/>
  <c r="J4" i="4"/>
  <c r="F4" i="4"/>
  <c r="N4" i="4" s="1"/>
  <c r="E4" i="4"/>
  <c r="M4" i="4" s="1"/>
  <c r="K3" i="4"/>
  <c r="J3" i="4"/>
  <c r="F3" i="4"/>
  <c r="N3" i="4" s="1"/>
  <c r="E3" i="4"/>
  <c r="M3" i="4" s="1"/>
  <c r="K2" i="4"/>
  <c r="J2" i="4"/>
  <c r="F2" i="4"/>
  <c r="N2" i="4" s="1"/>
  <c r="E2" i="4"/>
  <c r="M2" i="4" s="1"/>
  <c r="M40" i="4" l="1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N56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K57" i="5"/>
  <c r="J57" i="5"/>
  <c r="F57" i="5"/>
  <c r="N57" i="5" s="1"/>
  <c r="E57" i="5"/>
  <c r="M57" i="5" s="1"/>
  <c r="K56" i="5"/>
  <c r="J56" i="5"/>
  <c r="F56" i="5"/>
  <c r="N56" i="5" s="1"/>
  <c r="E56" i="5"/>
  <c r="M56" i="5" s="1"/>
  <c r="K55" i="5"/>
  <c r="J55" i="5"/>
  <c r="F55" i="5"/>
  <c r="N55" i="5" s="1"/>
  <c r="E55" i="5"/>
  <c r="M55" i="5" s="1"/>
  <c r="K54" i="5"/>
  <c r="J54" i="5"/>
  <c r="F54" i="5"/>
  <c r="N54" i="5" s="1"/>
  <c r="E54" i="5"/>
  <c r="M54" i="5" s="1"/>
  <c r="K53" i="5"/>
  <c r="J53" i="5"/>
  <c r="F53" i="5"/>
  <c r="N53" i="5" s="1"/>
  <c r="E53" i="5"/>
  <c r="M53" i="5" s="1"/>
  <c r="K52" i="5"/>
  <c r="J52" i="5"/>
  <c r="F52" i="5"/>
  <c r="N52" i="5" s="1"/>
  <c r="E52" i="5"/>
  <c r="M52" i="5" s="1"/>
  <c r="K51" i="5"/>
  <c r="J51" i="5"/>
  <c r="F51" i="5"/>
  <c r="N51" i="5" s="1"/>
  <c r="E51" i="5"/>
  <c r="M51" i="5" s="1"/>
  <c r="K50" i="5"/>
  <c r="J50" i="5"/>
  <c r="F50" i="5"/>
  <c r="N50" i="5" s="1"/>
  <c r="E50" i="5"/>
  <c r="M50" i="5" s="1"/>
  <c r="K49" i="5"/>
  <c r="J49" i="5"/>
  <c r="F49" i="5"/>
  <c r="N49" i="5" s="1"/>
  <c r="E49" i="5"/>
  <c r="M49" i="5" s="1"/>
  <c r="K48" i="5"/>
  <c r="J48" i="5"/>
  <c r="F48" i="5"/>
  <c r="N48" i="5" s="1"/>
  <c r="E48" i="5"/>
  <c r="M48" i="5" s="1"/>
  <c r="K47" i="5"/>
  <c r="J47" i="5"/>
  <c r="F47" i="5"/>
  <c r="N47" i="5" s="1"/>
  <c r="E47" i="5"/>
  <c r="M47" i="5" s="1"/>
  <c r="K46" i="5"/>
  <c r="J46" i="5"/>
  <c r="F46" i="5"/>
  <c r="N46" i="5" s="1"/>
  <c r="E46" i="5"/>
  <c r="M46" i="5" s="1"/>
  <c r="K45" i="5"/>
  <c r="J45" i="5"/>
  <c r="F45" i="5"/>
  <c r="N45" i="5" s="1"/>
  <c r="E45" i="5"/>
  <c r="M45" i="5" s="1"/>
  <c r="K44" i="5"/>
  <c r="J44" i="5"/>
  <c r="F44" i="5"/>
  <c r="N44" i="5" s="1"/>
  <c r="E44" i="5"/>
  <c r="M44" i="5" s="1"/>
  <c r="K43" i="5"/>
  <c r="J43" i="5"/>
  <c r="F43" i="5"/>
  <c r="N43" i="5" s="1"/>
  <c r="E43" i="5"/>
  <c r="M43" i="5" s="1"/>
  <c r="K42" i="5"/>
  <c r="J42" i="5"/>
  <c r="F42" i="5"/>
  <c r="N42" i="5" s="1"/>
  <c r="E42" i="5"/>
  <c r="M42" i="5" s="1"/>
  <c r="K41" i="5"/>
  <c r="J41" i="5"/>
  <c r="F41" i="5"/>
  <c r="N41" i="5" s="1"/>
  <c r="E41" i="5"/>
  <c r="M41" i="5" s="1"/>
  <c r="K40" i="5"/>
  <c r="J40" i="5"/>
  <c r="F40" i="5"/>
  <c r="N40" i="5" s="1"/>
  <c r="E40" i="5"/>
  <c r="M40" i="5" s="1"/>
  <c r="K38" i="5"/>
  <c r="J38" i="5"/>
  <c r="F38" i="5"/>
  <c r="N38" i="5" s="1"/>
  <c r="E38" i="5"/>
  <c r="M38" i="5" s="1"/>
  <c r="K37" i="5"/>
  <c r="J37" i="5"/>
  <c r="F37" i="5"/>
  <c r="N37" i="5" s="1"/>
  <c r="E37" i="5"/>
  <c r="M37" i="5" s="1"/>
  <c r="K36" i="5"/>
  <c r="J36" i="5"/>
  <c r="F36" i="5"/>
  <c r="N36" i="5" s="1"/>
  <c r="E36" i="5"/>
  <c r="M36" i="5" s="1"/>
  <c r="K35" i="5"/>
  <c r="J35" i="5"/>
  <c r="F35" i="5"/>
  <c r="N35" i="5" s="1"/>
  <c r="E35" i="5"/>
  <c r="M35" i="5" s="1"/>
  <c r="K34" i="5"/>
  <c r="J34" i="5"/>
  <c r="F34" i="5"/>
  <c r="N34" i="5" s="1"/>
  <c r="E34" i="5"/>
  <c r="M34" i="5" s="1"/>
  <c r="K33" i="5"/>
  <c r="J33" i="5"/>
  <c r="F33" i="5"/>
  <c r="N33" i="5" s="1"/>
  <c r="E33" i="5"/>
  <c r="M33" i="5" s="1"/>
  <c r="K32" i="5"/>
  <c r="J32" i="5"/>
  <c r="F32" i="5"/>
  <c r="N32" i="5" s="1"/>
  <c r="E32" i="5"/>
  <c r="M32" i="5" s="1"/>
  <c r="K31" i="5"/>
  <c r="J31" i="5"/>
  <c r="F31" i="5"/>
  <c r="N31" i="5" s="1"/>
  <c r="E31" i="5"/>
  <c r="M31" i="5" s="1"/>
  <c r="K30" i="5"/>
  <c r="J30" i="5"/>
  <c r="F30" i="5"/>
  <c r="N30" i="5" s="1"/>
  <c r="E30" i="5"/>
  <c r="M30" i="5" s="1"/>
  <c r="K29" i="5"/>
  <c r="J29" i="5"/>
  <c r="F29" i="5"/>
  <c r="N29" i="5" s="1"/>
  <c r="E29" i="5"/>
  <c r="M29" i="5" s="1"/>
  <c r="K28" i="5"/>
  <c r="J28" i="5"/>
  <c r="F28" i="5"/>
  <c r="N28" i="5" s="1"/>
  <c r="E28" i="5"/>
  <c r="M28" i="5" s="1"/>
  <c r="K27" i="5"/>
  <c r="J27" i="5"/>
  <c r="F27" i="5"/>
  <c r="N27" i="5" s="1"/>
  <c r="E27" i="5"/>
  <c r="M27" i="5" s="1"/>
  <c r="K26" i="5"/>
  <c r="J26" i="5"/>
  <c r="F26" i="5"/>
  <c r="N26" i="5" s="1"/>
  <c r="E26" i="5"/>
  <c r="M26" i="5" s="1"/>
  <c r="K25" i="5"/>
  <c r="J25" i="5"/>
  <c r="F25" i="5"/>
  <c r="N25" i="5" s="1"/>
  <c r="E25" i="5"/>
  <c r="M25" i="5" s="1"/>
  <c r="K24" i="5"/>
  <c r="J24" i="5"/>
  <c r="F24" i="5"/>
  <c r="N24" i="5" s="1"/>
  <c r="E24" i="5"/>
  <c r="M24" i="5" s="1"/>
  <c r="K23" i="5"/>
  <c r="J23" i="5"/>
  <c r="F23" i="5"/>
  <c r="N23" i="5" s="1"/>
  <c r="E23" i="5"/>
  <c r="M23" i="5" s="1"/>
  <c r="K22" i="5"/>
  <c r="J22" i="5"/>
  <c r="F22" i="5"/>
  <c r="N22" i="5" s="1"/>
  <c r="E22" i="5"/>
  <c r="M22" i="5" s="1"/>
  <c r="K21" i="5"/>
  <c r="J21" i="5"/>
  <c r="F21" i="5"/>
  <c r="N21" i="5" s="1"/>
  <c r="E21" i="5"/>
  <c r="M21" i="5" s="1"/>
  <c r="K19" i="5"/>
  <c r="J19" i="5"/>
  <c r="F19" i="5"/>
  <c r="N19" i="5" s="1"/>
  <c r="E19" i="5"/>
  <c r="M19" i="5" s="1"/>
  <c r="K18" i="5"/>
  <c r="J18" i="5"/>
  <c r="F18" i="5"/>
  <c r="N18" i="5" s="1"/>
  <c r="E18" i="5"/>
  <c r="M18" i="5" s="1"/>
  <c r="K17" i="5"/>
  <c r="J17" i="5"/>
  <c r="F17" i="5"/>
  <c r="N17" i="5" s="1"/>
  <c r="E17" i="5"/>
  <c r="M17" i="5" s="1"/>
  <c r="K16" i="5"/>
  <c r="J16" i="5"/>
  <c r="F16" i="5"/>
  <c r="N16" i="5" s="1"/>
  <c r="E16" i="5"/>
  <c r="M16" i="5" s="1"/>
  <c r="K15" i="5"/>
  <c r="J15" i="5"/>
  <c r="F15" i="5"/>
  <c r="N15" i="5" s="1"/>
  <c r="E15" i="5"/>
  <c r="M15" i="5" s="1"/>
  <c r="K14" i="5"/>
  <c r="J14" i="5"/>
  <c r="F14" i="5"/>
  <c r="N14" i="5" s="1"/>
  <c r="E14" i="5"/>
  <c r="M14" i="5" s="1"/>
  <c r="K13" i="5"/>
  <c r="J13" i="5"/>
  <c r="F13" i="5"/>
  <c r="N13" i="5" s="1"/>
  <c r="E13" i="5"/>
  <c r="M13" i="5" s="1"/>
  <c r="K12" i="5"/>
  <c r="J12" i="5"/>
  <c r="F12" i="5"/>
  <c r="N12" i="5" s="1"/>
  <c r="E12" i="5"/>
  <c r="M12" i="5" s="1"/>
  <c r="K11" i="5"/>
  <c r="J11" i="5"/>
  <c r="F11" i="5"/>
  <c r="N11" i="5" s="1"/>
  <c r="E11" i="5"/>
  <c r="M11" i="5" s="1"/>
  <c r="K10" i="5"/>
  <c r="J10" i="5"/>
  <c r="F10" i="5"/>
  <c r="N10" i="5" s="1"/>
  <c r="E10" i="5"/>
  <c r="M10" i="5" s="1"/>
  <c r="K9" i="5"/>
  <c r="J9" i="5"/>
  <c r="F9" i="5"/>
  <c r="N9" i="5" s="1"/>
  <c r="E9" i="5"/>
  <c r="M9" i="5" s="1"/>
  <c r="K8" i="5"/>
  <c r="J8" i="5"/>
  <c r="F8" i="5"/>
  <c r="N8" i="5" s="1"/>
  <c r="E8" i="5"/>
  <c r="M8" i="5" s="1"/>
  <c r="K7" i="5"/>
  <c r="J7" i="5"/>
  <c r="F7" i="5"/>
  <c r="N7" i="5" s="1"/>
  <c r="E7" i="5"/>
  <c r="M7" i="5" s="1"/>
  <c r="K6" i="5"/>
  <c r="J6" i="5"/>
  <c r="F6" i="5"/>
  <c r="N6" i="5" s="1"/>
  <c r="E6" i="5"/>
  <c r="M6" i="5" s="1"/>
  <c r="K5" i="5"/>
  <c r="J5" i="5"/>
  <c r="F5" i="5"/>
  <c r="N5" i="5" s="1"/>
  <c r="E5" i="5"/>
  <c r="M5" i="5" s="1"/>
  <c r="K4" i="5"/>
  <c r="J4" i="5"/>
  <c r="F4" i="5"/>
  <c r="N4" i="5" s="1"/>
  <c r="E4" i="5"/>
  <c r="M4" i="5" s="1"/>
  <c r="K3" i="5"/>
  <c r="J3" i="5"/>
  <c r="F3" i="5"/>
  <c r="N3" i="5" s="1"/>
  <c r="E3" i="5"/>
  <c r="M3" i="5" s="1"/>
  <c r="K2" i="5"/>
  <c r="J2" i="5"/>
  <c r="F2" i="5"/>
  <c r="N2" i="5" s="1"/>
  <c r="E2" i="5"/>
  <c r="M2" i="5" s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J40" i="2" l="1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E21" i="2"/>
  <c r="M21" i="2" s="1"/>
  <c r="F21" i="2"/>
  <c r="N21" i="2" s="1"/>
  <c r="E22" i="2"/>
  <c r="M22" i="2" s="1"/>
  <c r="F22" i="2"/>
  <c r="N22" i="2" s="1"/>
  <c r="E23" i="2"/>
  <c r="M23" i="2" s="1"/>
  <c r="F23" i="2"/>
  <c r="N23" i="2" s="1"/>
  <c r="E24" i="2"/>
  <c r="F24" i="2"/>
  <c r="E25" i="2"/>
  <c r="M25" i="2" s="1"/>
  <c r="F25" i="2"/>
  <c r="N25" i="2" s="1"/>
  <c r="E26" i="2"/>
  <c r="M26" i="2" s="1"/>
  <c r="F26" i="2"/>
  <c r="N26" i="2" s="1"/>
  <c r="E27" i="2"/>
  <c r="M27" i="2" s="1"/>
  <c r="F27" i="2"/>
  <c r="N27" i="2" s="1"/>
  <c r="E28" i="2"/>
  <c r="F28" i="2"/>
  <c r="E29" i="2"/>
  <c r="M29" i="2" s="1"/>
  <c r="F29" i="2"/>
  <c r="N29" i="2" s="1"/>
  <c r="E30" i="2"/>
  <c r="M30" i="2" s="1"/>
  <c r="F30" i="2"/>
  <c r="N30" i="2" s="1"/>
  <c r="E31" i="2"/>
  <c r="M31" i="2" s="1"/>
  <c r="F31" i="2"/>
  <c r="N31" i="2" s="1"/>
  <c r="E32" i="2"/>
  <c r="F32" i="2"/>
  <c r="E33" i="2"/>
  <c r="M33" i="2" s="1"/>
  <c r="F33" i="2"/>
  <c r="N33" i="2" s="1"/>
  <c r="E34" i="2"/>
  <c r="M34" i="2" s="1"/>
  <c r="F34" i="2"/>
  <c r="N34" i="2" s="1"/>
  <c r="E35" i="2"/>
  <c r="M35" i="2" s="1"/>
  <c r="F35" i="2"/>
  <c r="N35" i="2" s="1"/>
  <c r="E36" i="2"/>
  <c r="F36" i="2"/>
  <c r="E37" i="2"/>
  <c r="M37" i="2" s="1"/>
  <c r="F37" i="2"/>
  <c r="N37" i="2" s="1"/>
  <c r="E38" i="2"/>
  <c r="M38" i="2" s="1"/>
  <c r="F38" i="2"/>
  <c r="N38" i="2" s="1"/>
  <c r="N17" i="2"/>
  <c r="M15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E3" i="2"/>
  <c r="F3" i="2"/>
  <c r="E4" i="2"/>
  <c r="F4" i="2"/>
  <c r="E5" i="2"/>
  <c r="F5" i="2"/>
  <c r="E6" i="2"/>
  <c r="F6" i="2"/>
  <c r="E7" i="2"/>
  <c r="M7" i="2" s="1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F2" i="2"/>
  <c r="N2" i="2" s="1"/>
  <c r="E2" i="2"/>
  <c r="M2" i="2" s="1"/>
  <c r="E3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  <c r="M18" i="2" l="1"/>
  <c r="M14" i="2"/>
  <c r="N19" i="2"/>
  <c r="N15" i="2"/>
  <c r="N13" i="2"/>
  <c r="N11" i="2"/>
  <c r="N9" i="2"/>
  <c r="N7" i="2"/>
  <c r="N5" i="2"/>
  <c r="N3" i="2"/>
  <c r="M3" i="2"/>
  <c r="M11" i="2"/>
  <c r="M19" i="2"/>
  <c r="N36" i="2"/>
  <c r="N32" i="2"/>
  <c r="N28" i="2"/>
  <c r="N24" i="2"/>
  <c r="M10" i="2"/>
  <c r="M6" i="2"/>
  <c r="M36" i="2"/>
  <c r="M32" i="2"/>
  <c r="M28" i="2"/>
  <c r="M24" i="2"/>
  <c r="N55" i="2"/>
  <c r="N49" i="2"/>
  <c r="N43" i="2"/>
  <c r="M57" i="2"/>
  <c r="M55" i="2"/>
  <c r="M53" i="2"/>
  <c r="M51" i="2"/>
  <c r="M49" i="2"/>
  <c r="M47" i="2"/>
  <c r="M45" i="2"/>
  <c r="M43" i="2"/>
  <c r="M41" i="2"/>
  <c r="M17" i="2"/>
  <c r="M13" i="2"/>
  <c r="M9" i="2"/>
  <c r="M5" i="2"/>
  <c r="N56" i="2"/>
  <c r="N54" i="2"/>
  <c r="N52" i="2"/>
  <c r="N50" i="2"/>
  <c r="N48" i="2"/>
  <c r="N46" i="2"/>
  <c r="N44" i="2"/>
  <c r="N42" i="2"/>
  <c r="N40" i="2"/>
  <c r="N57" i="2"/>
  <c r="N53" i="2"/>
  <c r="N51" i="2"/>
  <c r="N47" i="2"/>
  <c r="N45" i="2"/>
  <c r="N41" i="2"/>
  <c r="N18" i="2"/>
  <c r="N16" i="2"/>
  <c r="N14" i="2"/>
  <c r="N12" i="2"/>
  <c r="N10" i="2"/>
  <c r="N8" i="2"/>
  <c r="N6" i="2"/>
  <c r="N4" i="2"/>
  <c r="M4" i="2"/>
  <c r="M8" i="2"/>
  <c r="M12" i="2"/>
  <c r="M16" i="2"/>
  <c r="M56" i="2"/>
  <c r="M54" i="2"/>
  <c r="M52" i="2"/>
  <c r="M50" i="2"/>
  <c r="M48" i="2"/>
  <c r="M46" i="2"/>
  <c r="M44" i="2"/>
  <c r="M42" i="2"/>
  <c r="M40" i="2"/>
</calcChain>
</file>

<file path=xl/sharedStrings.xml><?xml version="1.0" encoding="utf-8"?>
<sst xmlns="http://schemas.openxmlformats.org/spreadsheetml/2006/main" count="376" uniqueCount="92">
  <si>
    <t>compile-time-an-example04.exe</t>
  </si>
  <si>
    <t>compile-time-an-example04a.exe</t>
  </si>
  <si>
    <t>compile-time-pat-factorial0-a.exe</t>
  </si>
  <si>
    <t>compile-time-pat-factorial0-b.exe</t>
  </si>
  <si>
    <t>compile-time-pat-factorial1-a.exe</t>
  </si>
  <si>
    <t>compile-time-pat-factorial1-b.exe</t>
  </si>
  <si>
    <t>compile-time-pat-factorial2-a.exe</t>
  </si>
  <si>
    <t>compile-time-pat-factorial2-b.exe</t>
  </si>
  <si>
    <t>compile-time-pat-fibonacci-a.exe</t>
  </si>
  <si>
    <t>compile-time-pat-fibonacci-b.exe</t>
  </si>
  <si>
    <t>compile-time-pat-gcd1-a.exe</t>
  </si>
  <si>
    <t>compile-time-pat-gcd1-b.exe</t>
  </si>
  <si>
    <t>compile-time-pat-gcd2-a.exe</t>
  </si>
  <si>
    <t>compile-time-pat-gcd2-b.exe</t>
  </si>
  <si>
    <t>compile-time-pat-gcd3-a.exe</t>
  </si>
  <si>
    <t>compile-time-pat-gcd3-b.exe</t>
  </si>
  <si>
    <t>compile-time-pat-lambda-a.exe</t>
  </si>
  <si>
    <t>compile-time-pat-lambda-b.exe</t>
  </si>
  <si>
    <t>compile-time-pat-power-a.exe</t>
  </si>
  <si>
    <t>compile-time-pat-power-b.exe</t>
  </si>
  <si>
    <t>compile-time-vir-factorial0-a.exe</t>
  </si>
  <si>
    <t>compile-time-vir-factorial0-b.exe</t>
  </si>
  <si>
    <t>compile-time-vir-factorial1-a.exe</t>
  </si>
  <si>
    <t>compile-time-vir-factorial1-b.exe</t>
  </si>
  <si>
    <t>compile-time-vir-factorial2-a.exe</t>
  </si>
  <si>
    <t>compile-time-vir-factorial2-b.exe</t>
  </si>
  <si>
    <t>compile-time-vir-fibonacci-a.exe</t>
  </si>
  <si>
    <t>compile-time-vir-fibonacci-b.exe</t>
  </si>
  <si>
    <t>compile-time-vir-gcd1-a.exe</t>
  </si>
  <si>
    <t>compile-time-vir-gcd1-b.exe</t>
  </si>
  <si>
    <t>compile-time-vir-gcd2-a.exe</t>
  </si>
  <si>
    <t>compile-time-vir-gcd2-b.exe</t>
  </si>
  <si>
    <t>compile-time-vir-gcd3-a.exe</t>
  </si>
  <si>
    <t>compile-time-vir-gcd3-b.exe</t>
  </si>
  <si>
    <t>compile-time-vir-lambda-a.exe</t>
  </si>
  <si>
    <t>compile-time-vir-lambda-b.exe</t>
  </si>
  <si>
    <t>compile-time-vir-power-a.exe</t>
  </si>
  <si>
    <t>compile-time-vir-power-b.exe</t>
  </si>
  <si>
    <t>Attempt:</t>
  </si>
  <si>
    <t>c2.dll</t>
  </si>
  <si>
    <t>c1xx.dll</t>
  </si>
  <si>
    <t>link.exe</t>
  </si>
  <si>
    <t>STD Dev</t>
  </si>
  <si>
    <t>Min</t>
  </si>
  <si>
    <t>Visual C++ 11</t>
  </si>
  <si>
    <t>MED</t>
  </si>
  <si>
    <t>MIN</t>
  </si>
  <si>
    <t>MED%DIFF</t>
  </si>
  <si>
    <t>MIN%DIFF</t>
  </si>
  <si>
    <t>Visual C++ 10</t>
  </si>
  <si>
    <t>as</t>
  </si>
  <si>
    <t>compile-time-pat-factorial0-a.o</t>
  </si>
  <si>
    <t>compile-time-pat-factorial0-b.o</t>
  </si>
  <si>
    <t>compile-time-pat-factorial1-a.o</t>
  </si>
  <si>
    <t>compile-time-pat-factorial1-b.o</t>
  </si>
  <si>
    <t>compile-time-pat-factorial2-a.o</t>
  </si>
  <si>
    <t>compile-time-pat-factorial2-b.o</t>
  </si>
  <si>
    <t>compile-time-pat-fibonacci-a.o</t>
  </si>
  <si>
    <t>compile-time-pat-fibonacci-b.o</t>
  </si>
  <si>
    <t>compile-time-pat-gcd1-a.o</t>
  </si>
  <si>
    <t>compile-time-pat-gcd1-b.o</t>
  </si>
  <si>
    <t>compile-time-pat-gcd2-a.o</t>
  </si>
  <si>
    <t>compile-time-pat-gcd2-b.o</t>
  </si>
  <si>
    <t>compile-time-pat-gcd3-a.o</t>
  </si>
  <si>
    <t>compile-time-pat-gcd3-b.o</t>
  </si>
  <si>
    <t>compile-time-pat-lambda-a.o</t>
  </si>
  <si>
    <t>compile-time-pat-lambda-b.o</t>
  </si>
  <si>
    <t>compile-time-pat-power-a.o</t>
  </si>
  <si>
    <t>compile-time-pat-power-b.o</t>
  </si>
  <si>
    <t>compile-time-vir-factorial0-a.o</t>
  </si>
  <si>
    <t>compile-time-vir-factorial0-b.o</t>
  </si>
  <si>
    <t>compile-time-vir-factorial1-a.o</t>
  </si>
  <si>
    <t>compile-time-vir-factorial1-b.o</t>
  </si>
  <si>
    <t>compile-time-vir-factorial2-a.o</t>
  </si>
  <si>
    <t>compile-time-vir-factorial2-b.o</t>
  </si>
  <si>
    <t>compile-time-vir-fibonacci-a.o</t>
  </si>
  <si>
    <t>compile-time-vir-fibonacci-b.o</t>
  </si>
  <si>
    <t>compile-time-vir-gcd1-a.o</t>
  </si>
  <si>
    <t>compile-time-vir-gcd1-b.o</t>
  </si>
  <si>
    <t>compile-time-vir-gcd2-a.o</t>
  </si>
  <si>
    <t>compile-time-vir-gcd2-b.o</t>
  </si>
  <si>
    <t>compile-time-vir-gcd3-a.o</t>
  </si>
  <si>
    <t>compile-time-vir-gcd3-b.o</t>
  </si>
  <si>
    <t>compile-time-vir-lambda-a.o</t>
  </si>
  <si>
    <t>compile-time-vir-lambda-b.o</t>
  </si>
  <si>
    <t>compile-time-vir-power-a.o</t>
  </si>
  <si>
    <t>compile-time-vir-power-b.o</t>
  </si>
  <si>
    <t>User</t>
  </si>
  <si>
    <t>System</t>
  </si>
  <si>
    <t>G++ 4.7.2 on Sierra</t>
  </si>
  <si>
    <t>cc1plus (1)</t>
  </si>
  <si>
    <t>cc1plus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</si>
</sst>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2" xfId="0" applyNumberFormat="1" applyBorder="1"/>
    <xf numFmtId="10" fontId="0" fillId="0" borderId="0" xfId="0" applyNumberFormat="1"/>
    <xf numFmtId="10" fontId="0" fillId="0" borderId="4" xfId="0" applyNumberFormat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0" fontId="1" fillId="0" borderId="8" xfId="0" applyNumberFormat="1" applyFont="1" applyBorder="1"/>
    <xf numFmtId="10" fontId="1" fillId="0" borderId="7" xfId="0" applyNumberFormat="1" applyFont="1" applyBorder="1"/>
    <xf numFmtId="0" fontId="1" fillId="0" borderId="5" xfId="0" applyFont="1" applyBorder="1"/>
    <xf numFmtId="0" fontId="1" fillId="0" borderId="4" xfId="0" applyFont="1" applyBorder="1"/>
    <xf numFmtId="10" fontId="1" fillId="0" borderId="3" xfId="0" applyNumberFormat="1" applyFont="1" applyBorder="1"/>
    <xf numFmtId="10" fontId="1" fillId="0" borderId="4" xfId="0" applyNumberFormat="1" applyFont="1" applyBorder="1"/>
    <xf numFmtId="0" fontId="1" fillId="0" borderId="0" xfId="0" applyFont="1"/>
    <xf numFmtId="0" fontId="1" fillId="0" borderId="9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6"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A76" workbookViewId="0">
      <selection activeCell="A76" sqref="A76"/>
    </sheetView>
  </sheetViews>
  <sheetFormatPr defaultRowHeight="15" x14ac:dyDescent="0.25"/>
  <cols>
    <col min="1" max="1" width="33.140625" bestFit="1" customWidth="1"/>
    <col min="2" max="4" width="6" bestFit="1" customWidth="1"/>
    <col min="6" max="6" width="9.140625" style="7"/>
    <col min="7" max="9" width="6" bestFit="1" customWidth="1"/>
    <col min="11" max="11" width="9.140625" style="7"/>
    <col min="12" max="14" width="6" bestFit="1" customWidth="1"/>
    <col min="16" max="16" width="9.140625" style="7"/>
  </cols>
  <sheetData>
    <row r="1" spans="1:16" x14ac:dyDescent="0.25">
      <c r="A1" s="9" t="s">
        <v>44</v>
      </c>
      <c r="B1" s="10" t="s">
        <v>40</v>
      </c>
      <c r="C1" s="11"/>
      <c r="D1" s="11"/>
      <c r="E1" s="12"/>
      <c r="F1" s="13"/>
      <c r="G1" s="11" t="s">
        <v>39</v>
      </c>
      <c r="H1" s="11"/>
      <c r="I1" s="11"/>
      <c r="J1" s="12"/>
      <c r="K1" s="14"/>
      <c r="L1" s="10" t="s">
        <v>41</v>
      </c>
      <c r="M1" s="11"/>
      <c r="N1" s="11"/>
      <c r="O1" s="12"/>
      <c r="P1" s="13"/>
    </row>
    <row r="2" spans="1:16" x14ac:dyDescent="0.25">
      <c r="A2" s="15" t="s">
        <v>38</v>
      </c>
      <c r="B2" s="15">
        <v>1</v>
      </c>
      <c r="C2" s="16">
        <v>2</v>
      </c>
      <c r="D2" s="16">
        <v>3</v>
      </c>
      <c r="E2" s="16" t="s">
        <v>43</v>
      </c>
      <c r="F2" s="17" t="s">
        <v>42</v>
      </c>
      <c r="G2" s="16">
        <v>1</v>
      </c>
      <c r="H2" s="16">
        <v>2</v>
      </c>
      <c r="I2" s="16">
        <v>3</v>
      </c>
      <c r="J2" s="16" t="s">
        <v>43</v>
      </c>
      <c r="K2" s="18" t="s">
        <v>42</v>
      </c>
      <c r="L2" s="15">
        <v>1</v>
      </c>
      <c r="M2" s="16">
        <v>2</v>
      </c>
      <c r="N2" s="16">
        <v>3</v>
      </c>
      <c r="O2" s="16" t="s">
        <v>43</v>
      </c>
      <c r="P2" s="17" t="s">
        <v>42</v>
      </c>
    </row>
    <row r="3" spans="1:16" x14ac:dyDescent="0.25">
      <c r="A3" t="s">
        <v>0</v>
      </c>
      <c r="B3" s="2">
        <v>1.0920000000000001</v>
      </c>
      <c r="C3" s="1">
        <v>0.998</v>
      </c>
      <c r="D3" s="1">
        <v>1.0289999999999999</v>
      </c>
      <c r="E3" s="5">
        <f>MIN(B3:D3)</f>
        <v>0.998</v>
      </c>
      <c r="F3" s="6">
        <f>STDEV(B3:D3)</f>
        <v>4.7899199714957021E-2</v>
      </c>
      <c r="G3">
        <v>0.20300000000000001</v>
      </c>
      <c r="H3">
        <v>0.187</v>
      </c>
      <c r="I3">
        <v>0.20300000000000001</v>
      </c>
      <c r="J3" s="5">
        <f>MIN(G3:I3)</f>
        <v>0.187</v>
      </c>
      <c r="K3" s="7">
        <f>STDEV(G3:I3)</f>
        <v>9.2376043070340197E-3</v>
      </c>
      <c r="L3" s="2">
        <v>0.34300000000000003</v>
      </c>
      <c r="M3" s="1">
        <v>0.35899999999999999</v>
      </c>
      <c r="N3" s="1">
        <v>0.32800000000000001</v>
      </c>
      <c r="O3" s="5">
        <f>MIN(L3:N3)</f>
        <v>0.32800000000000001</v>
      </c>
      <c r="P3" s="6">
        <f>STDEV(L3:N3)</f>
        <v>1.5502687938977966E-2</v>
      </c>
    </row>
    <row r="4" spans="1:16" x14ac:dyDescent="0.25">
      <c r="A4" t="s">
        <v>1</v>
      </c>
      <c r="B4" s="2">
        <v>1.0289999999999999</v>
      </c>
      <c r="C4" s="1">
        <v>1.139</v>
      </c>
      <c r="D4" s="1">
        <v>1.014</v>
      </c>
      <c r="E4" s="2">
        <f t="shared" ref="E4:E40" si="0">MIN(B4:D4)</f>
        <v>1.014</v>
      </c>
      <c r="F4" s="6">
        <f t="shared" ref="F4:F40" si="1">STDEV(B4:D4)</f>
        <v>6.8251984098144258E-2</v>
      </c>
      <c r="G4">
        <v>0.219</v>
      </c>
      <c r="H4">
        <v>0.20200000000000001</v>
      </c>
      <c r="I4">
        <v>0.218</v>
      </c>
      <c r="J4" s="2">
        <f t="shared" ref="J4:J40" si="2">MIN(G4:I4)</f>
        <v>0.20200000000000001</v>
      </c>
      <c r="K4" s="7">
        <f t="shared" ref="K4:K40" si="3">STDEV(G4:I4)</f>
        <v>9.5393920141694493E-3</v>
      </c>
      <c r="L4" s="2">
        <v>0.374</v>
      </c>
      <c r="M4" s="1">
        <v>0.374</v>
      </c>
      <c r="N4" s="1">
        <v>0.375</v>
      </c>
      <c r="O4" s="2">
        <f t="shared" ref="O4:O40" si="4">MIN(L4:N4)</f>
        <v>0.374</v>
      </c>
      <c r="P4" s="6">
        <f t="shared" ref="P4:P40" si="5">STDEV(L4:N4)</f>
        <v>5.7735026918962634E-4</v>
      </c>
    </row>
    <row r="5" spans="1:16" x14ac:dyDescent="0.25">
      <c r="A5" t="s">
        <v>2</v>
      </c>
      <c r="B5" s="2">
        <v>4.774</v>
      </c>
      <c r="C5" s="1">
        <v>1.575</v>
      </c>
      <c r="D5" s="1">
        <v>1.591</v>
      </c>
      <c r="E5" s="2">
        <f t="shared" si="0"/>
        <v>1.575</v>
      </c>
      <c r="F5" s="6">
        <f t="shared" si="1"/>
        <v>1.8423420782616164</v>
      </c>
      <c r="G5">
        <v>0.28100000000000003</v>
      </c>
      <c r="H5">
        <v>0.28100000000000003</v>
      </c>
      <c r="I5">
        <v>0.29699999999999999</v>
      </c>
      <c r="J5" s="2">
        <f t="shared" si="2"/>
        <v>0.28100000000000003</v>
      </c>
      <c r="K5" s="7">
        <f t="shared" si="3"/>
        <v>9.2376043070339885E-3</v>
      </c>
      <c r="L5" s="2">
        <v>0.5</v>
      </c>
      <c r="M5" s="1">
        <v>0.39</v>
      </c>
      <c r="N5" s="1">
        <v>0.35799999999999998</v>
      </c>
      <c r="O5" s="2">
        <f t="shared" si="4"/>
        <v>0.35799999999999998</v>
      </c>
      <c r="P5" s="6">
        <f t="shared" si="5"/>
        <v>7.4484897798144642E-2</v>
      </c>
    </row>
    <row r="6" spans="1:16" x14ac:dyDescent="0.25">
      <c r="A6" t="s">
        <v>3</v>
      </c>
      <c r="B6" s="2">
        <v>1.6379999999999999</v>
      </c>
      <c r="C6" s="1">
        <v>1.716</v>
      </c>
      <c r="D6" s="1">
        <v>1.6060000000000001</v>
      </c>
      <c r="E6" s="2">
        <f t="shared" si="0"/>
        <v>1.6060000000000001</v>
      </c>
      <c r="F6" s="6">
        <f t="shared" si="1"/>
        <v>5.658032638058328E-2</v>
      </c>
      <c r="G6">
        <v>0.28100000000000003</v>
      </c>
      <c r="H6">
        <v>0.29699999999999999</v>
      </c>
      <c r="I6">
        <v>0.29699999999999999</v>
      </c>
      <c r="J6" s="2">
        <f t="shared" si="2"/>
        <v>0.28100000000000003</v>
      </c>
      <c r="K6" s="7">
        <f t="shared" si="3"/>
        <v>9.2376043070339885E-3</v>
      </c>
      <c r="L6" s="2">
        <v>0.374</v>
      </c>
      <c r="M6" s="1">
        <v>0.39</v>
      </c>
      <c r="N6" s="1">
        <v>0.40500000000000003</v>
      </c>
      <c r="O6" s="2">
        <f t="shared" si="4"/>
        <v>0.374</v>
      </c>
      <c r="P6" s="6">
        <f t="shared" si="5"/>
        <v>1.5502687938977994E-2</v>
      </c>
    </row>
    <row r="7" spans="1:16" x14ac:dyDescent="0.25">
      <c r="A7" t="s">
        <v>4</v>
      </c>
      <c r="B7" s="2">
        <v>1.778</v>
      </c>
      <c r="C7" s="1">
        <v>1.575</v>
      </c>
      <c r="D7" s="1">
        <v>1.575</v>
      </c>
      <c r="E7" s="2">
        <f t="shared" si="0"/>
        <v>1.575</v>
      </c>
      <c r="F7" s="6">
        <f t="shared" si="1"/>
        <v>0.11720210464549408</v>
      </c>
      <c r="G7">
        <v>0.28100000000000003</v>
      </c>
      <c r="H7">
        <v>0.28100000000000003</v>
      </c>
      <c r="I7">
        <v>0.28100000000000003</v>
      </c>
      <c r="J7" s="2">
        <f t="shared" si="2"/>
        <v>0.28100000000000003</v>
      </c>
      <c r="K7" s="7">
        <f t="shared" si="3"/>
        <v>0</v>
      </c>
      <c r="L7" s="2">
        <v>0.42099999999999999</v>
      </c>
      <c r="M7" s="1">
        <v>0.437</v>
      </c>
      <c r="N7" s="1">
        <v>0.374</v>
      </c>
      <c r="O7" s="2">
        <f t="shared" si="4"/>
        <v>0.374</v>
      </c>
      <c r="P7" s="6">
        <f t="shared" si="5"/>
        <v>3.2746501085357704E-2</v>
      </c>
    </row>
    <row r="8" spans="1:16" x14ac:dyDescent="0.25">
      <c r="A8" t="s">
        <v>5</v>
      </c>
      <c r="B8" s="2">
        <v>1.669</v>
      </c>
      <c r="C8" s="1">
        <v>1.7470000000000001</v>
      </c>
      <c r="D8" s="1">
        <v>1.778</v>
      </c>
      <c r="E8" s="2">
        <f t="shared" si="0"/>
        <v>1.669</v>
      </c>
      <c r="F8" s="6">
        <f t="shared" si="1"/>
        <v>5.6163451935696877E-2</v>
      </c>
      <c r="G8">
        <v>0.29699999999999999</v>
      </c>
      <c r="H8">
        <v>0.29699999999999999</v>
      </c>
      <c r="I8">
        <v>0.29599999999999999</v>
      </c>
      <c r="J8" s="2">
        <f t="shared" si="2"/>
        <v>0.29599999999999999</v>
      </c>
      <c r="K8" s="7">
        <f t="shared" si="3"/>
        <v>5.7735026918962634E-4</v>
      </c>
      <c r="L8" s="2">
        <v>0.40500000000000003</v>
      </c>
      <c r="M8" s="1">
        <v>0.375</v>
      </c>
      <c r="N8" s="1">
        <v>0.40600000000000003</v>
      </c>
      <c r="O8" s="2">
        <f t="shared" si="4"/>
        <v>0.375</v>
      </c>
      <c r="P8" s="6">
        <f t="shared" si="5"/>
        <v>1.7616280348965098E-2</v>
      </c>
    </row>
    <row r="9" spans="1:16" x14ac:dyDescent="0.25">
      <c r="A9" t="s">
        <v>6</v>
      </c>
      <c r="B9" s="2">
        <v>1.591</v>
      </c>
      <c r="C9" s="1">
        <v>1.544</v>
      </c>
      <c r="D9" s="1">
        <v>1.56</v>
      </c>
      <c r="E9" s="2">
        <f t="shared" si="0"/>
        <v>1.544</v>
      </c>
      <c r="F9" s="6">
        <f t="shared" si="1"/>
        <v>2.3895606290697001E-2</v>
      </c>
      <c r="G9">
        <v>0.28100000000000003</v>
      </c>
      <c r="H9">
        <v>0.28100000000000003</v>
      </c>
      <c r="I9">
        <v>0.28100000000000003</v>
      </c>
      <c r="J9" s="2">
        <f t="shared" si="2"/>
        <v>0.28100000000000003</v>
      </c>
      <c r="K9" s="7">
        <f t="shared" si="3"/>
        <v>0</v>
      </c>
      <c r="L9" s="2">
        <v>0.42099999999999999</v>
      </c>
      <c r="M9" s="1">
        <v>0.39</v>
      </c>
      <c r="N9" s="1">
        <v>0.42099999999999999</v>
      </c>
      <c r="O9" s="2">
        <f t="shared" si="4"/>
        <v>0.39</v>
      </c>
      <c r="P9" s="6">
        <f t="shared" si="5"/>
        <v>1.7897858344878382E-2</v>
      </c>
    </row>
    <row r="10" spans="1:16" x14ac:dyDescent="0.25">
      <c r="A10" t="s">
        <v>7</v>
      </c>
      <c r="B10" s="2">
        <v>1.653</v>
      </c>
      <c r="C10" s="1">
        <v>1.6060000000000001</v>
      </c>
      <c r="D10" s="1">
        <v>1.607</v>
      </c>
      <c r="E10" s="2">
        <f t="shared" si="0"/>
        <v>1.6060000000000001</v>
      </c>
      <c r="F10" s="6">
        <f t="shared" si="1"/>
        <v>2.6851443164195098E-2</v>
      </c>
      <c r="G10">
        <v>0.29599999999999999</v>
      </c>
      <c r="H10">
        <v>0.312</v>
      </c>
      <c r="I10">
        <v>0.29599999999999999</v>
      </c>
      <c r="J10" s="2">
        <f t="shared" si="2"/>
        <v>0.29599999999999999</v>
      </c>
      <c r="K10" s="7">
        <f t="shared" si="3"/>
        <v>9.2376043070340214E-3</v>
      </c>
      <c r="L10" s="2">
        <v>0.42099999999999999</v>
      </c>
      <c r="M10" s="1">
        <v>0.39</v>
      </c>
      <c r="N10" s="1">
        <v>0.39</v>
      </c>
      <c r="O10" s="2">
        <f t="shared" si="4"/>
        <v>0.39</v>
      </c>
      <c r="P10" s="6">
        <f t="shared" si="5"/>
        <v>1.7897858344878382E-2</v>
      </c>
    </row>
    <row r="11" spans="1:16" x14ac:dyDescent="0.25">
      <c r="A11" t="s">
        <v>8</v>
      </c>
      <c r="B11" s="2">
        <v>1.591</v>
      </c>
      <c r="C11" s="1">
        <v>1.575</v>
      </c>
      <c r="D11" s="1">
        <v>1.67</v>
      </c>
      <c r="E11" s="2">
        <f t="shared" si="0"/>
        <v>1.575</v>
      </c>
      <c r="F11" s="6">
        <f t="shared" si="1"/>
        <v>5.086255990411806E-2</v>
      </c>
      <c r="G11">
        <v>0.28100000000000003</v>
      </c>
      <c r="H11">
        <v>0.28100000000000003</v>
      </c>
      <c r="I11">
        <v>0.29599999999999999</v>
      </c>
      <c r="J11" s="2">
        <f t="shared" si="2"/>
        <v>0.28100000000000003</v>
      </c>
      <c r="K11" s="7">
        <f t="shared" si="3"/>
        <v>8.6602540378443622E-3</v>
      </c>
      <c r="L11" s="2">
        <v>0.40600000000000003</v>
      </c>
      <c r="M11" s="1">
        <v>0.39</v>
      </c>
      <c r="N11" s="1">
        <v>0.40600000000000003</v>
      </c>
      <c r="O11" s="2">
        <f t="shared" si="4"/>
        <v>0.39</v>
      </c>
      <c r="P11" s="6">
        <f t="shared" si="5"/>
        <v>9.2376043070340197E-3</v>
      </c>
    </row>
    <row r="12" spans="1:16" x14ac:dyDescent="0.25">
      <c r="A12" t="s">
        <v>9</v>
      </c>
      <c r="B12" s="2">
        <v>1.6379999999999999</v>
      </c>
      <c r="C12" s="1">
        <v>1.6379999999999999</v>
      </c>
      <c r="D12" s="1">
        <v>1.607</v>
      </c>
      <c r="E12" s="2">
        <f t="shared" si="0"/>
        <v>1.607</v>
      </c>
      <c r="F12" s="6">
        <f t="shared" si="1"/>
        <v>1.7897858344878351E-2</v>
      </c>
      <c r="G12">
        <v>0.29599999999999999</v>
      </c>
      <c r="H12">
        <v>0.312</v>
      </c>
      <c r="I12">
        <v>0.312</v>
      </c>
      <c r="J12" s="2">
        <f t="shared" si="2"/>
        <v>0.29599999999999999</v>
      </c>
      <c r="K12" s="7">
        <f t="shared" si="3"/>
        <v>9.2376043070340197E-3</v>
      </c>
      <c r="L12" s="2">
        <v>0.39</v>
      </c>
      <c r="M12" s="1">
        <v>0.39</v>
      </c>
      <c r="N12" s="1">
        <v>0.374</v>
      </c>
      <c r="O12" s="2">
        <f t="shared" si="4"/>
        <v>0.374</v>
      </c>
      <c r="P12" s="6">
        <f t="shared" si="5"/>
        <v>9.2376043070340214E-3</v>
      </c>
    </row>
    <row r="13" spans="1:16" x14ac:dyDescent="0.25">
      <c r="A13" t="s">
        <v>10</v>
      </c>
      <c r="B13" s="2">
        <v>1.669</v>
      </c>
      <c r="C13" s="1">
        <v>1.591</v>
      </c>
      <c r="D13" s="1">
        <v>1.7629999999999999</v>
      </c>
      <c r="E13" s="2">
        <f t="shared" si="0"/>
        <v>1.591</v>
      </c>
      <c r="F13" s="6">
        <f t="shared" si="1"/>
        <v>8.612394169644888E-2</v>
      </c>
      <c r="G13">
        <v>0.312</v>
      </c>
      <c r="H13">
        <v>0.28100000000000003</v>
      </c>
      <c r="I13">
        <v>0.29599999999999999</v>
      </c>
      <c r="J13" s="2">
        <f t="shared" si="2"/>
        <v>0.28100000000000003</v>
      </c>
      <c r="K13" s="7">
        <f t="shared" si="3"/>
        <v>1.5502687938977966E-2</v>
      </c>
      <c r="L13" s="2">
        <v>0.39</v>
      </c>
      <c r="M13" s="1">
        <v>0.40500000000000003</v>
      </c>
      <c r="N13" s="1">
        <v>0.42199999999999999</v>
      </c>
      <c r="O13" s="2">
        <f t="shared" si="4"/>
        <v>0.39</v>
      </c>
      <c r="P13" s="6">
        <f t="shared" si="5"/>
        <v>1.6010413278030423E-2</v>
      </c>
    </row>
    <row r="14" spans="1:16" x14ac:dyDescent="0.25">
      <c r="A14" t="s">
        <v>11</v>
      </c>
      <c r="B14" s="2">
        <v>1.6539999999999999</v>
      </c>
      <c r="C14" s="1">
        <v>1.6539999999999999</v>
      </c>
      <c r="D14" s="1">
        <v>1.7310000000000001</v>
      </c>
      <c r="E14" s="2">
        <f t="shared" si="0"/>
        <v>1.6539999999999999</v>
      </c>
      <c r="F14" s="6">
        <f t="shared" si="1"/>
        <v>4.4455970727601289E-2</v>
      </c>
      <c r="G14">
        <v>0.312</v>
      </c>
      <c r="H14">
        <v>0.312</v>
      </c>
      <c r="I14">
        <v>0.312</v>
      </c>
      <c r="J14" s="2">
        <f t="shared" si="2"/>
        <v>0.312</v>
      </c>
      <c r="K14" s="7">
        <f t="shared" si="3"/>
        <v>0</v>
      </c>
      <c r="L14" s="2">
        <v>0.42199999999999999</v>
      </c>
      <c r="M14" s="1">
        <v>0.39</v>
      </c>
      <c r="N14" s="1">
        <v>0.375</v>
      </c>
      <c r="O14" s="2">
        <f t="shared" si="4"/>
        <v>0.375</v>
      </c>
      <c r="P14" s="6">
        <f t="shared" si="5"/>
        <v>2.4006943440041111E-2</v>
      </c>
    </row>
    <row r="15" spans="1:16" x14ac:dyDescent="0.25">
      <c r="A15" t="s">
        <v>12</v>
      </c>
      <c r="B15" s="2">
        <v>1.653</v>
      </c>
      <c r="C15" s="1">
        <v>1.7629999999999999</v>
      </c>
      <c r="D15" s="1">
        <v>1.6220000000000001</v>
      </c>
      <c r="E15" s="2">
        <f t="shared" si="0"/>
        <v>1.6220000000000001</v>
      </c>
      <c r="F15" s="6">
        <f t="shared" si="1"/>
        <v>7.4096783555923112E-2</v>
      </c>
      <c r="G15">
        <v>0.29699999999999999</v>
      </c>
      <c r="H15">
        <v>0.29599999999999999</v>
      </c>
      <c r="I15">
        <v>0.29699999999999999</v>
      </c>
      <c r="J15" s="2">
        <f t="shared" si="2"/>
        <v>0.29599999999999999</v>
      </c>
      <c r="K15" s="7">
        <f t="shared" si="3"/>
        <v>5.7735026918962634E-4</v>
      </c>
      <c r="L15" s="2">
        <v>0.374</v>
      </c>
      <c r="M15" s="1">
        <v>0.42199999999999999</v>
      </c>
      <c r="N15" s="1">
        <v>0.32700000000000001</v>
      </c>
      <c r="O15" s="2">
        <f t="shared" si="4"/>
        <v>0.32700000000000001</v>
      </c>
      <c r="P15" s="6">
        <f t="shared" si="5"/>
        <v>4.7500877184883231E-2</v>
      </c>
    </row>
    <row r="16" spans="1:16" x14ac:dyDescent="0.25">
      <c r="A16" t="s">
        <v>13</v>
      </c>
      <c r="B16" s="2">
        <v>1.6379999999999999</v>
      </c>
      <c r="C16" s="1">
        <v>1.6220000000000001</v>
      </c>
      <c r="D16" s="1">
        <v>1.653</v>
      </c>
      <c r="E16" s="2">
        <f t="shared" si="0"/>
        <v>1.6220000000000001</v>
      </c>
      <c r="F16" s="6">
        <f t="shared" si="1"/>
        <v>1.5502687938977936E-2</v>
      </c>
      <c r="G16">
        <v>0.29599999999999999</v>
      </c>
      <c r="H16">
        <v>0.312</v>
      </c>
      <c r="I16">
        <v>0.29699999999999999</v>
      </c>
      <c r="J16" s="2">
        <f t="shared" si="2"/>
        <v>0.29599999999999999</v>
      </c>
      <c r="K16" s="7">
        <f t="shared" si="3"/>
        <v>8.9628864398325087E-3</v>
      </c>
      <c r="L16" s="2">
        <v>0.39</v>
      </c>
      <c r="M16" s="1">
        <v>0.39</v>
      </c>
      <c r="N16" s="1">
        <v>0.42099999999999999</v>
      </c>
      <c r="O16" s="2">
        <f t="shared" si="4"/>
        <v>0.39</v>
      </c>
      <c r="P16" s="6">
        <f t="shared" si="5"/>
        <v>1.7897858344878382E-2</v>
      </c>
    </row>
    <row r="17" spans="1:16" x14ac:dyDescent="0.25">
      <c r="A17" t="s">
        <v>14</v>
      </c>
      <c r="B17" s="2">
        <v>1.6220000000000001</v>
      </c>
      <c r="C17" s="1">
        <v>1.5760000000000001</v>
      </c>
      <c r="D17" s="1">
        <v>1.591</v>
      </c>
      <c r="E17" s="2">
        <f t="shared" si="0"/>
        <v>1.5760000000000001</v>
      </c>
      <c r="F17" s="6">
        <f t="shared" si="1"/>
        <v>2.3459184413217246E-2</v>
      </c>
      <c r="G17">
        <v>0.29599999999999999</v>
      </c>
      <c r="H17">
        <v>0.28000000000000003</v>
      </c>
      <c r="I17">
        <v>0.29699999999999999</v>
      </c>
      <c r="J17" s="2">
        <f t="shared" si="2"/>
        <v>0.28000000000000003</v>
      </c>
      <c r="K17" s="7">
        <f t="shared" si="3"/>
        <v>9.5393920141694337E-3</v>
      </c>
      <c r="L17" s="2">
        <v>0.35899999999999999</v>
      </c>
      <c r="M17" s="1">
        <v>0.39</v>
      </c>
      <c r="N17" s="1">
        <v>0.374</v>
      </c>
      <c r="O17" s="2">
        <f t="shared" si="4"/>
        <v>0.35899999999999999</v>
      </c>
      <c r="P17" s="6">
        <f t="shared" si="5"/>
        <v>1.5502687938977994E-2</v>
      </c>
    </row>
    <row r="18" spans="1:16" x14ac:dyDescent="0.25">
      <c r="A18" t="s">
        <v>15</v>
      </c>
      <c r="B18" s="2">
        <v>1.6539999999999999</v>
      </c>
      <c r="C18" s="1">
        <v>1.716</v>
      </c>
      <c r="D18" s="1">
        <v>1.7629999999999999</v>
      </c>
      <c r="E18" s="2">
        <f t="shared" si="0"/>
        <v>1.6539999999999999</v>
      </c>
      <c r="F18" s="6">
        <f t="shared" si="1"/>
        <v>5.4671747731346573E-2</v>
      </c>
      <c r="G18">
        <v>0.29699999999999999</v>
      </c>
      <c r="H18">
        <v>0.29699999999999999</v>
      </c>
      <c r="I18">
        <v>0.29599999999999999</v>
      </c>
      <c r="J18" s="2">
        <f t="shared" si="2"/>
        <v>0.29599999999999999</v>
      </c>
      <c r="K18" s="7">
        <f t="shared" si="3"/>
        <v>5.7735026918962634E-4</v>
      </c>
      <c r="L18" s="2">
        <v>0.42099999999999999</v>
      </c>
      <c r="M18" s="1">
        <v>0.35799999999999998</v>
      </c>
      <c r="N18" s="1">
        <v>0.35899999999999999</v>
      </c>
      <c r="O18" s="2">
        <f t="shared" si="4"/>
        <v>0.35799999999999998</v>
      </c>
      <c r="P18" s="6">
        <f t="shared" si="5"/>
        <v>3.6087855759705828E-2</v>
      </c>
    </row>
    <row r="19" spans="1:16" x14ac:dyDescent="0.25">
      <c r="A19" t="s">
        <v>16</v>
      </c>
      <c r="B19" s="2">
        <v>1.7310000000000001</v>
      </c>
      <c r="C19" s="1">
        <v>1.903</v>
      </c>
      <c r="D19" s="1">
        <v>1.9970000000000001</v>
      </c>
      <c r="E19" s="2">
        <f t="shared" si="0"/>
        <v>1.7310000000000001</v>
      </c>
      <c r="F19" s="6">
        <f t="shared" si="1"/>
        <v>0.13489254983133797</v>
      </c>
      <c r="G19">
        <v>0.375</v>
      </c>
      <c r="H19">
        <v>0.374</v>
      </c>
      <c r="I19">
        <v>0.35899999999999999</v>
      </c>
      <c r="J19" s="2">
        <f t="shared" si="2"/>
        <v>0.35899999999999999</v>
      </c>
      <c r="K19" s="7">
        <f t="shared" si="3"/>
        <v>8.9628864398325087E-3</v>
      </c>
      <c r="L19" s="2">
        <v>0.436</v>
      </c>
      <c r="M19" s="1">
        <v>0.375</v>
      </c>
      <c r="N19" s="1">
        <v>0.374</v>
      </c>
      <c r="O19" s="2">
        <f t="shared" si="4"/>
        <v>0.374</v>
      </c>
      <c r="P19" s="6">
        <f t="shared" si="5"/>
        <v>3.5510561809129405E-2</v>
      </c>
    </row>
    <row r="20" spans="1:16" x14ac:dyDescent="0.25">
      <c r="A20" t="s">
        <v>17</v>
      </c>
      <c r="B20" s="2">
        <v>1.857</v>
      </c>
      <c r="C20" s="1">
        <v>1.825</v>
      </c>
      <c r="D20" s="1">
        <v>1.81</v>
      </c>
      <c r="E20" s="2">
        <f t="shared" si="0"/>
        <v>1.81</v>
      </c>
      <c r="F20" s="6">
        <f t="shared" si="1"/>
        <v>2.4006943440041093E-2</v>
      </c>
      <c r="G20">
        <v>0.499</v>
      </c>
      <c r="H20">
        <v>0.48399999999999999</v>
      </c>
      <c r="I20">
        <v>0.499</v>
      </c>
      <c r="J20" s="2">
        <f t="shared" si="2"/>
        <v>0.48399999999999999</v>
      </c>
      <c r="K20" s="7">
        <f t="shared" si="3"/>
        <v>8.6602540378443935E-3</v>
      </c>
      <c r="L20" s="2">
        <v>0.39</v>
      </c>
      <c r="M20" s="1">
        <v>0.374</v>
      </c>
      <c r="N20" s="1">
        <v>0.374</v>
      </c>
      <c r="O20" s="2">
        <f t="shared" si="4"/>
        <v>0.374</v>
      </c>
      <c r="P20" s="6">
        <f t="shared" si="5"/>
        <v>9.2376043070340214E-3</v>
      </c>
    </row>
    <row r="21" spans="1:16" x14ac:dyDescent="0.25">
      <c r="A21" t="s">
        <v>18</v>
      </c>
      <c r="B21" s="2">
        <v>1.669</v>
      </c>
      <c r="C21" s="1">
        <v>1.607</v>
      </c>
      <c r="D21" s="1">
        <v>1.575</v>
      </c>
      <c r="E21" s="2">
        <f t="shared" si="0"/>
        <v>1.575</v>
      </c>
      <c r="F21" s="6">
        <f t="shared" si="1"/>
        <v>4.7791212581394127E-2</v>
      </c>
      <c r="G21">
        <v>0.29699999999999999</v>
      </c>
      <c r="H21">
        <v>0.29599999999999999</v>
      </c>
      <c r="I21">
        <v>0.312</v>
      </c>
      <c r="J21" s="2">
        <f t="shared" si="2"/>
        <v>0.29599999999999999</v>
      </c>
      <c r="K21" s="7">
        <f t="shared" si="3"/>
        <v>8.9628864398325087E-3</v>
      </c>
      <c r="L21" s="2">
        <v>0.39</v>
      </c>
      <c r="M21" s="1">
        <v>0.40600000000000003</v>
      </c>
      <c r="N21" s="1">
        <v>0.375</v>
      </c>
      <c r="O21" s="2">
        <f t="shared" si="4"/>
        <v>0.375</v>
      </c>
      <c r="P21" s="6">
        <f t="shared" si="5"/>
        <v>1.5502687938977994E-2</v>
      </c>
    </row>
    <row r="22" spans="1:16" x14ac:dyDescent="0.25">
      <c r="A22" t="s">
        <v>19</v>
      </c>
      <c r="B22" s="2">
        <v>1.67</v>
      </c>
      <c r="C22" s="1">
        <v>1.7470000000000001</v>
      </c>
      <c r="D22" s="1">
        <v>1.6379999999999999</v>
      </c>
      <c r="E22" s="2">
        <f t="shared" si="0"/>
        <v>1.6379999999999999</v>
      </c>
      <c r="F22" s="6">
        <f t="shared" si="1"/>
        <v>5.6026779311325867E-2</v>
      </c>
      <c r="G22">
        <v>0.312</v>
      </c>
      <c r="H22">
        <v>0.312</v>
      </c>
      <c r="I22">
        <v>0.29599999999999999</v>
      </c>
      <c r="J22" s="2">
        <f t="shared" si="2"/>
        <v>0.29599999999999999</v>
      </c>
      <c r="K22" s="7">
        <f t="shared" si="3"/>
        <v>9.2376043070340214E-3</v>
      </c>
      <c r="L22" s="2">
        <v>0.39</v>
      </c>
      <c r="M22" s="1">
        <v>0.40600000000000003</v>
      </c>
      <c r="N22" s="1">
        <v>0.34399999999999997</v>
      </c>
      <c r="O22" s="2">
        <f t="shared" si="4"/>
        <v>0.34399999999999997</v>
      </c>
      <c r="P22" s="6">
        <f t="shared" si="5"/>
        <v>3.2186953878862189E-2</v>
      </c>
    </row>
    <row r="23" spans="1:16" x14ac:dyDescent="0.25">
      <c r="A23" t="s">
        <v>20</v>
      </c>
      <c r="B23" s="2">
        <v>1.2170000000000001</v>
      </c>
      <c r="C23" s="1">
        <v>1.155</v>
      </c>
      <c r="D23" s="1">
        <v>1.17</v>
      </c>
      <c r="E23" s="2">
        <f t="shared" si="0"/>
        <v>1.155</v>
      </c>
      <c r="F23" s="6">
        <f t="shared" si="1"/>
        <v>3.2347076117221728E-2</v>
      </c>
      <c r="G23">
        <v>0.29599999999999999</v>
      </c>
      <c r="H23">
        <v>0.28100000000000003</v>
      </c>
      <c r="I23">
        <v>0.312</v>
      </c>
      <c r="J23" s="2">
        <f t="shared" si="2"/>
        <v>0.28100000000000003</v>
      </c>
      <c r="K23" s="7">
        <f t="shared" si="3"/>
        <v>1.5502687938977966E-2</v>
      </c>
      <c r="L23" s="2">
        <v>0.39</v>
      </c>
      <c r="M23" s="1">
        <v>0.35799999999999998</v>
      </c>
      <c r="N23" s="1">
        <v>0.374</v>
      </c>
      <c r="O23" s="2">
        <f t="shared" si="4"/>
        <v>0.35799999999999998</v>
      </c>
      <c r="P23" s="6">
        <f t="shared" si="5"/>
        <v>1.6000000000000014E-2</v>
      </c>
    </row>
    <row r="24" spans="1:16" x14ac:dyDescent="0.25">
      <c r="A24" t="s">
        <v>21</v>
      </c>
      <c r="B24" s="2">
        <v>1.1859999999999999</v>
      </c>
      <c r="C24" s="1">
        <v>1.31</v>
      </c>
      <c r="D24" s="1">
        <v>1.2949999999999999</v>
      </c>
      <c r="E24" s="2">
        <f t="shared" si="0"/>
        <v>1.1859999999999999</v>
      </c>
      <c r="F24" s="6">
        <f t="shared" si="1"/>
        <v>6.7678159943465793E-2</v>
      </c>
      <c r="G24">
        <v>0.29599999999999999</v>
      </c>
      <c r="H24">
        <v>0.29599999999999999</v>
      </c>
      <c r="I24">
        <v>0.29699999999999999</v>
      </c>
      <c r="J24" s="2">
        <f t="shared" si="2"/>
        <v>0.29599999999999999</v>
      </c>
      <c r="K24" s="7">
        <f t="shared" si="3"/>
        <v>5.7735026918962634E-4</v>
      </c>
      <c r="L24" s="2">
        <v>0.42099999999999999</v>
      </c>
      <c r="M24" s="1">
        <v>0.34399999999999997</v>
      </c>
      <c r="N24" s="1">
        <v>0.374</v>
      </c>
      <c r="O24" s="2">
        <f t="shared" si="4"/>
        <v>0.34399999999999997</v>
      </c>
      <c r="P24" s="6">
        <f t="shared" si="5"/>
        <v>3.8811510320178648E-2</v>
      </c>
    </row>
    <row r="25" spans="1:16" x14ac:dyDescent="0.25">
      <c r="A25" t="s">
        <v>22</v>
      </c>
      <c r="B25" s="2">
        <v>1.2330000000000001</v>
      </c>
      <c r="C25" s="1">
        <v>1.17</v>
      </c>
      <c r="D25" s="1">
        <v>1.139</v>
      </c>
      <c r="E25" s="2">
        <f t="shared" si="0"/>
        <v>1.139</v>
      </c>
      <c r="F25" s="6">
        <f t="shared" si="1"/>
        <v>4.7899199714957021E-2</v>
      </c>
      <c r="G25">
        <v>0.28100000000000003</v>
      </c>
      <c r="H25">
        <v>0.29599999999999999</v>
      </c>
      <c r="I25">
        <v>0.29599999999999999</v>
      </c>
      <c r="J25" s="2">
        <f t="shared" si="2"/>
        <v>0.28100000000000003</v>
      </c>
      <c r="K25" s="7">
        <f t="shared" si="3"/>
        <v>8.6602540378443622E-3</v>
      </c>
      <c r="L25" s="2">
        <v>0.437</v>
      </c>
      <c r="M25" s="1">
        <v>0.35899999999999999</v>
      </c>
      <c r="N25" s="1">
        <v>0.375</v>
      </c>
      <c r="O25" s="2">
        <f t="shared" si="4"/>
        <v>0.35899999999999999</v>
      </c>
      <c r="P25" s="6">
        <f t="shared" si="5"/>
        <v>4.119870548128101E-2</v>
      </c>
    </row>
    <row r="26" spans="1:16" x14ac:dyDescent="0.25">
      <c r="A26" t="s">
        <v>23</v>
      </c>
      <c r="B26" s="2">
        <v>1.1539999999999999</v>
      </c>
      <c r="C26" s="1">
        <v>1.1859999999999999</v>
      </c>
      <c r="D26" s="1">
        <v>1.2629999999999999</v>
      </c>
      <c r="E26" s="2">
        <f t="shared" si="0"/>
        <v>1.1539999999999999</v>
      </c>
      <c r="F26" s="6">
        <f t="shared" si="1"/>
        <v>5.6026779311325749E-2</v>
      </c>
      <c r="G26">
        <v>0.29699999999999999</v>
      </c>
      <c r="H26">
        <v>0.29699999999999999</v>
      </c>
      <c r="I26">
        <v>0.29699999999999999</v>
      </c>
      <c r="J26" s="2">
        <f t="shared" si="2"/>
        <v>0.29699999999999999</v>
      </c>
      <c r="K26" s="7">
        <f t="shared" si="3"/>
        <v>0</v>
      </c>
      <c r="L26" s="2">
        <v>0.40600000000000003</v>
      </c>
      <c r="M26" s="1">
        <v>0.39</v>
      </c>
      <c r="N26" s="1">
        <v>0.312</v>
      </c>
      <c r="O26" s="2">
        <f t="shared" si="4"/>
        <v>0.312</v>
      </c>
      <c r="P26" s="6">
        <f t="shared" si="5"/>
        <v>5.0292477900112181E-2</v>
      </c>
    </row>
    <row r="27" spans="1:16" x14ac:dyDescent="0.25">
      <c r="A27" t="s">
        <v>24</v>
      </c>
      <c r="B27" s="2">
        <v>1.4039999999999999</v>
      </c>
      <c r="C27" s="1">
        <v>1.1379999999999999</v>
      </c>
      <c r="D27" s="1">
        <v>1.248</v>
      </c>
      <c r="E27" s="2">
        <f t="shared" si="0"/>
        <v>1.1379999999999999</v>
      </c>
      <c r="F27" s="6">
        <f t="shared" si="1"/>
        <v>0.13366126339868756</v>
      </c>
      <c r="G27">
        <v>0.28100000000000003</v>
      </c>
      <c r="H27">
        <v>0.28100000000000003</v>
      </c>
      <c r="I27">
        <v>0.28100000000000003</v>
      </c>
      <c r="J27" s="2">
        <f t="shared" si="2"/>
        <v>0.28100000000000003</v>
      </c>
      <c r="K27" s="7">
        <f t="shared" si="3"/>
        <v>0</v>
      </c>
      <c r="L27" s="2">
        <v>0.34399999999999997</v>
      </c>
      <c r="M27" s="1">
        <v>0.39</v>
      </c>
      <c r="N27" s="1">
        <v>0.42099999999999999</v>
      </c>
      <c r="O27" s="2">
        <f t="shared" si="4"/>
        <v>0.34399999999999997</v>
      </c>
      <c r="P27" s="6">
        <f t="shared" si="5"/>
        <v>3.8742741255621042E-2</v>
      </c>
    </row>
    <row r="28" spans="1:16" x14ac:dyDescent="0.25">
      <c r="A28" t="s">
        <v>25</v>
      </c>
      <c r="B28" s="2">
        <v>1.202</v>
      </c>
      <c r="C28" s="1">
        <v>1.17</v>
      </c>
      <c r="D28" s="1">
        <v>1.248</v>
      </c>
      <c r="E28" s="2">
        <f t="shared" si="0"/>
        <v>1.17</v>
      </c>
      <c r="F28" s="6">
        <f t="shared" si="1"/>
        <v>3.9208842540087004E-2</v>
      </c>
      <c r="G28">
        <v>0.312</v>
      </c>
      <c r="H28">
        <v>0.29699999999999999</v>
      </c>
      <c r="I28">
        <v>0.29699999999999999</v>
      </c>
      <c r="J28" s="2">
        <f t="shared" si="2"/>
        <v>0.29699999999999999</v>
      </c>
      <c r="K28" s="7">
        <f t="shared" si="3"/>
        <v>8.6602540378443935E-3</v>
      </c>
      <c r="L28" s="2">
        <v>0.39</v>
      </c>
      <c r="M28" s="1">
        <v>0.375</v>
      </c>
      <c r="N28" s="1">
        <v>0.40500000000000003</v>
      </c>
      <c r="O28" s="2">
        <f t="shared" si="4"/>
        <v>0.375</v>
      </c>
      <c r="P28" s="6">
        <f t="shared" si="5"/>
        <v>1.5000000000000013E-2</v>
      </c>
    </row>
    <row r="29" spans="1:16" x14ac:dyDescent="0.25">
      <c r="A29" t="s">
        <v>26</v>
      </c>
      <c r="B29" s="2">
        <v>1.17</v>
      </c>
      <c r="C29" s="1">
        <v>1.17</v>
      </c>
      <c r="D29" s="1">
        <v>1.2170000000000001</v>
      </c>
      <c r="E29" s="2">
        <f t="shared" si="0"/>
        <v>1.17</v>
      </c>
      <c r="F29" s="6">
        <f t="shared" si="1"/>
        <v>2.7135462651912499E-2</v>
      </c>
      <c r="G29">
        <v>0.28100000000000003</v>
      </c>
      <c r="H29">
        <v>0.28100000000000003</v>
      </c>
      <c r="I29">
        <v>0.28100000000000003</v>
      </c>
      <c r="J29" s="2">
        <f t="shared" si="2"/>
        <v>0.28100000000000003</v>
      </c>
      <c r="K29" s="7">
        <f t="shared" si="3"/>
        <v>0</v>
      </c>
      <c r="L29" s="2">
        <v>0.40500000000000003</v>
      </c>
      <c r="M29" s="1">
        <v>0.42099999999999999</v>
      </c>
      <c r="N29" s="1">
        <v>0.39</v>
      </c>
      <c r="O29" s="2">
        <f t="shared" si="4"/>
        <v>0.39</v>
      </c>
      <c r="P29" s="6">
        <f t="shared" si="5"/>
        <v>1.5502687938977966E-2</v>
      </c>
    </row>
    <row r="30" spans="1:16" x14ac:dyDescent="0.25">
      <c r="A30" t="s">
        <v>27</v>
      </c>
      <c r="B30" s="2">
        <v>1.1859999999999999</v>
      </c>
      <c r="C30" s="1">
        <v>1.1859999999999999</v>
      </c>
      <c r="D30" s="1">
        <v>1.17</v>
      </c>
      <c r="E30" s="2">
        <f t="shared" si="0"/>
        <v>1.17</v>
      </c>
      <c r="F30" s="6">
        <f t="shared" si="1"/>
        <v>9.2376043070340214E-3</v>
      </c>
      <c r="G30">
        <v>0.29599999999999999</v>
      </c>
      <c r="H30">
        <v>0.312</v>
      </c>
      <c r="I30">
        <v>0.29699999999999999</v>
      </c>
      <c r="J30" s="2">
        <f t="shared" si="2"/>
        <v>0.29599999999999999</v>
      </c>
      <c r="K30" s="7">
        <f t="shared" si="3"/>
        <v>8.9628864398325087E-3</v>
      </c>
      <c r="L30" s="2">
        <v>0.40600000000000003</v>
      </c>
      <c r="M30" s="1">
        <v>0.40600000000000003</v>
      </c>
      <c r="N30" s="1">
        <v>0.40500000000000003</v>
      </c>
      <c r="O30" s="2">
        <f t="shared" si="4"/>
        <v>0.40500000000000003</v>
      </c>
      <c r="P30" s="6">
        <f t="shared" si="5"/>
        <v>5.7735026918962634E-4</v>
      </c>
    </row>
    <row r="31" spans="1:16" x14ac:dyDescent="0.25">
      <c r="A31" t="s">
        <v>28</v>
      </c>
      <c r="B31" s="2">
        <v>1.1859999999999999</v>
      </c>
      <c r="C31" s="1">
        <v>1.1539999999999999</v>
      </c>
      <c r="D31" s="1">
        <v>1.155</v>
      </c>
      <c r="E31" s="2">
        <f t="shared" si="0"/>
        <v>1.1539999999999999</v>
      </c>
      <c r="F31" s="6">
        <f t="shared" si="1"/>
        <v>1.8193405398660236E-2</v>
      </c>
      <c r="G31">
        <v>0.29599999999999999</v>
      </c>
      <c r="H31">
        <v>0.28100000000000003</v>
      </c>
      <c r="I31">
        <v>0.29599999999999999</v>
      </c>
      <c r="J31" s="2">
        <f t="shared" si="2"/>
        <v>0.28100000000000003</v>
      </c>
      <c r="K31" s="7">
        <f t="shared" si="3"/>
        <v>8.6602540378443622E-3</v>
      </c>
      <c r="L31" s="2">
        <v>0.39</v>
      </c>
      <c r="M31" s="1">
        <v>0.35899999999999999</v>
      </c>
      <c r="N31" s="1">
        <v>0.39</v>
      </c>
      <c r="O31" s="2">
        <f t="shared" si="4"/>
        <v>0.35899999999999999</v>
      </c>
      <c r="P31" s="6">
        <f t="shared" si="5"/>
        <v>1.7897858344878417E-2</v>
      </c>
    </row>
    <row r="32" spans="1:16" x14ac:dyDescent="0.25">
      <c r="A32" t="s">
        <v>29</v>
      </c>
      <c r="B32" s="2">
        <v>1.248</v>
      </c>
      <c r="C32" s="1">
        <v>1.2789999999999999</v>
      </c>
      <c r="D32" s="1">
        <v>1.248</v>
      </c>
      <c r="E32" s="2">
        <f t="shared" si="0"/>
        <v>1.248</v>
      </c>
      <c r="F32" s="6">
        <f t="shared" si="1"/>
        <v>1.7897858344878351E-2</v>
      </c>
      <c r="G32">
        <v>0.29699999999999999</v>
      </c>
      <c r="H32">
        <v>0.32700000000000001</v>
      </c>
      <c r="I32">
        <v>0.312</v>
      </c>
      <c r="J32" s="2">
        <f t="shared" si="2"/>
        <v>0.29699999999999999</v>
      </c>
      <c r="K32" s="7">
        <f t="shared" si="3"/>
        <v>1.5000000000000013E-2</v>
      </c>
      <c r="L32" s="2">
        <v>0.42099999999999999</v>
      </c>
      <c r="M32" s="1">
        <v>0.40600000000000003</v>
      </c>
      <c r="N32" s="1">
        <v>0.32800000000000001</v>
      </c>
      <c r="O32" s="2">
        <f t="shared" si="4"/>
        <v>0.32800000000000001</v>
      </c>
      <c r="P32" s="6">
        <f t="shared" si="5"/>
        <v>4.9929950931279665E-2</v>
      </c>
    </row>
    <row r="33" spans="1:16" x14ac:dyDescent="0.25">
      <c r="A33" t="s">
        <v>30</v>
      </c>
      <c r="B33" s="2">
        <v>1.2330000000000001</v>
      </c>
      <c r="C33" s="1">
        <v>1.232</v>
      </c>
      <c r="D33" s="1">
        <v>1.17</v>
      </c>
      <c r="E33" s="2">
        <f t="shared" si="0"/>
        <v>1.17</v>
      </c>
      <c r="F33" s="6">
        <f t="shared" si="1"/>
        <v>3.6087855759705897E-2</v>
      </c>
      <c r="G33">
        <v>0.29599999999999999</v>
      </c>
      <c r="H33">
        <v>0.28100000000000003</v>
      </c>
      <c r="I33">
        <v>0.28100000000000003</v>
      </c>
      <c r="J33" s="2">
        <f t="shared" si="2"/>
        <v>0.28100000000000003</v>
      </c>
      <c r="K33" s="7">
        <f t="shared" si="3"/>
        <v>8.6602540378443622E-3</v>
      </c>
      <c r="L33" s="2">
        <v>0.34300000000000003</v>
      </c>
      <c r="M33" s="1">
        <v>0.40600000000000003</v>
      </c>
      <c r="N33" s="1">
        <v>0.374</v>
      </c>
      <c r="O33" s="2">
        <f t="shared" si="4"/>
        <v>0.34300000000000003</v>
      </c>
      <c r="P33" s="6">
        <f t="shared" si="5"/>
        <v>3.1501322723551363E-2</v>
      </c>
    </row>
    <row r="34" spans="1:16" x14ac:dyDescent="0.25">
      <c r="A34" t="s">
        <v>31</v>
      </c>
      <c r="B34" s="2">
        <v>1.2010000000000001</v>
      </c>
      <c r="C34" s="1">
        <v>1.2330000000000001</v>
      </c>
      <c r="D34" s="1">
        <v>1.1859999999999999</v>
      </c>
      <c r="E34" s="2">
        <f t="shared" si="0"/>
        <v>1.1859999999999999</v>
      </c>
      <c r="F34" s="6">
        <f t="shared" si="1"/>
        <v>2.400694344004119E-2</v>
      </c>
      <c r="G34">
        <v>0.29699999999999999</v>
      </c>
      <c r="H34">
        <v>0.29599999999999999</v>
      </c>
      <c r="I34">
        <v>0.29599999999999999</v>
      </c>
      <c r="J34" s="2">
        <f t="shared" si="2"/>
        <v>0.29599999999999999</v>
      </c>
      <c r="K34" s="7">
        <f t="shared" si="3"/>
        <v>5.7735026918962634E-4</v>
      </c>
      <c r="L34" s="2">
        <v>0.374</v>
      </c>
      <c r="M34" s="1">
        <v>0.32800000000000001</v>
      </c>
      <c r="N34" s="1">
        <v>0.39</v>
      </c>
      <c r="O34" s="2">
        <f t="shared" si="4"/>
        <v>0.32800000000000001</v>
      </c>
      <c r="P34" s="6">
        <f t="shared" si="5"/>
        <v>3.2186953878862161E-2</v>
      </c>
    </row>
    <row r="35" spans="1:16" x14ac:dyDescent="0.25">
      <c r="A35" t="s">
        <v>32</v>
      </c>
      <c r="B35" s="2">
        <v>1.2010000000000001</v>
      </c>
      <c r="C35" s="1">
        <v>1.17</v>
      </c>
      <c r="D35" s="1">
        <v>1.2170000000000001</v>
      </c>
      <c r="E35" s="2">
        <f t="shared" si="0"/>
        <v>1.17</v>
      </c>
      <c r="F35" s="6">
        <f t="shared" si="1"/>
        <v>2.3895606290697122E-2</v>
      </c>
      <c r="G35">
        <v>0.29699999999999999</v>
      </c>
      <c r="H35">
        <v>0.28000000000000003</v>
      </c>
      <c r="I35">
        <v>0.29699999999999999</v>
      </c>
      <c r="J35" s="2">
        <f t="shared" si="2"/>
        <v>0.28000000000000003</v>
      </c>
      <c r="K35" s="7">
        <f t="shared" si="3"/>
        <v>9.8149545762236147E-3</v>
      </c>
      <c r="L35" s="2">
        <v>0.39</v>
      </c>
      <c r="M35" s="1">
        <v>0.42199999999999999</v>
      </c>
      <c r="N35" s="1">
        <v>0.42099999999999999</v>
      </c>
      <c r="O35" s="2">
        <f t="shared" si="4"/>
        <v>0.39</v>
      </c>
      <c r="P35" s="6">
        <f t="shared" si="5"/>
        <v>1.8193405398660236E-2</v>
      </c>
    </row>
    <row r="36" spans="1:16" x14ac:dyDescent="0.25">
      <c r="A36" t="s">
        <v>33</v>
      </c>
      <c r="B36" s="2">
        <v>1.1859999999999999</v>
      </c>
      <c r="C36" s="1">
        <v>1.202</v>
      </c>
      <c r="D36" s="1">
        <v>1.2330000000000001</v>
      </c>
      <c r="E36" s="2">
        <f t="shared" si="0"/>
        <v>1.1859999999999999</v>
      </c>
      <c r="F36" s="6">
        <f t="shared" si="1"/>
        <v>2.3895606290697122E-2</v>
      </c>
      <c r="G36">
        <v>0.312</v>
      </c>
      <c r="H36">
        <v>0.29599999999999999</v>
      </c>
      <c r="I36">
        <v>0.29599999999999999</v>
      </c>
      <c r="J36" s="2">
        <f t="shared" si="2"/>
        <v>0.29599999999999999</v>
      </c>
      <c r="K36" s="7">
        <f t="shared" si="3"/>
        <v>9.2376043070340214E-3</v>
      </c>
      <c r="L36" s="2">
        <v>0.40500000000000003</v>
      </c>
      <c r="M36" s="1">
        <v>0.374</v>
      </c>
      <c r="N36" s="1">
        <v>0.35899999999999999</v>
      </c>
      <c r="O36" s="2">
        <f t="shared" si="4"/>
        <v>0.35899999999999999</v>
      </c>
      <c r="P36" s="6">
        <f t="shared" si="5"/>
        <v>2.3459184413217232E-2</v>
      </c>
    </row>
    <row r="37" spans="1:16" x14ac:dyDescent="0.25">
      <c r="A37" t="s">
        <v>34</v>
      </c>
      <c r="B37" s="2">
        <v>1.31</v>
      </c>
      <c r="C37" s="1">
        <v>1.2170000000000001</v>
      </c>
      <c r="D37" s="1">
        <v>1.1859999999999999</v>
      </c>
      <c r="E37" s="2">
        <f t="shared" si="0"/>
        <v>1.1859999999999999</v>
      </c>
      <c r="F37" s="6">
        <f t="shared" si="1"/>
        <v>6.4531645983450153E-2</v>
      </c>
      <c r="G37">
        <v>0.312</v>
      </c>
      <c r="H37">
        <v>0.312</v>
      </c>
      <c r="I37">
        <v>0.312</v>
      </c>
      <c r="J37" s="2">
        <f t="shared" si="2"/>
        <v>0.312</v>
      </c>
      <c r="K37" s="7">
        <f t="shared" si="3"/>
        <v>0</v>
      </c>
      <c r="L37" s="2">
        <v>0.42099999999999999</v>
      </c>
      <c r="M37" s="1">
        <v>0.35799999999999998</v>
      </c>
      <c r="N37" s="1">
        <v>0.375</v>
      </c>
      <c r="O37" s="2">
        <f t="shared" si="4"/>
        <v>0.35799999999999998</v>
      </c>
      <c r="P37" s="6">
        <f t="shared" si="5"/>
        <v>3.2593455375785688E-2</v>
      </c>
    </row>
    <row r="38" spans="1:16" x14ac:dyDescent="0.25">
      <c r="A38" t="s">
        <v>35</v>
      </c>
      <c r="B38" s="2">
        <v>1.2170000000000001</v>
      </c>
      <c r="C38" s="1">
        <v>1.1850000000000001</v>
      </c>
      <c r="D38" s="1">
        <v>1.28</v>
      </c>
      <c r="E38" s="2">
        <f t="shared" si="0"/>
        <v>1.1850000000000001</v>
      </c>
      <c r="F38" s="6">
        <f t="shared" si="1"/>
        <v>4.8335632129241177E-2</v>
      </c>
      <c r="G38">
        <v>0.32700000000000001</v>
      </c>
      <c r="H38">
        <v>0.32700000000000001</v>
      </c>
      <c r="I38">
        <v>0.32700000000000001</v>
      </c>
      <c r="J38" s="2">
        <f t="shared" si="2"/>
        <v>0.32700000000000001</v>
      </c>
      <c r="K38" s="7">
        <f t="shared" si="3"/>
        <v>0</v>
      </c>
      <c r="L38" s="2">
        <v>0.39</v>
      </c>
      <c r="M38" s="1">
        <v>0.32800000000000001</v>
      </c>
      <c r="N38" s="1">
        <v>0.42099999999999999</v>
      </c>
      <c r="O38" s="2">
        <f t="shared" si="4"/>
        <v>0.32800000000000001</v>
      </c>
      <c r="P38" s="6">
        <f t="shared" si="5"/>
        <v>4.7353282181210481E-2</v>
      </c>
    </row>
    <row r="39" spans="1:16" x14ac:dyDescent="0.25">
      <c r="A39" t="s">
        <v>36</v>
      </c>
      <c r="B39" s="2">
        <v>1.17</v>
      </c>
      <c r="C39" s="1">
        <v>1.17</v>
      </c>
      <c r="D39" s="1">
        <v>1.248</v>
      </c>
      <c r="E39" s="2">
        <f t="shared" si="0"/>
        <v>1.17</v>
      </c>
      <c r="F39" s="6">
        <f t="shared" si="1"/>
        <v>4.5033320996790853E-2</v>
      </c>
      <c r="G39">
        <v>0.29599999999999999</v>
      </c>
      <c r="H39">
        <v>0.312</v>
      </c>
      <c r="I39">
        <v>0.28100000000000003</v>
      </c>
      <c r="J39" s="2">
        <f t="shared" si="2"/>
        <v>0.28100000000000003</v>
      </c>
      <c r="K39" s="7">
        <f t="shared" si="3"/>
        <v>1.5502687938977966E-2</v>
      </c>
      <c r="L39" s="2">
        <v>0.34300000000000003</v>
      </c>
      <c r="M39" s="1">
        <v>0.375</v>
      </c>
      <c r="N39" s="1">
        <v>0.40600000000000003</v>
      </c>
      <c r="O39" s="2">
        <f t="shared" si="4"/>
        <v>0.34300000000000003</v>
      </c>
      <c r="P39" s="6">
        <f t="shared" si="5"/>
        <v>3.1501322723551363E-2</v>
      </c>
    </row>
    <row r="40" spans="1:16" x14ac:dyDescent="0.25">
      <c r="A40" t="s">
        <v>37</v>
      </c>
      <c r="B40" s="2">
        <v>1.2010000000000001</v>
      </c>
      <c r="C40" s="1">
        <v>1.2170000000000001</v>
      </c>
      <c r="D40" s="1">
        <v>1.264</v>
      </c>
      <c r="E40" s="2">
        <f t="shared" si="0"/>
        <v>1.2010000000000001</v>
      </c>
      <c r="F40" s="6">
        <f t="shared" si="1"/>
        <v>3.274650108535767E-2</v>
      </c>
      <c r="G40">
        <v>0.312</v>
      </c>
      <c r="H40">
        <v>0.312</v>
      </c>
      <c r="I40">
        <v>0.312</v>
      </c>
      <c r="J40" s="2">
        <f t="shared" si="2"/>
        <v>0.312</v>
      </c>
      <c r="K40" s="7">
        <f t="shared" si="3"/>
        <v>0</v>
      </c>
      <c r="L40" s="2">
        <v>0.40500000000000003</v>
      </c>
      <c r="M40" s="1">
        <v>0.34300000000000003</v>
      </c>
      <c r="N40" s="1">
        <v>0.39</v>
      </c>
      <c r="O40" s="2">
        <f t="shared" si="4"/>
        <v>0.34300000000000003</v>
      </c>
      <c r="P40" s="6">
        <f t="shared" si="5"/>
        <v>3.2347076117221679E-2</v>
      </c>
    </row>
    <row r="41" spans="1:16" x14ac:dyDescent="0.25">
      <c r="A41" s="9" t="s">
        <v>49</v>
      </c>
      <c r="B41" s="10" t="s">
        <v>40</v>
      </c>
      <c r="C41" s="11"/>
      <c r="D41" s="11"/>
      <c r="E41" s="12"/>
      <c r="F41" s="13"/>
      <c r="G41" s="11" t="s">
        <v>39</v>
      </c>
      <c r="H41" s="11"/>
      <c r="I41" s="11"/>
      <c r="J41" s="12"/>
      <c r="K41" s="14"/>
      <c r="L41" s="10" t="s">
        <v>41</v>
      </c>
      <c r="M41" s="11"/>
      <c r="N41" s="11"/>
      <c r="O41" s="12"/>
      <c r="P41" s="13"/>
    </row>
    <row r="42" spans="1:16" x14ac:dyDescent="0.25">
      <c r="A42" s="15" t="s">
        <v>38</v>
      </c>
      <c r="B42" s="15">
        <v>1</v>
      </c>
      <c r="C42" s="16">
        <v>2</v>
      </c>
      <c r="D42" s="16">
        <v>3</v>
      </c>
      <c r="E42" s="16" t="s">
        <v>43</v>
      </c>
      <c r="F42" s="17" t="s">
        <v>42</v>
      </c>
      <c r="G42" s="16">
        <v>1</v>
      </c>
      <c r="H42" s="16">
        <v>2</v>
      </c>
      <c r="I42" s="16">
        <v>3</v>
      </c>
      <c r="J42" s="16" t="s">
        <v>43</v>
      </c>
      <c r="K42" s="18" t="s">
        <v>42</v>
      </c>
      <c r="L42" s="15">
        <v>1</v>
      </c>
      <c r="M42" s="16">
        <v>2</v>
      </c>
      <c r="N42" s="16">
        <v>3</v>
      </c>
      <c r="O42" s="16" t="s">
        <v>43</v>
      </c>
      <c r="P42" s="17" t="s">
        <v>42</v>
      </c>
    </row>
    <row r="43" spans="1:16" x14ac:dyDescent="0.25">
      <c r="A43" t="s">
        <v>0</v>
      </c>
      <c r="B43" s="2">
        <v>3.6509999999999998</v>
      </c>
      <c r="C43" s="1">
        <v>0.65500000000000003</v>
      </c>
      <c r="D43" s="1">
        <v>0.624</v>
      </c>
      <c r="E43" s="5"/>
      <c r="F43" s="6"/>
      <c r="G43">
        <v>0.51500000000000001</v>
      </c>
      <c r="H43">
        <v>0.29699999999999999</v>
      </c>
      <c r="I43">
        <v>0.312</v>
      </c>
      <c r="J43" s="5"/>
      <c r="L43" s="2">
        <f>1.809</f>
        <v>1.8089999999999999</v>
      </c>
      <c r="M43" s="1">
        <v>0.32700000000000001</v>
      </c>
      <c r="N43" s="1">
        <v>0.312</v>
      </c>
      <c r="O43" s="5"/>
      <c r="P43" s="6"/>
    </row>
    <row r="44" spans="1:16" x14ac:dyDescent="0.25">
      <c r="A44" t="s">
        <v>1</v>
      </c>
      <c r="B44" s="2">
        <v>0.63900000000000001</v>
      </c>
      <c r="C44" s="1">
        <v>0.60799999999999998</v>
      </c>
      <c r="D44" s="1">
        <v>0.624</v>
      </c>
      <c r="E44" s="2"/>
      <c r="F44" s="6"/>
      <c r="G44">
        <v>0.29699999999999999</v>
      </c>
      <c r="H44">
        <v>0.312</v>
      </c>
      <c r="I44">
        <v>0.29599999999999999</v>
      </c>
      <c r="J44" s="2"/>
      <c r="L44" s="2">
        <f>0.297</f>
        <v>0.29699999999999999</v>
      </c>
      <c r="M44" s="1">
        <v>0.312</v>
      </c>
      <c r="N44" s="1">
        <v>0.28100000000000003</v>
      </c>
      <c r="O44" s="2"/>
      <c r="P44" s="6"/>
    </row>
    <row r="45" spans="1:16" x14ac:dyDescent="0.25">
      <c r="A45" t="s">
        <v>2</v>
      </c>
      <c r="B45" s="2">
        <v>3.12</v>
      </c>
      <c r="C45" s="1">
        <v>0.96699999999999997</v>
      </c>
      <c r="D45" s="1">
        <v>0.95099999999999996</v>
      </c>
      <c r="E45" s="2"/>
      <c r="F45" s="6"/>
      <c r="G45">
        <v>0.42099999999999999</v>
      </c>
      <c r="H45">
        <v>0.437</v>
      </c>
      <c r="I45">
        <v>0.42199999999999999</v>
      </c>
      <c r="J45" s="2"/>
      <c r="L45" s="2">
        <f>0.437</f>
        <v>0.437</v>
      </c>
      <c r="M45" s="1">
        <v>0.32700000000000001</v>
      </c>
      <c r="N45" s="1">
        <v>0.34300000000000003</v>
      </c>
      <c r="O45" s="2"/>
      <c r="P45" s="6"/>
    </row>
    <row r="46" spans="1:16" x14ac:dyDescent="0.25">
      <c r="A46" t="s">
        <v>3</v>
      </c>
      <c r="B46" s="2">
        <v>0.98299999999999998</v>
      </c>
      <c r="C46" s="1">
        <v>1.046</v>
      </c>
      <c r="D46" s="1">
        <v>0.98199999999999998</v>
      </c>
      <c r="E46" s="2"/>
      <c r="F46" s="6"/>
      <c r="G46">
        <v>0.437</v>
      </c>
      <c r="H46">
        <v>0.42099999999999999</v>
      </c>
      <c r="I46">
        <v>0.42099999999999999</v>
      </c>
      <c r="J46" s="2"/>
      <c r="L46" s="2">
        <f>0.343</f>
        <v>0.34300000000000003</v>
      </c>
      <c r="M46" s="1">
        <v>0.34300000000000003</v>
      </c>
      <c r="N46" s="1">
        <v>0.32800000000000001</v>
      </c>
      <c r="O46" s="2"/>
      <c r="P46" s="6"/>
    </row>
    <row r="47" spans="1:16" x14ac:dyDescent="0.25">
      <c r="A47" t="s">
        <v>4</v>
      </c>
      <c r="B47" s="2">
        <v>1.014</v>
      </c>
      <c r="C47" s="1">
        <v>0.96699999999999997</v>
      </c>
      <c r="D47" s="1">
        <v>0.998</v>
      </c>
      <c r="E47" s="2"/>
      <c r="F47" s="6"/>
      <c r="G47">
        <v>0.42099999999999999</v>
      </c>
      <c r="H47">
        <v>0.42099999999999999</v>
      </c>
      <c r="I47">
        <v>0.42099999999999999</v>
      </c>
      <c r="J47" s="2"/>
      <c r="L47" s="2">
        <f>0.359</f>
        <v>0.35899999999999999</v>
      </c>
      <c r="M47" s="1">
        <v>0.32800000000000001</v>
      </c>
      <c r="N47" s="1">
        <v>0.42099999999999999</v>
      </c>
      <c r="O47" s="2"/>
      <c r="P47" s="6"/>
    </row>
    <row r="48" spans="1:16" x14ac:dyDescent="0.25">
      <c r="A48" t="s">
        <v>5</v>
      </c>
      <c r="B48" s="2">
        <v>1.014</v>
      </c>
      <c r="C48" s="1">
        <v>1.014</v>
      </c>
      <c r="D48" s="1">
        <v>1.077</v>
      </c>
      <c r="E48" s="2"/>
      <c r="F48" s="6"/>
      <c r="G48">
        <v>0.437</v>
      </c>
      <c r="H48">
        <v>0.45200000000000001</v>
      </c>
      <c r="I48">
        <v>0.436</v>
      </c>
      <c r="J48" s="2"/>
      <c r="L48" s="2">
        <f>0.343</f>
        <v>0.34300000000000003</v>
      </c>
      <c r="M48" s="1">
        <v>0.32800000000000001</v>
      </c>
      <c r="N48" s="1">
        <v>0.312</v>
      </c>
      <c r="O48" s="2"/>
      <c r="P48" s="6"/>
    </row>
    <row r="49" spans="1:16" x14ac:dyDescent="0.25">
      <c r="A49" t="s">
        <v>6</v>
      </c>
      <c r="B49" s="2">
        <v>0.998</v>
      </c>
      <c r="C49" s="1">
        <v>0.98299999999999998</v>
      </c>
      <c r="D49" s="1">
        <v>0.98199999999999998</v>
      </c>
      <c r="E49" s="2"/>
      <c r="F49" s="6"/>
      <c r="G49">
        <v>0.42199999999999999</v>
      </c>
      <c r="H49">
        <v>0.42099999999999999</v>
      </c>
      <c r="I49">
        <v>0.42199999999999999</v>
      </c>
      <c r="J49" s="2"/>
      <c r="L49" s="2">
        <f>0.312</f>
        <v>0.312</v>
      </c>
      <c r="M49" s="1">
        <v>0.437</v>
      </c>
      <c r="N49" s="1">
        <v>0.42099999999999999</v>
      </c>
      <c r="O49" s="2"/>
      <c r="P49" s="6"/>
    </row>
    <row r="50" spans="1:16" x14ac:dyDescent="0.25">
      <c r="A50" t="s">
        <v>7</v>
      </c>
      <c r="B50" s="2">
        <v>1.0289999999999999</v>
      </c>
      <c r="C50" s="1">
        <v>1.014</v>
      </c>
      <c r="D50" s="1">
        <v>1.014</v>
      </c>
      <c r="E50" s="2"/>
      <c r="F50" s="6"/>
      <c r="G50">
        <v>0.45300000000000001</v>
      </c>
      <c r="H50">
        <v>0.45200000000000001</v>
      </c>
      <c r="I50">
        <v>0.45200000000000001</v>
      </c>
      <c r="J50" s="2"/>
      <c r="L50" s="2">
        <f>0.343</f>
        <v>0.34300000000000003</v>
      </c>
      <c r="M50" s="1">
        <v>0.34300000000000003</v>
      </c>
      <c r="N50" s="1">
        <v>0.32800000000000001</v>
      </c>
      <c r="O50" s="2"/>
      <c r="P50" s="6"/>
    </row>
    <row r="51" spans="1:16" x14ac:dyDescent="0.25">
      <c r="A51" t="s">
        <v>8</v>
      </c>
      <c r="B51" s="2">
        <v>0.998</v>
      </c>
      <c r="C51" s="1">
        <v>0.98299999999999998</v>
      </c>
      <c r="D51" s="1">
        <v>1.0289999999999999</v>
      </c>
      <c r="E51" s="2"/>
      <c r="F51" s="6"/>
      <c r="G51">
        <v>0.437</v>
      </c>
      <c r="H51">
        <v>0.42099999999999999</v>
      </c>
      <c r="I51">
        <v>0.42199999999999999</v>
      </c>
      <c r="J51" s="2"/>
      <c r="L51" s="2">
        <f>0.359</f>
        <v>0.35899999999999999</v>
      </c>
      <c r="M51" s="1">
        <v>0.35899999999999999</v>
      </c>
      <c r="N51" s="1">
        <v>0.34300000000000003</v>
      </c>
      <c r="O51" s="2"/>
      <c r="P51" s="6"/>
    </row>
    <row r="52" spans="1:16" x14ac:dyDescent="0.25">
      <c r="A52" t="s">
        <v>9</v>
      </c>
      <c r="B52" s="2">
        <v>1.014</v>
      </c>
      <c r="C52" s="1">
        <v>1.014</v>
      </c>
      <c r="D52" s="1">
        <v>1.014</v>
      </c>
      <c r="E52" s="2"/>
      <c r="F52" s="6"/>
      <c r="G52">
        <v>0.46800000000000003</v>
      </c>
      <c r="H52">
        <v>0.46800000000000003</v>
      </c>
      <c r="I52">
        <v>0.45200000000000001</v>
      </c>
      <c r="J52" s="2"/>
      <c r="L52" s="2">
        <f>0.405</f>
        <v>0.40500000000000003</v>
      </c>
      <c r="M52" s="1">
        <v>0.34300000000000003</v>
      </c>
      <c r="N52" s="1">
        <v>0.39</v>
      </c>
      <c r="O52" s="2"/>
      <c r="P52" s="6"/>
    </row>
    <row r="53" spans="1:16" x14ac:dyDescent="0.25">
      <c r="A53" t="s">
        <v>10</v>
      </c>
      <c r="B53" s="2">
        <v>0.98299999999999998</v>
      </c>
      <c r="C53" s="1">
        <v>0.98299999999999998</v>
      </c>
      <c r="D53" s="1">
        <v>0.98299999999999998</v>
      </c>
      <c r="E53" s="2"/>
      <c r="F53" s="6"/>
      <c r="G53">
        <v>0.437</v>
      </c>
      <c r="H53">
        <v>0.437</v>
      </c>
      <c r="I53">
        <v>0.437</v>
      </c>
      <c r="J53" s="2"/>
      <c r="L53" s="2">
        <f>0.343</f>
        <v>0.34300000000000003</v>
      </c>
      <c r="M53" s="1">
        <v>0.32700000000000001</v>
      </c>
      <c r="N53" s="1">
        <v>0.32700000000000001</v>
      </c>
      <c r="O53" s="2"/>
      <c r="P53" s="6"/>
    </row>
    <row r="54" spans="1:16" x14ac:dyDescent="0.25">
      <c r="A54" t="s">
        <v>11</v>
      </c>
      <c r="B54" s="2">
        <v>1.155</v>
      </c>
      <c r="C54" s="1">
        <v>1.0289999999999999</v>
      </c>
      <c r="D54" s="1">
        <v>1.0289999999999999</v>
      </c>
      <c r="E54" s="2"/>
      <c r="F54" s="6"/>
      <c r="G54">
        <v>0.46800000000000003</v>
      </c>
      <c r="H54">
        <v>0.46800000000000003</v>
      </c>
      <c r="I54">
        <v>0.46800000000000003</v>
      </c>
      <c r="J54" s="2"/>
      <c r="L54" s="2">
        <f>0.359</f>
        <v>0.35899999999999999</v>
      </c>
      <c r="M54" s="1">
        <v>0.312</v>
      </c>
      <c r="N54" s="1">
        <v>0.29699999999999999</v>
      </c>
      <c r="O54" s="2"/>
      <c r="P54" s="6"/>
    </row>
    <row r="55" spans="1:16" x14ac:dyDescent="0.25">
      <c r="A55" t="s">
        <v>12</v>
      </c>
      <c r="B55" s="2">
        <v>0.96799999999999997</v>
      </c>
      <c r="C55" s="1">
        <v>0.98299999999999998</v>
      </c>
      <c r="D55" s="1">
        <v>1.0760000000000001</v>
      </c>
      <c r="E55" s="2"/>
      <c r="F55" s="6"/>
      <c r="G55">
        <v>0.436</v>
      </c>
      <c r="H55">
        <v>0.437</v>
      </c>
      <c r="I55">
        <v>0.437</v>
      </c>
      <c r="J55" s="2"/>
      <c r="L55" s="2">
        <f>0.406</f>
        <v>0.40600000000000003</v>
      </c>
      <c r="M55" s="1">
        <v>0.39</v>
      </c>
      <c r="N55" s="1">
        <v>0.312</v>
      </c>
      <c r="O55" s="2"/>
      <c r="P55" s="6"/>
    </row>
    <row r="56" spans="1:16" x14ac:dyDescent="0.25">
      <c r="A56" t="s">
        <v>13</v>
      </c>
      <c r="B56" s="2">
        <v>0.999</v>
      </c>
      <c r="C56" s="1">
        <v>0.998</v>
      </c>
      <c r="D56" s="1">
        <v>0.998</v>
      </c>
      <c r="E56" s="2"/>
      <c r="F56" s="6"/>
      <c r="G56">
        <v>0.437</v>
      </c>
      <c r="H56">
        <v>0.45300000000000001</v>
      </c>
      <c r="I56">
        <v>0.45300000000000001</v>
      </c>
      <c r="J56" s="2"/>
      <c r="L56" s="2">
        <f>0.327</f>
        <v>0.32700000000000001</v>
      </c>
      <c r="M56" s="1">
        <v>0.312</v>
      </c>
      <c r="N56" s="1">
        <v>0.312</v>
      </c>
      <c r="O56" s="2"/>
      <c r="P56" s="6"/>
    </row>
    <row r="57" spans="1:16" x14ac:dyDescent="0.25">
      <c r="A57" t="s">
        <v>14</v>
      </c>
      <c r="B57" s="2">
        <v>0.96799999999999997</v>
      </c>
      <c r="C57" s="1">
        <v>1.014</v>
      </c>
      <c r="D57" s="1">
        <v>0.98299999999999998</v>
      </c>
      <c r="E57" s="2"/>
      <c r="F57" s="6"/>
      <c r="G57">
        <v>0.45200000000000001</v>
      </c>
      <c r="H57">
        <v>0.437</v>
      </c>
      <c r="I57">
        <v>0.437</v>
      </c>
      <c r="J57" s="2"/>
      <c r="L57" s="2">
        <f>0.359</f>
        <v>0.35899999999999999</v>
      </c>
      <c r="M57" s="1">
        <v>0.32700000000000001</v>
      </c>
      <c r="N57" s="1">
        <v>0.45200000000000001</v>
      </c>
      <c r="O57" s="2"/>
      <c r="P57" s="6"/>
    </row>
    <row r="58" spans="1:16" x14ac:dyDescent="0.25">
      <c r="A58" t="s">
        <v>15</v>
      </c>
      <c r="B58" s="2">
        <v>1.014</v>
      </c>
      <c r="C58" s="1">
        <v>1.014</v>
      </c>
      <c r="D58" s="1">
        <v>1.014</v>
      </c>
      <c r="E58" s="2"/>
      <c r="F58" s="6"/>
      <c r="G58">
        <v>0.46800000000000003</v>
      </c>
      <c r="H58">
        <v>0.437</v>
      </c>
      <c r="I58">
        <v>0.45300000000000001</v>
      </c>
      <c r="J58" s="2"/>
      <c r="L58" s="2">
        <f>0.374</f>
        <v>0.374</v>
      </c>
      <c r="M58" s="1">
        <v>0.29699999999999999</v>
      </c>
      <c r="N58" s="1">
        <v>0.35799999999999998</v>
      </c>
      <c r="O58" s="2"/>
      <c r="P58" s="6"/>
    </row>
    <row r="59" spans="1:16" x14ac:dyDescent="0.25">
      <c r="A59" t="s">
        <v>16</v>
      </c>
      <c r="B59" s="2">
        <v>1.0920000000000001</v>
      </c>
      <c r="C59" s="1">
        <v>1.0760000000000001</v>
      </c>
      <c r="D59" s="1">
        <v>1.0760000000000001</v>
      </c>
      <c r="E59" s="2"/>
      <c r="F59" s="6"/>
      <c r="G59">
        <v>0.59299999999999997</v>
      </c>
      <c r="H59">
        <v>0.59299999999999997</v>
      </c>
      <c r="I59">
        <v>0.59299999999999997</v>
      </c>
      <c r="J59" s="2"/>
      <c r="L59" s="2">
        <f>0.328</f>
        <v>0.32800000000000001</v>
      </c>
      <c r="M59" s="1">
        <v>0.42099999999999999</v>
      </c>
      <c r="N59" s="1">
        <v>0.312</v>
      </c>
      <c r="O59" s="2"/>
      <c r="P59" s="6"/>
    </row>
    <row r="60" spans="1:16" x14ac:dyDescent="0.25">
      <c r="A60" t="s">
        <v>17</v>
      </c>
      <c r="B60" s="2">
        <v>1.232</v>
      </c>
      <c r="C60" s="1">
        <v>1.1539999999999999</v>
      </c>
      <c r="D60" s="1">
        <v>1.1539999999999999</v>
      </c>
      <c r="E60" s="2"/>
      <c r="F60" s="6"/>
      <c r="G60">
        <v>0.81100000000000005</v>
      </c>
      <c r="H60">
        <v>0.81200000000000006</v>
      </c>
      <c r="I60">
        <v>0.81100000000000005</v>
      </c>
      <c r="J60" s="2"/>
      <c r="L60" s="2">
        <f>0.422</f>
        <v>0.42199999999999999</v>
      </c>
      <c r="M60" s="1">
        <v>0.45300000000000001</v>
      </c>
      <c r="N60" s="1">
        <v>0.32800000000000001</v>
      </c>
      <c r="O60" s="2"/>
      <c r="P60" s="6"/>
    </row>
    <row r="61" spans="1:16" x14ac:dyDescent="0.25">
      <c r="A61" t="s">
        <v>18</v>
      </c>
      <c r="B61" s="2">
        <v>0.96699999999999997</v>
      </c>
      <c r="C61" s="1">
        <v>0.96799999999999997</v>
      </c>
      <c r="D61" s="1">
        <v>1.0449999999999999</v>
      </c>
      <c r="E61" s="2"/>
      <c r="F61" s="6"/>
      <c r="G61">
        <v>0.45200000000000001</v>
      </c>
      <c r="H61">
        <v>0.436</v>
      </c>
      <c r="I61">
        <v>0.437</v>
      </c>
      <c r="J61" s="2"/>
      <c r="L61" s="2">
        <f>0.312</f>
        <v>0.312</v>
      </c>
      <c r="M61" s="1">
        <v>0.28100000000000003</v>
      </c>
      <c r="N61" s="1">
        <v>0.312</v>
      </c>
      <c r="O61" s="2"/>
      <c r="P61" s="6"/>
    </row>
    <row r="62" spans="1:16" x14ac:dyDescent="0.25">
      <c r="A62" t="s">
        <v>19</v>
      </c>
      <c r="B62" s="2">
        <v>1.107</v>
      </c>
      <c r="C62" s="1">
        <v>0.98299999999999998</v>
      </c>
      <c r="D62" s="1">
        <v>1.03</v>
      </c>
      <c r="E62" s="2"/>
      <c r="F62" s="6"/>
      <c r="G62">
        <v>0.46800000000000003</v>
      </c>
      <c r="H62">
        <v>0.46800000000000003</v>
      </c>
      <c r="I62">
        <v>0.499</v>
      </c>
      <c r="J62" s="2"/>
      <c r="L62" s="2">
        <f>0.421</f>
        <v>0.42099999999999999</v>
      </c>
      <c r="M62" s="1">
        <v>0.312</v>
      </c>
      <c r="N62" s="1">
        <v>0.29599999999999999</v>
      </c>
      <c r="O62" s="2"/>
      <c r="P62" s="6"/>
    </row>
    <row r="63" spans="1:16" x14ac:dyDescent="0.25">
      <c r="A63" t="s">
        <v>20</v>
      </c>
      <c r="B63" s="2">
        <v>0.78</v>
      </c>
      <c r="C63" s="1">
        <v>0.88900000000000001</v>
      </c>
      <c r="D63" s="1">
        <v>0.85799999999999998</v>
      </c>
      <c r="E63" s="2"/>
      <c r="F63" s="6"/>
      <c r="G63">
        <v>0.42099999999999999</v>
      </c>
      <c r="H63">
        <v>0.42099999999999999</v>
      </c>
      <c r="I63">
        <v>0.42099999999999999</v>
      </c>
      <c r="J63" s="2"/>
      <c r="L63" s="2">
        <f>0.344</f>
        <v>0.34399999999999997</v>
      </c>
      <c r="M63" s="1">
        <v>0.39</v>
      </c>
      <c r="N63" s="1">
        <v>0.42099999999999999</v>
      </c>
      <c r="O63" s="2"/>
      <c r="P63" s="6"/>
    </row>
    <row r="64" spans="1:16" x14ac:dyDescent="0.25">
      <c r="A64" t="s">
        <v>21</v>
      </c>
      <c r="B64" s="2">
        <v>0.78</v>
      </c>
      <c r="C64" s="1">
        <v>0.78</v>
      </c>
      <c r="D64" s="1">
        <v>0.78</v>
      </c>
      <c r="E64" s="2"/>
      <c r="F64" s="6"/>
      <c r="G64">
        <v>0.45200000000000001</v>
      </c>
      <c r="H64">
        <v>0.437</v>
      </c>
      <c r="I64">
        <v>0.437</v>
      </c>
      <c r="J64" s="2"/>
      <c r="L64" s="2">
        <f>0.375</f>
        <v>0.375</v>
      </c>
      <c r="M64" s="1">
        <v>0.40500000000000003</v>
      </c>
      <c r="N64" s="1">
        <v>0.312</v>
      </c>
      <c r="O64" s="2"/>
      <c r="P64" s="6"/>
    </row>
    <row r="65" spans="1:16" x14ac:dyDescent="0.25">
      <c r="A65" t="s">
        <v>22</v>
      </c>
      <c r="B65" s="2">
        <v>0.78</v>
      </c>
      <c r="C65" s="1">
        <v>0.78</v>
      </c>
      <c r="D65" s="1">
        <v>0.76500000000000001</v>
      </c>
      <c r="E65" s="2"/>
      <c r="F65" s="6"/>
      <c r="G65">
        <v>0.42099999999999999</v>
      </c>
      <c r="H65">
        <v>0.42099999999999999</v>
      </c>
      <c r="I65">
        <v>0.42099999999999999</v>
      </c>
      <c r="J65" s="2"/>
      <c r="L65" s="2">
        <f>0.312</f>
        <v>0.312</v>
      </c>
      <c r="M65" s="1">
        <v>0.42099999999999999</v>
      </c>
      <c r="N65" s="1">
        <v>0.28100000000000003</v>
      </c>
      <c r="O65" s="2"/>
      <c r="P65" s="6"/>
    </row>
    <row r="66" spans="1:16" x14ac:dyDescent="0.25">
      <c r="A66" t="s">
        <v>23</v>
      </c>
      <c r="B66" s="2">
        <v>0.81100000000000005</v>
      </c>
      <c r="C66" s="1">
        <v>0.76500000000000001</v>
      </c>
      <c r="D66" s="1">
        <v>0.78</v>
      </c>
      <c r="E66" s="2"/>
      <c r="F66" s="6"/>
      <c r="G66">
        <v>0.437</v>
      </c>
      <c r="H66">
        <v>0.437</v>
      </c>
      <c r="I66">
        <v>0.437</v>
      </c>
      <c r="J66" s="2"/>
      <c r="L66" s="2">
        <f>0.328</f>
        <v>0.32800000000000001</v>
      </c>
      <c r="M66" s="1">
        <v>0.35899999999999999</v>
      </c>
      <c r="N66" s="1">
        <v>0.32800000000000001</v>
      </c>
      <c r="O66" s="2"/>
      <c r="P66" s="6"/>
    </row>
    <row r="67" spans="1:16" x14ac:dyDescent="0.25">
      <c r="A67" t="s">
        <v>24</v>
      </c>
      <c r="B67" s="2">
        <v>0.76400000000000001</v>
      </c>
      <c r="C67" s="1">
        <v>0.76500000000000001</v>
      </c>
      <c r="D67" s="1">
        <v>0.78</v>
      </c>
      <c r="E67" s="2"/>
      <c r="F67" s="6"/>
      <c r="G67">
        <v>0.42099999999999999</v>
      </c>
      <c r="H67">
        <v>0.42099999999999999</v>
      </c>
      <c r="I67">
        <v>0.436</v>
      </c>
      <c r="J67" s="2"/>
      <c r="L67" s="2">
        <f>0.312</f>
        <v>0.312</v>
      </c>
      <c r="M67" s="1">
        <v>0.40500000000000003</v>
      </c>
      <c r="N67" s="1">
        <v>0.40600000000000003</v>
      </c>
      <c r="O67" s="2"/>
      <c r="P67" s="6"/>
    </row>
    <row r="68" spans="1:16" x14ac:dyDescent="0.25">
      <c r="A68" t="s">
        <v>25</v>
      </c>
      <c r="B68" s="2">
        <v>0.79500000000000004</v>
      </c>
      <c r="C68" s="1">
        <v>0.79600000000000004</v>
      </c>
      <c r="D68" s="1">
        <v>0.82699999999999996</v>
      </c>
      <c r="E68" s="2"/>
      <c r="F68" s="6"/>
      <c r="G68">
        <v>0.437</v>
      </c>
      <c r="H68">
        <v>0.437</v>
      </c>
      <c r="I68">
        <v>0.436</v>
      </c>
      <c r="J68" s="2"/>
      <c r="L68" s="2">
        <f>0.405</f>
        <v>0.40500000000000003</v>
      </c>
      <c r="M68" s="1">
        <v>0.34300000000000003</v>
      </c>
      <c r="N68" s="1">
        <v>0.40600000000000003</v>
      </c>
      <c r="O68" s="2"/>
      <c r="P68" s="6"/>
    </row>
    <row r="69" spans="1:16" x14ac:dyDescent="0.25">
      <c r="A69" t="s">
        <v>26</v>
      </c>
      <c r="B69" s="2">
        <v>0.82699999999999996</v>
      </c>
      <c r="C69" s="1">
        <v>0.78</v>
      </c>
      <c r="D69" s="1">
        <v>0.82699999999999996</v>
      </c>
      <c r="E69" s="2"/>
      <c r="F69" s="6"/>
      <c r="G69">
        <v>0.42099999999999999</v>
      </c>
      <c r="H69">
        <v>0.42099999999999999</v>
      </c>
      <c r="I69">
        <v>0.42099999999999999</v>
      </c>
      <c r="J69" s="2"/>
      <c r="L69" s="2">
        <f>0.312</f>
        <v>0.312</v>
      </c>
      <c r="M69" s="1">
        <v>0.42199999999999999</v>
      </c>
      <c r="N69" s="1">
        <v>0.32700000000000001</v>
      </c>
      <c r="O69" s="2"/>
      <c r="P69" s="6"/>
    </row>
    <row r="70" spans="1:16" x14ac:dyDescent="0.25">
      <c r="A70" t="s">
        <v>27</v>
      </c>
      <c r="B70" s="2">
        <v>0.79500000000000004</v>
      </c>
      <c r="C70" s="1">
        <v>0.78</v>
      </c>
      <c r="D70" s="1">
        <v>0.79500000000000004</v>
      </c>
      <c r="E70" s="2"/>
      <c r="F70" s="6"/>
      <c r="G70">
        <v>0.45300000000000001</v>
      </c>
      <c r="H70">
        <v>0.437</v>
      </c>
      <c r="I70">
        <v>0.45300000000000001</v>
      </c>
      <c r="J70" s="2"/>
      <c r="L70" s="2">
        <f>0.374</f>
        <v>0.374</v>
      </c>
      <c r="M70" s="1">
        <v>0.374</v>
      </c>
      <c r="N70" s="1">
        <v>0.29599999999999999</v>
      </c>
      <c r="O70" s="2"/>
      <c r="P70" s="6"/>
    </row>
    <row r="71" spans="1:16" x14ac:dyDescent="0.25">
      <c r="A71" t="s">
        <v>28</v>
      </c>
      <c r="B71" s="2">
        <v>0.81100000000000005</v>
      </c>
      <c r="C71" s="1">
        <v>0.78</v>
      </c>
      <c r="D71" s="1">
        <v>0.76500000000000001</v>
      </c>
      <c r="E71" s="2"/>
      <c r="F71" s="6"/>
      <c r="G71">
        <v>0.437</v>
      </c>
      <c r="H71">
        <v>0.437</v>
      </c>
      <c r="I71">
        <v>0.436</v>
      </c>
      <c r="J71" s="2"/>
      <c r="L71" s="2">
        <f>0.405</f>
        <v>0.40500000000000003</v>
      </c>
      <c r="M71" s="1">
        <v>0.32800000000000001</v>
      </c>
      <c r="N71" s="1">
        <v>0.32800000000000001</v>
      </c>
      <c r="O71" s="2"/>
      <c r="P71" s="6"/>
    </row>
    <row r="72" spans="1:16" x14ac:dyDescent="0.25">
      <c r="A72" t="s">
        <v>29</v>
      </c>
      <c r="B72" s="2">
        <v>0.78</v>
      </c>
      <c r="C72" s="1">
        <v>0.79600000000000004</v>
      </c>
      <c r="D72" s="1">
        <v>0.874</v>
      </c>
      <c r="E72" s="2"/>
      <c r="F72" s="6"/>
      <c r="G72">
        <v>0.45300000000000001</v>
      </c>
      <c r="H72">
        <v>0.45200000000000001</v>
      </c>
      <c r="I72">
        <v>0.45200000000000001</v>
      </c>
      <c r="J72" s="2"/>
      <c r="L72" s="2">
        <f>0.265</f>
        <v>0.26500000000000001</v>
      </c>
      <c r="M72" s="1">
        <v>0.34300000000000003</v>
      </c>
      <c r="N72" s="1">
        <v>0.32800000000000001</v>
      </c>
      <c r="O72" s="2"/>
      <c r="P72" s="6"/>
    </row>
    <row r="73" spans="1:16" x14ac:dyDescent="0.25">
      <c r="A73" t="s">
        <v>30</v>
      </c>
      <c r="B73" s="2">
        <v>0.78</v>
      </c>
      <c r="C73" s="1">
        <v>0.79600000000000004</v>
      </c>
      <c r="D73" s="1">
        <v>0.79600000000000004</v>
      </c>
      <c r="E73" s="2"/>
      <c r="F73" s="6"/>
      <c r="G73">
        <v>0.437</v>
      </c>
      <c r="H73">
        <v>0.42099999999999999</v>
      </c>
      <c r="I73">
        <v>0.42099999999999999</v>
      </c>
      <c r="J73" s="2"/>
      <c r="L73" s="2">
        <f>0.405</f>
        <v>0.40500000000000003</v>
      </c>
      <c r="M73" s="1">
        <v>0.374</v>
      </c>
      <c r="N73" s="1">
        <v>0.45200000000000001</v>
      </c>
      <c r="O73" s="2"/>
      <c r="P73" s="6"/>
    </row>
    <row r="74" spans="1:16" x14ac:dyDescent="0.25">
      <c r="A74" t="s">
        <v>31</v>
      </c>
      <c r="B74" s="2">
        <v>0.78</v>
      </c>
      <c r="C74" s="1">
        <v>0.84299999999999997</v>
      </c>
      <c r="D74" s="1">
        <v>0.78</v>
      </c>
      <c r="E74" s="2"/>
      <c r="F74" s="6"/>
      <c r="G74">
        <v>0.46800000000000003</v>
      </c>
      <c r="H74">
        <v>0.45200000000000001</v>
      </c>
      <c r="I74">
        <v>0.45200000000000001</v>
      </c>
      <c r="J74" s="2"/>
      <c r="L74" s="2">
        <f>0.39</f>
        <v>0.39</v>
      </c>
      <c r="M74" s="1">
        <v>0.437</v>
      </c>
      <c r="N74" s="1">
        <v>0.42199999999999999</v>
      </c>
      <c r="O74" s="2"/>
      <c r="P74" s="6"/>
    </row>
    <row r="75" spans="1:16" x14ac:dyDescent="0.25">
      <c r="A75" t="s">
        <v>32</v>
      </c>
      <c r="B75" s="2">
        <v>0.78</v>
      </c>
      <c r="C75" s="1">
        <v>0.79500000000000004</v>
      </c>
      <c r="D75" s="1">
        <v>0.78</v>
      </c>
      <c r="E75" s="2"/>
      <c r="F75" s="6"/>
      <c r="G75">
        <v>0.437</v>
      </c>
      <c r="H75">
        <v>0.42099999999999999</v>
      </c>
      <c r="I75">
        <v>0.42199999999999999</v>
      </c>
      <c r="J75" s="2"/>
      <c r="L75" s="2">
        <f>0.281</f>
        <v>0.28100000000000003</v>
      </c>
      <c r="M75" s="1">
        <v>0.45300000000000001</v>
      </c>
      <c r="N75" s="1">
        <v>0.312</v>
      </c>
      <c r="O75" s="2"/>
      <c r="P75" s="6"/>
    </row>
    <row r="76" spans="1:16" x14ac:dyDescent="0.25">
      <c r="A76" t="s">
        <v>33</v>
      </c>
      <c r="B76" s="2">
        <v>0.85799999999999998</v>
      </c>
      <c r="C76" s="1">
        <v>0.79600000000000004</v>
      </c>
      <c r="D76" s="1">
        <v>0.78</v>
      </c>
      <c r="E76" s="2"/>
      <c r="F76" s="6"/>
      <c r="G76">
        <v>0.437</v>
      </c>
      <c r="H76">
        <v>0.88900000000000001</v>
      </c>
      <c r="I76">
        <v>0.45300000000000001</v>
      </c>
      <c r="J76" s="2"/>
      <c r="L76" s="2">
        <f>0.358</f>
        <v>0.35799999999999998</v>
      </c>
      <c r="M76" s="1">
        <v>0.375</v>
      </c>
      <c r="N76" s="1">
        <v>0.39</v>
      </c>
      <c r="O76" s="2"/>
      <c r="P76" s="6"/>
    </row>
    <row r="77" spans="1:16" x14ac:dyDescent="0.25">
      <c r="A77" t="s">
        <v>34</v>
      </c>
      <c r="B77" s="2">
        <v>0.84199999999999997</v>
      </c>
      <c r="C77" s="1">
        <v>0.873</v>
      </c>
      <c r="D77" s="1">
        <v>0.79600000000000004</v>
      </c>
      <c r="E77" s="2"/>
      <c r="F77" s="6"/>
      <c r="G77">
        <v>0.499</v>
      </c>
      <c r="H77">
        <v>0.51500000000000001</v>
      </c>
      <c r="I77">
        <v>0.499</v>
      </c>
      <c r="J77" s="2"/>
      <c r="L77" s="2">
        <f>0.406</f>
        <v>0.40600000000000003</v>
      </c>
      <c r="M77" s="1">
        <v>0.34300000000000003</v>
      </c>
      <c r="N77" s="1">
        <v>0.40600000000000003</v>
      </c>
      <c r="O77" s="2"/>
      <c r="P77" s="6"/>
    </row>
    <row r="78" spans="1:16" x14ac:dyDescent="0.25">
      <c r="A78" t="s">
        <v>35</v>
      </c>
      <c r="B78" s="2">
        <v>0.81100000000000005</v>
      </c>
      <c r="C78" s="1">
        <v>0.85799999999999998</v>
      </c>
      <c r="D78" s="1">
        <v>0.79600000000000004</v>
      </c>
      <c r="E78" s="2"/>
      <c r="F78" s="6"/>
      <c r="G78">
        <v>0.51500000000000001</v>
      </c>
      <c r="H78">
        <v>0.53</v>
      </c>
      <c r="I78">
        <v>0.51500000000000001</v>
      </c>
      <c r="J78" s="2"/>
      <c r="L78" s="2">
        <f>0.281</f>
        <v>0.28100000000000003</v>
      </c>
      <c r="M78" s="1">
        <v>0.374</v>
      </c>
      <c r="N78" s="1">
        <v>0.312</v>
      </c>
      <c r="O78" s="2"/>
      <c r="P78" s="6"/>
    </row>
    <row r="79" spans="1:16" x14ac:dyDescent="0.25">
      <c r="A79" t="s">
        <v>36</v>
      </c>
      <c r="B79" s="2">
        <v>0.79500000000000004</v>
      </c>
      <c r="C79" s="1">
        <v>0.79600000000000004</v>
      </c>
      <c r="D79" s="1">
        <v>0.78</v>
      </c>
      <c r="E79" s="2"/>
      <c r="F79" s="6"/>
      <c r="G79">
        <v>0.437</v>
      </c>
      <c r="H79">
        <v>0.437</v>
      </c>
      <c r="I79">
        <v>0.437</v>
      </c>
      <c r="J79" s="2"/>
      <c r="L79" s="2">
        <f>0.312</f>
        <v>0.312</v>
      </c>
      <c r="M79" s="1">
        <v>0.40500000000000003</v>
      </c>
      <c r="N79" s="1">
        <v>0.40600000000000003</v>
      </c>
      <c r="O79" s="2"/>
      <c r="P79" s="6"/>
    </row>
    <row r="80" spans="1:16" x14ac:dyDescent="0.25">
      <c r="A80" t="s">
        <v>37</v>
      </c>
      <c r="B80" s="2">
        <v>0.95199999999999996</v>
      </c>
      <c r="C80" s="1">
        <v>0.79600000000000004</v>
      </c>
      <c r="D80" s="1">
        <v>0.78</v>
      </c>
      <c r="E80" s="2"/>
      <c r="F80" s="6"/>
      <c r="G80">
        <v>0.45200000000000001</v>
      </c>
      <c r="H80">
        <v>0.48399999999999999</v>
      </c>
      <c r="I80">
        <v>0.45200000000000001</v>
      </c>
      <c r="J80" s="2"/>
      <c r="L80" s="2">
        <f>0.328</f>
        <v>0.32800000000000001</v>
      </c>
      <c r="M80" s="1">
        <v>0.312</v>
      </c>
      <c r="N80" s="1">
        <v>0.34300000000000003</v>
      </c>
      <c r="O80" s="2"/>
      <c r="P80" s="6"/>
    </row>
    <row r="81" spans="1:21" x14ac:dyDescent="0.25">
      <c r="A81" s="9" t="s">
        <v>89</v>
      </c>
      <c r="B81" s="10" t="s">
        <v>90</v>
      </c>
      <c r="C81" s="11"/>
      <c r="D81" s="11"/>
      <c r="E81" s="11"/>
      <c r="F81" s="11"/>
      <c r="G81" s="25"/>
      <c r="H81" s="22"/>
      <c r="I81" s="10" t="s">
        <v>91</v>
      </c>
      <c r="J81" s="11"/>
      <c r="K81" s="11"/>
      <c r="L81" s="11"/>
      <c r="M81" s="11"/>
      <c r="N81" s="25"/>
      <c r="O81" s="21"/>
      <c r="P81" s="10" t="s">
        <v>50</v>
      </c>
      <c r="Q81" s="11"/>
      <c r="R81" s="11"/>
      <c r="S81" s="11"/>
      <c r="T81" s="11"/>
      <c r="U81" s="25"/>
    </row>
    <row r="82" spans="1:21" s="19" customFormat="1" x14ac:dyDescent="0.25">
      <c r="A82" s="27"/>
      <c r="B82" s="23" t="s">
        <v>87</v>
      </c>
      <c r="C82" s="24"/>
      <c r="D82" s="24"/>
      <c r="E82" s="24" t="s">
        <v>88</v>
      </c>
      <c r="F82" s="24"/>
      <c r="G82" s="26"/>
      <c r="I82" s="23" t="s">
        <v>87</v>
      </c>
      <c r="J82" s="24"/>
      <c r="K82" s="24"/>
      <c r="L82" s="24" t="s">
        <v>88</v>
      </c>
      <c r="M82" s="24"/>
      <c r="N82" s="26"/>
      <c r="P82" s="23" t="s">
        <v>87</v>
      </c>
      <c r="Q82" s="24"/>
      <c r="R82" s="24"/>
      <c r="S82" s="24" t="s">
        <v>88</v>
      </c>
      <c r="T82" s="24"/>
      <c r="U82" s="26"/>
    </row>
    <row r="83" spans="1:21" s="19" customFormat="1" x14ac:dyDescent="0.25">
      <c r="A83" s="15" t="s">
        <v>38</v>
      </c>
      <c r="B83" s="15">
        <v>1</v>
      </c>
      <c r="C83" s="16">
        <v>2</v>
      </c>
      <c r="D83" s="16">
        <v>3</v>
      </c>
      <c r="E83" s="16">
        <v>1</v>
      </c>
      <c r="F83" s="16">
        <v>2</v>
      </c>
      <c r="G83" s="30">
        <v>3</v>
      </c>
      <c r="I83" s="15">
        <v>1</v>
      </c>
      <c r="J83" s="16">
        <v>2</v>
      </c>
      <c r="K83" s="16">
        <v>3</v>
      </c>
      <c r="L83" s="16">
        <v>1</v>
      </c>
      <c r="M83" s="16">
        <v>2</v>
      </c>
      <c r="N83" s="30">
        <v>3</v>
      </c>
      <c r="P83" s="15">
        <v>1</v>
      </c>
      <c r="Q83" s="16">
        <v>2</v>
      </c>
      <c r="R83" s="16">
        <v>3</v>
      </c>
      <c r="S83" s="16">
        <v>1</v>
      </c>
      <c r="T83" s="16">
        <v>2</v>
      </c>
      <c r="U83" s="30">
        <v>3</v>
      </c>
    </row>
    <row r="84" spans="1:21" x14ac:dyDescent="0.25">
      <c r="A84" t="s">
        <v>51</v>
      </c>
      <c r="B84" s="2">
        <v>0.15</v>
      </c>
      <c r="C84" s="1">
        <v>0.15</v>
      </c>
      <c r="D84" s="1">
        <v>0.15</v>
      </c>
      <c r="E84" s="1">
        <v>0.02</v>
      </c>
      <c r="F84" s="1">
        <v>0.02</v>
      </c>
      <c r="G84" s="28">
        <v>0.02</v>
      </c>
      <c r="I84" s="2">
        <v>2.42</v>
      </c>
      <c r="J84" s="1">
        <v>2.42</v>
      </c>
      <c r="K84" s="1">
        <v>2.42</v>
      </c>
      <c r="L84" s="1">
        <v>0.2</v>
      </c>
      <c r="M84" s="1">
        <v>0.2</v>
      </c>
      <c r="N84" s="28">
        <v>0.2</v>
      </c>
      <c r="P84" s="2">
        <v>0.01</v>
      </c>
      <c r="Q84" s="1">
        <v>0.01</v>
      </c>
      <c r="R84" s="1">
        <v>0.01</v>
      </c>
      <c r="S84" s="1">
        <v>0.01</v>
      </c>
      <c r="T84" s="1">
        <v>0.01</v>
      </c>
      <c r="U84" s="28">
        <v>0.01</v>
      </c>
    </row>
    <row r="85" spans="1:21" x14ac:dyDescent="0.25">
      <c r="A85" t="s">
        <v>53</v>
      </c>
      <c r="B85" s="2">
        <v>0.16</v>
      </c>
      <c r="C85" s="1">
        <v>0.16</v>
      </c>
      <c r="D85" s="1">
        <v>0.16</v>
      </c>
      <c r="E85" s="1">
        <v>0.02</v>
      </c>
      <c r="F85" s="1">
        <v>0.02</v>
      </c>
      <c r="G85" s="28">
        <v>0.02</v>
      </c>
      <c r="I85" s="2">
        <v>2.44</v>
      </c>
      <c r="J85" s="1">
        <v>2.44</v>
      </c>
      <c r="K85" s="1">
        <v>2.44</v>
      </c>
      <c r="L85" s="1">
        <v>0.19</v>
      </c>
      <c r="M85" s="1">
        <v>0.19</v>
      </c>
      <c r="N85" s="28">
        <v>0.19</v>
      </c>
      <c r="P85" s="2">
        <v>0.01</v>
      </c>
      <c r="Q85" s="1">
        <v>0.01</v>
      </c>
      <c r="R85" s="1">
        <v>0.01</v>
      </c>
      <c r="S85" s="1">
        <v>0.01</v>
      </c>
      <c r="T85" s="1">
        <v>0.01</v>
      </c>
      <c r="U85" s="28">
        <v>0.01</v>
      </c>
    </row>
    <row r="86" spans="1:21" x14ac:dyDescent="0.25">
      <c r="A86" t="s">
        <v>55</v>
      </c>
      <c r="B86" s="2">
        <v>0.16</v>
      </c>
      <c r="C86" s="1">
        <v>0.16</v>
      </c>
      <c r="D86" s="1">
        <v>0.16</v>
      </c>
      <c r="E86" s="1">
        <v>0.02</v>
      </c>
      <c r="F86" s="1">
        <v>0.02</v>
      </c>
      <c r="G86" s="28">
        <v>0.02</v>
      </c>
      <c r="I86" s="2">
        <v>2.44</v>
      </c>
      <c r="J86" s="1">
        <v>2.44</v>
      </c>
      <c r="K86" s="1">
        <v>2.44</v>
      </c>
      <c r="L86" s="1">
        <v>0.17</v>
      </c>
      <c r="M86" s="1">
        <v>0.17</v>
      </c>
      <c r="N86" s="28">
        <v>0.17</v>
      </c>
      <c r="P86" s="2">
        <v>0.01</v>
      </c>
      <c r="Q86" s="1">
        <v>0.01</v>
      </c>
      <c r="R86" s="1">
        <v>0.01</v>
      </c>
      <c r="S86" s="1">
        <v>0.01</v>
      </c>
      <c r="T86" s="1">
        <v>0.01</v>
      </c>
      <c r="U86" s="28">
        <v>0.01</v>
      </c>
    </row>
    <row r="87" spans="1:21" x14ac:dyDescent="0.25">
      <c r="A87" t="s">
        <v>57</v>
      </c>
      <c r="B87" s="2">
        <v>0.15</v>
      </c>
      <c r="C87" s="1">
        <v>0.15</v>
      </c>
      <c r="D87" s="1">
        <v>0.15</v>
      </c>
      <c r="E87" s="1">
        <v>0.02</v>
      </c>
      <c r="F87" s="1">
        <v>0.02</v>
      </c>
      <c r="G87" s="28">
        <v>0.02</v>
      </c>
      <c r="I87" s="2">
        <v>2.46</v>
      </c>
      <c r="J87" s="1">
        <v>2.46</v>
      </c>
      <c r="K87" s="1">
        <v>2.46</v>
      </c>
      <c r="L87" s="1">
        <v>0.16</v>
      </c>
      <c r="M87" s="1">
        <v>0.16</v>
      </c>
      <c r="N87" s="28">
        <v>0.16</v>
      </c>
      <c r="P87" s="2">
        <v>0.01</v>
      </c>
      <c r="Q87" s="1">
        <v>0.01</v>
      </c>
      <c r="R87" s="1">
        <v>0.01</v>
      </c>
      <c r="S87" s="1">
        <v>0.01</v>
      </c>
      <c r="T87" s="1">
        <v>0.01</v>
      </c>
      <c r="U87" s="28">
        <v>0.01</v>
      </c>
    </row>
    <row r="88" spans="1:21" x14ac:dyDescent="0.25">
      <c r="A88" t="s">
        <v>59</v>
      </c>
      <c r="B88" s="2">
        <v>0.15</v>
      </c>
      <c r="C88" s="1">
        <v>0.15</v>
      </c>
      <c r="D88" s="1">
        <v>0.15</v>
      </c>
      <c r="E88" s="1">
        <v>0.02</v>
      </c>
      <c r="F88" s="1">
        <v>0.02</v>
      </c>
      <c r="G88" s="28">
        <v>0.02</v>
      </c>
      <c r="I88" s="2">
        <v>2.46</v>
      </c>
      <c r="J88" s="1">
        <v>2.46</v>
      </c>
      <c r="K88" s="1">
        <v>2.46</v>
      </c>
      <c r="L88" s="1">
        <v>0.17</v>
      </c>
      <c r="M88" s="1">
        <v>0.17</v>
      </c>
      <c r="N88" s="28">
        <v>0.17</v>
      </c>
      <c r="P88" s="2">
        <v>0.01</v>
      </c>
      <c r="Q88" s="1">
        <v>0.01</v>
      </c>
      <c r="R88" s="1">
        <v>0.01</v>
      </c>
      <c r="S88" s="1">
        <v>0.01</v>
      </c>
      <c r="T88" s="1">
        <v>0.01</v>
      </c>
      <c r="U88" s="28">
        <v>0.01</v>
      </c>
    </row>
    <row r="89" spans="1:21" x14ac:dyDescent="0.25">
      <c r="A89" t="s">
        <v>61</v>
      </c>
      <c r="B89" s="2">
        <v>0.15</v>
      </c>
      <c r="C89" s="1">
        <v>0.15</v>
      </c>
      <c r="D89" s="1">
        <v>0.15</v>
      </c>
      <c r="E89" s="1">
        <v>0.02</v>
      </c>
      <c r="F89" s="1">
        <v>0.02</v>
      </c>
      <c r="G89" s="28">
        <v>0.02</v>
      </c>
      <c r="I89" s="2">
        <v>2.4700000000000002</v>
      </c>
      <c r="J89" s="1">
        <v>2.4700000000000002</v>
      </c>
      <c r="K89" s="1">
        <v>2.4700000000000002</v>
      </c>
      <c r="L89" s="1">
        <v>0.17</v>
      </c>
      <c r="M89" s="1">
        <v>0.17</v>
      </c>
      <c r="N89" s="28">
        <v>0.17</v>
      </c>
      <c r="P89" s="2">
        <v>0.01</v>
      </c>
      <c r="Q89" s="1">
        <v>0.01</v>
      </c>
      <c r="R89" s="1">
        <v>0.01</v>
      </c>
      <c r="S89" s="1">
        <v>0.01</v>
      </c>
      <c r="T89" s="1">
        <v>0.01</v>
      </c>
      <c r="U89" s="28">
        <v>0.01</v>
      </c>
    </row>
    <row r="90" spans="1:21" x14ac:dyDescent="0.25">
      <c r="A90" t="s">
        <v>63</v>
      </c>
      <c r="B90" s="2">
        <v>0.16</v>
      </c>
      <c r="C90" s="1">
        <v>0.16</v>
      </c>
      <c r="D90" s="1">
        <v>0.16</v>
      </c>
      <c r="E90" s="1">
        <v>0.01</v>
      </c>
      <c r="F90" s="1">
        <v>0.01</v>
      </c>
      <c r="G90" s="28">
        <v>0.01</v>
      </c>
      <c r="I90" s="2">
        <v>2.46</v>
      </c>
      <c r="J90" s="1">
        <v>2.46</v>
      </c>
      <c r="K90" s="1">
        <v>2.46</v>
      </c>
      <c r="L90" s="1">
        <v>0.17</v>
      </c>
      <c r="M90" s="1">
        <v>0.17</v>
      </c>
      <c r="N90" s="28">
        <v>0.17</v>
      </c>
      <c r="P90" s="2">
        <v>0.01</v>
      </c>
      <c r="Q90" s="1">
        <v>0.01</v>
      </c>
      <c r="R90" s="1">
        <v>0.01</v>
      </c>
      <c r="S90" s="1">
        <v>0.01</v>
      </c>
      <c r="T90" s="1">
        <v>0.01</v>
      </c>
      <c r="U90" s="28">
        <v>0.01</v>
      </c>
    </row>
    <row r="91" spans="1:21" x14ac:dyDescent="0.25">
      <c r="A91" t="s">
        <v>65</v>
      </c>
      <c r="B91" s="2">
        <v>0.16</v>
      </c>
      <c r="C91" s="1">
        <v>0.16</v>
      </c>
      <c r="D91" s="1">
        <v>0.16</v>
      </c>
      <c r="E91" s="1">
        <v>0.02</v>
      </c>
      <c r="F91" s="1">
        <v>0.02</v>
      </c>
      <c r="G91" s="28">
        <v>0.02</v>
      </c>
      <c r="I91" s="2">
        <v>3.12</v>
      </c>
      <c r="J91" s="1">
        <v>3.12</v>
      </c>
      <c r="K91" s="1">
        <v>3.12</v>
      </c>
      <c r="L91" s="1">
        <v>0.2</v>
      </c>
      <c r="M91" s="1">
        <v>0.2</v>
      </c>
      <c r="N91" s="28">
        <v>0.2</v>
      </c>
      <c r="P91" s="2">
        <v>0.02</v>
      </c>
      <c r="Q91" s="1">
        <v>0.02</v>
      </c>
      <c r="R91" s="1">
        <v>0.02</v>
      </c>
      <c r="S91" s="1">
        <v>0.01</v>
      </c>
      <c r="T91" s="1">
        <v>0.01</v>
      </c>
      <c r="U91" s="28">
        <v>0.01</v>
      </c>
    </row>
    <row r="92" spans="1:21" x14ac:dyDescent="0.25">
      <c r="A92" t="s">
        <v>67</v>
      </c>
      <c r="B92" s="2">
        <v>0.15</v>
      </c>
      <c r="C92" s="1">
        <v>0.15</v>
      </c>
      <c r="D92" s="1">
        <v>0.15</v>
      </c>
      <c r="E92" s="1">
        <v>0.02</v>
      </c>
      <c r="F92" s="1">
        <v>0.02</v>
      </c>
      <c r="G92" s="28">
        <v>0.02</v>
      </c>
      <c r="I92" s="2">
        <v>2.5</v>
      </c>
      <c r="J92" s="1">
        <v>2.5</v>
      </c>
      <c r="K92" s="1">
        <v>2.5</v>
      </c>
      <c r="L92" s="1">
        <v>0.17</v>
      </c>
      <c r="M92" s="1">
        <v>0.17</v>
      </c>
      <c r="N92" s="28">
        <v>0.17</v>
      </c>
      <c r="P92" s="2">
        <v>0.01</v>
      </c>
      <c r="Q92" s="1">
        <v>0.01</v>
      </c>
      <c r="R92" s="1">
        <v>0.01</v>
      </c>
      <c r="S92" s="1">
        <v>0.01</v>
      </c>
      <c r="T92" s="1">
        <v>0.01</v>
      </c>
      <c r="U92" s="28">
        <v>0.01</v>
      </c>
    </row>
    <row r="93" spans="1:21" x14ac:dyDescent="0.25">
      <c r="A93" t="s">
        <v>69</v>
      </c>
      <c r="B93" s="2">
        <v>0.11</v>
      </c>
      <c r="C93" s="1">
        <v>0.11</v>
      </c>
      <c r="D93" s="1">
        <v>0.11</v>
      </c>
      <c r="E93" s="1">
        <v>0.02</v>
      </c>
      <c r="F93" s="1">
        <v>0.02</v>
      </c>
      <c r="G93" s="28">
        <v>0.02</v>
      </c>
      <c r="I93" s="2">
        <v>1.69</v>
      </c>
      <c r="J93" s="1">
        <v>1.69</v>
      </c>
      <c r="K93" s="1">
        <v>1.69</v>
      </c>
      <c r="L93" s="1">
        <v>0.11</v>
      </c>
      <c r="M93" s="1">
        <v>0.11</v>
      </c>
      <c r="N93" s="28">
        <v>0.11</v>
      </c>
      <c r="P93" s="2">
        <v>0.01</v>
      </c>
      <c r="Q93" s="1">
        <v>0.01</v>
      </c>
      <c r="R93" s="1">
        <v>0.01</v>
      </c>
      <c r="S93" s="1">
        <v>0.01</v>
      </c>
      <c r="T93" s="1">
        <v>0.01</v>
      </c>
      <c r="U93" s="28">
        <v>0.01</v>
      </c>
    </row>
    <row r="94" spans="1:21" x14ac:dyDescent="0.25">
      <c r="A94" t="s">
        <v>71</v>
      </c>
      <c r="B94" s="2">
        <v>0.12</v>
      </c>
      <c r="C94" s="1">
        <v>0.12</v>
      </c>
      <c r="D94" s="1">
        <v>0.12</v>
      </c>
      <c r="E94" s="1">
        <v>0.01</v>
      </c>
      <c r="F94" s="1">
        <v>0.01</v>
      </c>
      <c r="G94" s="28">
        <v>0.01</v>
      </c>
      <c r="I94" s="2">
        <v>1.68</v>
      </c>
      <c r="J94" s="1">
        <v>1.68</v>
      </c>
      <c r="K94" s="1">
        <v>1.68</v>
      </c>
      <c r="L94" s="1">
        <v>0.11</v>
      </c>
      <c r="M94" s="1">
        <v>0.11</v>
      </c>
      <c r="N94" s="28">
        <v>0.11</v>
      </c>
      <c r="P94" s="2">
        <v>0.01</v>
      </c>
      <c r="Q94" s="1">
        <v>0.01</v>
      </c>
      <c r="R94" s="1">
        <v>0.01</v>
      </c>
      <c r="S94" s="1">
        <v>0.01</v>
      </c>
      <c r="T94" s="1">
        <v>0.01</v>
      </c>
      <c r="U94" s="28">
        <v>0.01</v>
      </c>
    </row>
    <row r="95" spans="1:21" x14ac:dyDescent="0.25">
      <c r="A95" t="s">
        <v>73</v>
      </c>
      <c r="B95" s="2">
        <v>0.11</v>
      </c>
      <c r="C95" s="1">
        <v>0.11</v>
      </c>
      <c r="D95" s="1">
        <v>0.11</v>
      </c>
      <c r="E95" s="1">
        <v>0.02</v>
      </c>
      <c r="F95" s="1">
        <v>0.02</v>
      </c>
      <c r="G95" s="28">
        <v>0.02</v>
      </c>
      <c r="I95" s="2">
        <v>1.68</v>
      </c>
      <c r="J95" s="1">
        <v>1.68</v>
      </c>
      <c r="K95" s="1">
        <v>1.68</v>
      </c>
      <c r="L95" s="1">
        <v>0.12</v>
      </c>
      <c r="M95" s="1">
        <v>0.12</v>
      </c>
      <c r="N95" s="28">
        <v>0.12</v>
      </c>
      <c r="P95" s="2">
        <v>0.01</v>
      </c>
      <c r="Q95" s="1">
        <v>0.01</v>
      </c>
      <c r="R95" s="1">
        <v>0.01</v>
      </c>
      <c r="S95" s="1">
        <v>0.01</v>
      </c>
      <c r="T95" s="1">
        <v>0.01</v>
      </c>
      <c r="U95" s="28">
        <v>0.01</v>
      </c>
    </row>
    <row r="96" spans="1:21" x14ac:dyDescent="0.25">
      <c r="A96" t="s">
        <v>75</v>
      </c>
      <c r="B96" s="2">
        <v>0.11</v>
      </c>
      <c r="C96" s="1">
        <v>0.11</v>
      </c>
      <c r="D96" s="1">
        <v>0.11</v>
      </c>
      <c r="E96" s="1">
        <v>0.02</v>
      </c>
      <c r="F96" s="1">
        <v>0.02</v>
      </c>
      <c r="G96" s="28">
        <v>0.02</v>
      </c>
      <c r="I96" s="2">
        <v>1.68</v>
      </c>
      <c r="J96" s="1">
        <v>1.68</v>
      </c>
      <c r="K96" s="1">
        <v>1.68</v>
      </c>
      <c r="L96" s="1">
        <v>0.12</v>
      </c>
      <c r="M96" s="1">
        <v>0.12</v>
      </c>
      <c r="N96" s="28">
        <v>0.12</v>
      </c>
      <c r="P96" s="2">
        <v>0.01</v>
      </c>
      <c r="Q96" s="1">
        <v>0.01</v>
      </c>
      <c r="R96" s="1">
        <v>0.01</v>
      </c>
      <c r="S96" s="1">
        <v>0.01</v>
      </c>
      <c r="T96" s="1">
        <v>0.01</v>
      </c>
      <c r="U96" s="28">
        <v>0.01</v>
      </c>
    </row>
    <row r="97" spans="1:21" x14ac:dyDescent="0.25">
      <c r="A97" t="s">
        <v>77</v>
      </c>
      <c r="B97" s="2">
        <v>0.12</v>
      </c>
      <c r="C97" s="1">
        <v>0.12</v>
      </c>
      <c r="D97" s="1">
        <v>0.12</v>
      </c>
      <c r="E97" s="1">
        <v>0.01</v>
      </c>
      <c r="F97" s="1">
        <v>0.01</v>
      </c>
      <c r="G97" s="28">
        <v>0.01</v>
      </c>
      <c r="I97" s="2">
        <v>1.71</v>
      </c>
      <c r="J97" s="1">
        <v>1.71</v>
      </c>
      <c r="K97" s="1">
        <v>1.71</v>
      </c>
      <c r="L97" s="1">
        <v>0.11</v>
      </c>
      <c r="M97" s="1">
        <v>0.11</v>
      </c>
      <c r="N97" s="28">
        <v>0.11</v>
      </c>
      <c r="P97" s="2">
        <v>0.01</v>
      </c>
      <c r="Q97" s="1">
        <v>0.01</v>
      </c>
      <c r="R97" s="1">
        <v>0.01</v>
      </c>
      <c r="S97" s="1">
        <v>0.01</v>
      </c>
      <c r="T97" s="1">
        <v>0.01</v>
      </c>
      <c r="U97" s="28">
        <v>0.01</v>
      </c>
    </row>
    <row r="98" spans="1:21" x14ac:dyDescent="0.25">
      <c r="A98" t="s">
        <v>79</v>
      </c>
      <c r="B98" s="2">
        <v>0.12</v>
      </c>
      <c r="C98" s="1">
        <v>0.12</v>
      </c>
      <c r="D98" s="1">
        <v>0.12</v>
      </c>
      <c r="E98" s="1">
        <v>0.02</v>
      </c>
      <c r="F98" s="1">
        <v>0.02</v>
      </c>
      <c r="G98" s="28">
        <v>0.02</v>
      </c>
      <c r="I98" s="2">
        <v>1.71</v>
      </c>
      <c r="J98" s="1">
        <v>1.71</v>
      </c>
      <c r="K98" s="1">
        <v>1.71</v>
      </c>
      <c r="L98" s="1">
        <v>0.11</v>
      </c>
      <c r="M98" s="1">
        <v>0.11</v>
      </c>
      <c r="N98" s="28">
        <v>0.11</v>
      </c>
      <c r="P98" s="2">
        <v>0.01</v>
      </c>
      <c r="Q98" s="1">
        <v>0.01</v>
      </c>
      <c r="R98" s="1">
        <v>0.01</v>
      </c>
      <c r="S98" s="1">
        <v>0.01</v>
      </c>
      <c r="T98" s="1">
        <v>0.01</v>
      </c>
      <c r="U98" s="28">
        <v>0.01</v>
      </c>
    </row>
    <row r="99" spans="1:21" x14ac:dyDescent="0.25">
      <c r="A99" t="s">
        <v>81</v>
      </c>
      <c r="B99" s="2">
        <v>0.12</v>
      </c>
      <c r="C99" s="1">
        <v>0.12</v>
      </c>
      <c r="D99" s="1">
        <v>0.12</v>
      </c>
      <c r="E99" s="1">
        <v>0.02</v>
      </c>
      <c r="F99" s="1">
        <v>0.02</v>
      </c>
      <c r="G99" s="28">
        <v>0.02</v>
      </c>
      <c r="I99" s="2">
        <v>1.7</v>
      </c>
      <c r="J99" s="1">
        <v>1.7</v>
      </c>
      <c r="K99" s="1">
        <v>1.7</v>
      </c>
      <c r="L99" s="1">
        <v>0.11</v>
      </c>
      <c r="M99" s="1">
        <v>0.11</v>
      </c>
      <c r="N99" s="28">
        <v>0.11</v>
      </c>
      <c r="P99" s="2">
        <v>0.01</v>
      </c>
      <c r="Q99" s="1">
        <v>0.01</v>
      </c>
      <c r="R99" s="1">
        <v>0.01</v>
      </c>
      <c r="S99" s="1">
        <v>0.01</v>
      </c>
      <c r="T99" s="1">
        <v>0.01</v>
      </c>
      <c r="U99" s="28">
        <v>0.01</v>
      </c>
    </row>
    <row r="100" spans="1:21" x14ac:dyDescent="0.25">
      <c r="A100" t="s">
        <v>83</v>
      </c>
      <c r="B100" s="2">
        <v>0.12</v>
      </c>
      <c r="C100" s="1">
        <v>0.12</v>
      </c>
      <c r="D100" s="1">
        <v>0.12</v>
      </c>
      <c r="E100" s="1">
        <v>0.02</v>
      </c>
      <c r="F100" s="1">
        <v>0.02</v>
      </c>
      <c r="G100" s="28">
        <v>0.02</v>
      </c>
      <c r="I100" s="2">
        <v>2.19</v>
      </c>
      <c r="J100" s="1">
        <v>2.19</v>
      </c>
      <c r="K100" s="1">
        <v>2.19</v>
      </c>
      <c r="L100" s="1">
        <v>0.13</v>
      </c>
      <c r="M100" s="1">
        <v>0.13</v>
      </c>
      <c r="N100" s="28">
        <v>0.13</v>
      </c>
      <c r="P100" s="2">
        <v>0.02</v>
      </c>
      <c r="Q100" s="1">
        <v>0.02</v>
      </c>
      <c r="R100" s="1">
        <v>0.02</v>
      </c>
      <c r="S100" s="1">
        <v>0.01</v>
      </c>
      <c r="T100" s="1">
        <v>0.01</v>
      </c>
      <c r="U100" s="28">
        <v>0.01</v>
      </c>
    </row>
    <row r="101" spans="1:21" x14ac:dyDescent="0.25">
      <c r="A101" t="s">
        <v>85</v>
      </c>
      <c r="B101" s="2">
        <v>0.12</v>
      </c>
      <c r="C101" s="1">
        <v>0.12</v>
      </c>
      <c r="D101" s="1">
        <v>0.12</v>
      </c>
      <c r="E101" s="1">
        <v>0.02</v>
      </c>
      <c r="F101" s="1">
        <v>0.02</v>
      </c>
      <c r="G101" s="28">
        <v>0.02</v>
      </c>
      <c r="I101" s="2">
        <v>1.72</v>
      </c>
      <c r="J101" s="1">
        <v>1.72</v>
      </c>
      <c r="K101" s="1">
        <v>1.72</v>
      </c>
      <c r="L101" s="1">
        <v>0.12</v>
      </c>
      <c r="M101" s="1">
        <v>0.12</v>
      </c>
      <c r="N101" s="28">
        <v>0.12</v>
      </c>
      <c r="P101" s="2">
        <v>0.01</v>
      </c>
      <c r="Q101" s="1">
        <v>0.01</v>
      </c>
      <c r="R101" s="1">
        <v>0.01</v>
      </c>
      <c r="S101" s="1">
        <v>0</v>
      </c>
      <c r="T101" s="1">
        <v>0</v>
      </c>
      <c r="U101" s="28">
        <v>0</v>
      </c>
    </row>
    <row r="102" spans="1:21" s="19" customFormat="1" x14ac:dyDescent="0.25">
      <c r="A102" s="27"/>
      <c r="B102" s="23" t="s">
        <v>87</v>
      </c>
      <c r="C102" s="24"/>
      <c r="D102" s="24"/>
      <c r="E102" s="24" t="s">
        <v>88</v>
      </c>
      <c r="F102" s="24"/>
      <c r="G102" s="26"/>
      <c r="I102" s="23" t="s">
        <v>87</v>
      </c>
      <c r="J102" s="24"/>
      <c r="K102" s="24"/>
      <c r="L102" s="24" t="s">
        <v>88</v>
      </c>
      <c r="M102" s="24"/>
      <c r="N102" s="26"/>
      <c r="P102" s="23" t="s">
        <v>87</v>
      </c>
      <c r="Q102" s="24"/>
      <c r="R102" s="24"/>
      <c r="S102" s="24" t="s">
        <v>88</v>
      </c>
      <c r="T102" s="24"/>
      <c r="U102" s="26"/>
    </row>
    <row r="103" spans="1:21" x14ac:dyDescent="0.25">
      <c r="A103" t="s">
        <v>52</v>
      </c>
      <c r="B103" s="2">
        <v>0.15</v>
      </c>
      <c r="C103" s="1">
        <v>0.15</v>
      </c>
      <c r="D103" s="1">
        <v>0.15</v>
      </c>
      <c r="E103" s="1">
        <v>0.02</v>
      </c>
      <c r="F103" s="1">
        <v>0.02</v>
      </c>
      <c r="G103" s="28">
        <v>0.02</v>
      </c>
      <c r="I103" s="2">
        <v>2.46</v>
      </c>
      <c r="J103" s="1">
        <v>2.46</v>
      </c>
      <c r="K103" s="1">
        <v>2.46</v>
      </c>
      <c r="L103" s="1">
        <v>0.18</v>
      </c>
      <c r="M103" s="1">
        <v>0.18</v>
      </c>
      <c r="N103" s="28">
        <v>0.18</v>
      </c>
      <c r="P103" s="2">
        <v>0.01</v>
      </c>
      <c r="Q103" s="1">
        <v>0.01</v>
      </c>
      <c r="R103" s="1">
        <v>0.01</v>
      </c>
      <c r="S103" s="1">
        <v>0.01</v>
      </c>
      <c r="T103" s="1">
        <v>0.01</v>
      </c>
      <c r="U103" s="28">
        <v>0.01</v>
      </c>
    </row>
    <row r="104" spans="1:21" x14ac:dyDescent="0.25">
      <c r="A104" t="s">
        <v>54</v>
      </c>
      <c r="B104" s="2">
        <v>0.16</v>
      </c>
      <c r="C104" s="1">
        <v>0.16</v>
      </c>
      <c r="D104" s="1">
        <v>0.16</v>
      </c>
      <c r="E104" s="1">
        <v>0.02</v>
      </c>
      <c r="F104" s="1">
        <v>0.02</v>
      </c>
      <c r="G104" s="28">
        <v>0.02</v>
      </c>
      <c r="I104" s="2">
        <v>2.5</v>
      </c>
      <c r="J104" s="1">
        <v>2.5</v>
      </c>
      <c r="K104" s="1">
        <v>2.5</v>
      </c>
      <c r="L104" s="1">
        <v>0.24</v>
      </c>
      <c r="M104" s="1">
        <v>0.24</v>
      </c>
      <c r="N104" s="28">
        <v>0.24</v>
      </c>
      <c r="P104" s="2">
        <v>0.01</v>
      </c>
      <c r="Q104" s="1">
        <v>0.01</v>
      </c>
      <c r="R104" s="1">
        <v>0.01</v>
      </c>
      <c r="S104" s="1">
        <v>0.01</v>
      </c>
      <c r="T104" s="1">
        <v>0.01</v>
      </c>
      <c r="U104" s="28">
        <v>0.01</v>
      </c>
    </row>
    <row r="105" spans="1:21" x14ac:dyDescent="0.25">
      <c r="A105" t="s">
        <v>56</v>
      </c>
      <c r="B105" s="2">
        <v>0.16</v>
      </c>
      <c r="C105" s="1">
        <v>0.16</v>
      </c>
      <c r="D105" s="1">
        <v>0.16</v>
      </c>
      <c r="E105" s="1">
        <v>0.01</v>
      </c>
      <c r="F105" s="1">
        <v>0.01</v>
      </c>
      <c r="G105" s="28">
        <v>0.01</v>
      </c>
      <c r="I105" s="2">
        <v>2.5099999999999998</v>
      </c>
      <c r="J105" s="1">
        <v>2.5099999999999998</v>
      </c>
      <c r="K105" s="1">
        <v>2.5099999999999998</v>
      </c>
      <c r="L105" s="1">
        <v>0.18</v>
      </c>
      <c r="M105" s="1">
        <v>0.18</v>
      </c>
      <c r="N105" s="28">
        <v>0.18</v>
      </c>
      <c r="P105" s="2">
        <v>0.01</v>
      </c>
      <c r="Q105" s="1">
        <v>0.01</v>
      </c>
      <c r="R105" s="1">
        <v>0.01</v>
      </c>
      <c r="S105" s="1">
        <v>0.01</v>
      </c>
      <c r="T105" s="1">
        <v>0.01</v>
      </c>
      <c r="U105" s="28">
        <v>0.01</v>
      </c>
    </row>
    <row r="106" spans="1:21" x14ac:dyDescent="0.25">
      <c r="A106" t="s">
        <v>58</v>
      </c>
      <c r="B106" s="2">
        <v>0.16</v>
      </c>
      <c r="C106" s="1">
        <v>0.16</v>
      </c>
      <c r="D106" s="1">
        <v>0.16</v>
      </c>
      <c r="E106" s="1">
        <v>0.02</v>
      </c>
      <c r="F106" s="1">
        <v>0.02</v>
      </c>
      <c r="G106" s="28">
        <v>0.02</v>
      </c>
      <c r="I106" s="2">
        <v>2.5499999999999998</v>
      </c>
      <c r="J106" s="1">
        <v>2.5499999999999998</v>
      </c>
      <c r="K106" s="1">
        <v>2.5499999999999998</v>
      </c>
      <c r="L106" s="1">
        <v>0.16</v>
      </c>
      <c r="M106" s="1">
        <v>0.16</v>
      </c>
      <c r="N106" s="28">
        <v>0.16</v>
      </c>
      <c r="P106" s="2">
        <v>0.01</v>
      </c>
      <c r="Q106" s="1">
        <v>0.01</v>
      </c>
      <c r="R106" s="1">
        <v>0.01</v>
      </c>
      <c r="S106" s="1">
        <v>0.01</v>
      </c>
      <c r="T106" s="1">
        <v>0.01</v>
      </c>
      <c r="U106" s="28">
        <v>0.01</v>
      </c>
    </row>
    <row r="107" spans="1:21" x14ac:dyDescent="0.25">
      <c r="A107" t="s">
        <v>60</v>
      </c>
      <c r="B107" s="2">
        <v>0.16</v>
      </c>
      <c r="C107" s="1">
        <v>0.16</v>
      </c>
      <c r="D107" s="1">
        <v>0.16</v>
      </c>
      <c r="E107" s="1">
        <v>0.02</v>
      </c>
      <c r="F107" s="1">
        <v>0.02</v>
      </c>
      <c r="G107" s="28">
        <v>0.02</v>
      </c>
      <c r="I107" s="2">
        <v>2.56</v>
      </c>
      <c r="J107" s="1">
        <v>2.56</v>
      </c>
      <c r="K107" s="1">
        <v>2.56</v>
      </c>
      <c r="L107" s="1">
        <v>0.17</v>
      </c>
      <c r="M107" s="1">
        <v>0.17</v>
      </c>
      <c r="N107" s="28">
        <v>0.17</v>
      </c>
      <c r="P107" s="2">
        <v>0.01</v>
      </c>
      <c r="Q107" s="1">
        <v>0.01</v>
      </c>
      <c r="R107" s="1">
        <v>0.01</v>
      </c>
      <c r="S107" s="1">
        <v>0.01</v>
      </c>
      <c r="T107" s="1">
        <v>0.01</v>
      </c>
      <c r="U107" s="28">
        <v>0.01</v>
      </c>
    </row>
    <row r="108" spans="1:21" x14ac:dyDescent="0.25">
      <c r="A108" t="s">
        <v>62</v>
      </c>
      <c r="B108" s="2">
        <v>0.16</v>
      </c>
      <c r="C108" s="1">
        <v>0.16</v>
      </c>
      <c r="D108" s="1">
        <v>0.16</v>
      </c>
      <c r="E108" s="1">
        <v>0.02</v>
      </c>
      <c r="F108" s="1">
        <v>0.02</v>
      </c>
      <c r="G108" s="28">
        <v>0.02</v>
      </c>
      <c r="I108" s="2">
        <v>2.5</v>
      </c>
      <c r="J108" s="1">
        <v>2.5</v>
      </c>
      <c r="K108" s="1">
        <v>2.5</v>
      </c>
      <c r="L108" s="1">
        <v>0.2</v>
      </c>
      <c r="M108" s="1">
        <v>0.2</v>
      </c>
      <c r="N108" s="28">
        <v>0.2</v>
      </c>
      <c r="P108" s="2">
        <v>0.01</v>
      </c>
      <c r="Q108" s="1">
        <v>0.01</v>
      </c>
      <c r="R108" s="1">
        <v>0.01</v>
      </c>
      <c r="S108" s="1">
        <v>0.01</v>
      </c>
      <c r="T108" s="1">
        <v>0.01</v>
      </c>
      <c r="U108" s="28">
        <v>0.01</v>
      </c>
    </row>
    <row r="109" spans="1:21" x14ac:dyDescent="0.25">
      <c r="A109" t="s">
        <v>64</v>
      </c>
      <c r="B109" s="2">
        <v>0.15</v>
      </c>
      <c r="C109" s="1">
        <v>0.15</v>
      </c>
      <c r="D109" s="1">
        <v>0.15</v>
      </c>
      <c r="E109" s="1">
        <v>0.02</v>
      </c>
      <c r="F109" s="1">
        <v>0.02</v>
      </c>
      <c r="G109" s="28">
        <v>0.02</v>
      </c>
      <c r="I109" s="2">
        <v>2.5099999999999998</v>
      </c>
      <c r="J109" s="1">
        <v>2.5099999999999998</v>
      </c>
      <c r="K109" s="1">
        <v>2.5099999999999998</v>
      </c>
      <c r="L109" s="1">
        <v>0.18</v>
      </c>
      <c r="M109" s="1">
        <v>0.18</v>
      </c>
      <c r="N109" s="28">
        <v>0.18</v>
      </c>
      <c r="P109" s="2">
        <v>0.01</v>
      </c>
      <c r="Q109" s="1">
        <v>0.01</v>
      </c>
      <c r="R109" s="1">
        <v>0.01</v>
      </c>
      <c r="S109" s="1">
        <v>0.01</v>
      </c>
      <c r="T109" s="1">
        <v>0.01</v>
      </c>
      <c r="U109" s="28">
        <v>0.01</v>
      </c>
    </row>
    <row r="110" spans="1:21" x14ac:dyDescent="0.25">
      <c r="A110" t="s">
        <v>66</v>
      </c>
      <c r="B110" s="2">
        <v>0.16</v>
      </c>
      <c r="C110" s="1">
        <v>0.16</v>
      </c>
      <c r="D110" s="1">
        <v>0.16</v>
      </c>
      <c r="E110" s="1">
        <v>0.02</v>
      </c>
      <c r="F110" s="1">
        <v>0.02</v>
      </c>
      <c r="G110" s="28">
        <v>0.02</v>
      </c>
      <c r="I110" s="2">
        <v>3.71</v>
      </c>
      <c r="J110" s="1">
        <v>3.71</v>
      </c>
      <c r="K110" s="1">
        <v>3.71</v>
      </c>
      <c r="L110" s="1">
        <v>0.24</v>
      </c>
      <c r="M110" s="1">
        <v>0.24</v>
      </c>
      <c r="N110" s="28">
        <v>0.24</v>
      </c>
      <c r="P110" s="2">
        <v>0.02</v>
      </c>
      <c r="Q110" s="1">
        <v>0.02</v>
      </c>
      <c r="R110" s="1">
        <v>0.02</v>
      </c>
      <c r="S110" s="1">
        <v>0.01</v>
      </c>
      <c r="T110" s="1">
        <v>0.01</v>
      </c>
      <c r="U110" s="28">
        <v>0.01</v>
      </c>
    </row>
    <row r="111" spans="1:21" x14ac:dyDescent="0.25">
      <c r="A111" t="s">
        <v>68</v>
      </c>
      <c r="B111" s="2">
        <v>0.16</v>
      </c>
      <c r="C111" s="1">
        <v>0.16</v>
      </c>
      <c r="D111" s="1">
        <v>0.16</v>
      </c>
      <c r="E111" s="1">
        <v>0.02</v>
      </c>
      <c r="F111" s="1">
        <v>0.02</v>
      </c>
      <c r="G111" s="28">
        <v>0.02</v>
      </c>
      <c r="I111" s="2">
        <v>2.5499999999999998</v>
      </c>
      <c r="J111" s="1">
        <v>2.5499999999999998</v>
      </c>
      <c r="K111" s="1">
        <v>2.5499999999999998</v>
      </c>
      <c r="L111" s="1">
        <v>0.19</v>
      </c>
      <c r="M111" s="1">
        <v>0.19</v>
      </c>
      <c r="N111" s="28">
        <v>0.19</v>
      </c>
      <c r="P111" s="2">
        <v>0.01</v>
      </c>
      <c r="Q111" s="1">
        <v>0.01</v>
      </c>
      <c r="R111" s="1">
        <v>0.01</v>
      </c>
      <c r="S111" s="1">
        <v>0.01</v>
      </c>
      <c r="T111" s="1">
        <v>0.01</v>
      </c>
      <c r="U111" s="28">
        <v>0.01</v>
      </c>
    </row>
    <row r="112" spans="1:21" x14ac:dyDescent="0.25">
      <c r="A112" t="s">
        <v>70</v>
      </c>
      <c r="B112" s="2">
        <v>0.12</v>
      </c>
      <c r="C112" s="1">
        <v>0.12</v>
      </c>
      <c r="D112" s="1">
        <v>0.12</v>
      </c>
      <c r="E112" s="1">
        <v>0.01</v>
      </c>
      <c r="F112" s="1">
        <v>0.01</v>
      </c>
      <c r="G112" s="28">
        <v>0.01</v>
      </c>
      <c r="I112" s="2">
        <v>1.81</v>
      </c>
      <c r="J112" s="1">
        <v>1.81</v>
      </c>
      <c r="K112" s="1">
        <v>1.81</v>
      </c>
      <c r="L112" s="1">
        <v>0.12</v>
      </c>
      <c r="M112" s="1">
        <v>0.12</v>
      </c>
      <c r="N112" s="28">
        <v>0.12</v>
      </c>
      <c r="P112" s="2">
        <v>0.01</v>
      </c>
      <c r="Q112" s="1">
        <v>0.01</v>
      </c>
      <c r="R112" s="1">
        <v>0.01</v>
      </c>
      <c r="S112" s="1">
        <v>0.01</v>
      </c>
      <c r="T112" s="1">
        <v>0.01</v>
      </c>
      <c r="U112" s="28">
        <v>0.01</v>
      </c>
    </row>
    <row r="113" spans="1:21" x14ac:dyDescent="0.25">
      <c r="A113" t="s">
        <v>72</v>
      </c>
      <c r="B113" s="2">
        <v>0.12</v>
      </c>
      <c r="C113" s="1">
        <v>0.12</v>
      </c>
      <c r="D113" s="1">
        <v>0.12</v>
      </c>
      <c r="E113" s="1">
        <v>0.01</v>
      </c>
      <c r="F113" s="1">
        <v>0.01</v>
      </c>
      <c r="G113" s="28">
        <v>0.01</v>
      </c>
      <c r="I113" s="2">
        <v>1.8</v>
      </c>
      <c r="J113" s="1">
        <v>1.8</v>
      </c>
      <c r="K113" s="1">
        <v>1.8</v>
      </c>
      <c r="L113" s="1">
        <v>0.11</v>
      </c>
      <c r="M113" s="1">
        <v>0.11</v>
      </c>
      <c r="N113" s="28">
        <v>0.11</v>
      </c>
      <c r="P113" s="2">
        <v>0.01</v>
      </c>
      <c r="Q113" s="1">
        <v>0.01</v>
      </c>
      <c r="R113" s="1">
        <v>0.01</v>
      </c>
      <c r="S113" s="1">
        <v>0.01</v>
      </c>
      <c r="T113" s="1">
        <v>0.01</v>
      </c>
      <c r="U113" s="28">
        <v>0.01</v>
      </c>
    </row>
    <row r="114" spans="1:21" x14ac:dyDescent="0.25">
      <c r="A114" t="s">
        <v>74</v>
      </c>
      <c r="B114" s="2">
        <v>0.12</v>
      </c>
      <c r="C114" s="1">
        <v>0.12</v>
      </c>
      <c r="D114" s="1">
        <v>0.12</v>
      </c>
      <c r="E114" s="1">
        <v>0.01</v>
      </c>
      <c r="F114" s="1">
        <v>0.01</v>
      </c>
      <c r="G114" s="28">
        <v>0.01</v>
      </c>
      <c r="I114" s="2">
        <v>1.83</v>
      </c>
      <c r="J114" s="1">
        <v>1.83</v>
      </c>
      <c r="K114" s="1">
        <v>1.83</v>
      </c>
      <c r="L114" s="1">
        <v>0.1</v>
      </c>
      <c r="M114" s="1">
        <v>0.1</v>
      </c>
      <c r="N114" s="28">
        <v>0.1</v>
      </c>
      <c r="P114" s="2">
        <v>0.01</v>
      </c>
      <c r="Q114" s="1">
        <v>0.01</v>
      </c>
      <c r="R114" s="1">
        <v>0.01</v>
      </c>
      <c r="S114" s="1">
        <v>0.01</v>
      </c>
      <c r="T114" s="1">
        <v>0.01</v>
      </c>
      <c r="U114" s="28">
        <v>0.01</v>
      </c>
    </row>
    <row r="115" spans="1:21" x14ac:dyDescent="0.25">
      <c r="A115" t="s">
        <v>76</v>
      </c>
      <c r="B115" s="2">
        <v>0.12</v>
      </c>
      <c r="C115" s="1">
        <v>0.12</v>
      </c>
      <c r="D115" s="1">
        <v>0.12</v>
      </c>
      <c r="E115" s="1">
        <v>0.01</v>
      </c>
      <c r="F115" s="1">
        <v>0.01</v>
      </c>
      <c r="G115" s="28">
        <v>0.01</v>
      </c>
      <c r="I115" s="2">
        <v>1.87</v>
      </c>
      <c r="J115" s="1">
        <v>1.87</v>
      </c>
      <c r="K115" s="1">
        <v>1.87</v>
      </c>
      <c r="L115" s="1">
        <v>0.18</v>
      </c>
      <c r="M115" s="1">
        <v>0.18</v>
      </c>
      <c r="N115" s="28">
        <v>0.18</v>
      </c>
      <c r="P115" s="2">
        <v>0.01</v>
      </c>
      <c r="Q115" s="1">
        <v>0.01</v>
      </c>
      <c r="R115" s="1">
        <v>0.01</v>
      </c>
      <c r="S115" s="1">
        <v>0.01</v>
      </c>
      <c r="T115" s="1">
        <v>0.01</v>
      </c>
      <c r="U115" s="28">
        <v>0.01</v>
      </c>
    </row>
    <row r="116" spans="1:21" x14ac:dyDescent="0.25">
      <c r="A116" t="s">
        <v>78</v>
      </c>
      <c r="B116" s="2">
        <v>0.11</v>
      </c>
      <c r="C116" s="1">
        <v>0.11</v>
      </c>
      <c r="D116" s="1">
        <v>0.11</v>
      </c>
      <c r="E116" s="1">
        <v>0.02</v>
      </c>
      <c r="F116" s="1">
        <v>0.02</v>
      </c>
      <c r="G116" s="28">
        <v>0.02</v>
      </c>
      <c r="I116" s="2">
        <v>1.88</v>
      </c>
      <c r="J116" s="1">
        <v>1.88</v>
      </c>
      <c r="K116" s="1">
        <v>1.88</v>
      </c>
      <c r="L116" s="1">
        <v>0.11</v>
      </c>
      <c r="M116" s="1">
        <v>0.11</v>
      </c>
      <c r="N116" s="28">
        <v>0.11</v>
      </c>
      <c r="P116" s="2">
        <v>0.02</v>
      </c>
      <c r="Q116" s="1">
        <v>0.02</v>
      </c>
      <c r="R116" s="1">
        <v>0.02</v>
      </c>
      <c r="S116" s="1">
        <v>0.01</v>
      </c>
      <c r="T116" s="1">
        <v>0.01</v>
      </c>
      <c r="U116" s="28">
        <v>0.01</v>
      </c>
    </row>
    <row r="117" spans="1:21" x14ac:dyDescent="0.25">
      <c r="A117" t="s">
        <v>80</v>
      </c>
      <c r="B117" s="2">
        <v>0.12</v>
      </c>
      <c r="C117" s="1">
        <v>0.12</v>
      </c>
      <c r="D117" s="1">
        <v>0.12</v>
      </c>
      <c r="E117" s="1">
        <v>0.02</v>
      </c>
      <c r="F117" s="1">
        <v>0.02</v>
      </c>
      <c r="G117" s="28">
        <v>0.02</v>
      </c>
      <c r="I117" s="2">
        <v>1.85</v>
      </c>
      <c r="J117" s="1">
        <v>1.85</v>
      </c>
      <c r="K117" s="1">
        <v>1.85</v>
      </c>
      <c r="L117" s="1">
        <v>0.11</v>
      </c>
      <c r="M117" s="1">
        <v>0.11</v>
      </c>
      <c r="N117" s="28">
        <v>0.11</v>
      </c>
      <c r="P117" s="2">
        <v>0.01</v>
      </c>
      <c r="Q117" s="1">
        <v>0.01</v>
      </c>
      <c r="R117" s="1">
        <v>0.01</v>
      </c>
      <c r="S117" s="1">
        <v>0.01</v>
      </c>
      <c r="T117" s="1">
        <v>0.01</v>
      </c>
      <c r="U117" s="28">
        <v>0.01</v>
      </c>
    </row>
    <row r="118" spans="1:21" x14ac:dyDescent="0.25">
      <c r="A118" t="s">
        <v>82</v>
      </c>
      <c r="B118" s="2">
        <v>0.12</v>
      </c>
      <c r="C118" s="1">
        <v>0.12</v>
      </c>
      <c r="D118" s="1">
        <v>0.12</v>
      </c>
      <c r="E118" s="1">
        <v>0.02</v>
      </c>
      <c r="F118" s="1">
        <v>0.02</v>
      </c>
      <c r="G118" s="28">
        <v>0.02</v>
      </c>
      <c r="I118" s="2">
        <v>1.79</v>
      </c>
      <c r="J118" s="1">
        <v>1.79</v>
      </c>
      <c r="K118" s="1">
        <v>1.79</v>
      </c>
      <c r="L118" s="1">
        <v>0.14000000000000001</v>
      </c>
      <c r="M118" s="1">
        <v>0.14000000000000001</v>
      </c>
      <c r="N118" s="28">
        <v>0.14000000000000001</v>
      </c>
      <c r="P118" s="2">
        <v>0.02</v>
      </c>
      <c r="Q118" s="1">
        <v>0.02</v>
      </c>
      <c r="R118" s="1">
        <v>0.02</v>
      </c>
      <c r="S118" s="1">
        <v>0.01</v>
      </c>
      <c r="T118" s="1">
        <v>0.01</v>
      </c>
      <c r="U118" s="28">
        <v>0.01</v>
      </c>
    </row>
    <row r="119" spans="1:21" x14ac:dyDescent="0.25">
      <c r="A119" t="s">
        <v>84</v>
      </c>
      <c r="B119" s="2">
        <v>0.13</v>
      </c>
      <c r="C119" s="1">
        <v>0.13</v>
      </c>
      <c r="D119" s="1">
        <v>0.13</v>
      </c>
      <c r="E119" s="1">
        <v>0.01</v>
      </c>
      <c r="F119" s="1">
        <v>0.01</v>
      </c>
      <c r="G119" s="28">
        <v>0.01</v>
      </c>
      <c r="I119" s="2">
        <v>2.29</v>
      </c>
      <c r="J119" s="1">
        <v>2.29</v>
      </c>
      <c r="K119" s="1">
        <v>2.29</v>
      </c>
      <c r="L119" s="1">
        <v>0.12</v>
      </c>
      <c r="M119" s="1">
        <v>0.12</v>
      </c>
      <c r="N119" s="28">
        <v>0.12</v>
      </c>
      <c r="P119" s="2">
        <v>0.02</v>
      </c>
      <c r="Q119" s="1">
        <v>0.02</v>
      </c>
      <c r="R119" s="1">
        <v>0.02</v>
      </c>
      <c r="S119" s="1">
        <v>0.01</v>
      </c>
      <c r="T119" s="1">
        <v>0.01</v>
      </c>
      <c r="U119" s="28">
        <v>0.01</v>
      </c>
    </row>
    <row r="120" spans="1:21" x14ac:dyDescent="0.25">
      <c r="A120" t="s">
        <v>86</v>
      </c>
      <c r="B120" s="4">
        <v>0.11</v>
      </c>
      <c r="C120" s="3">
        <v>0.11</v>
      </c>
      <c r="D120" s="3">
        <v>0.11</v>
      </c>
      <c r="E120" s="3">
        <v>0.02</v>
      </c>
      <c r="F120" s="3">
        <v>0.02</v>
      </c>
      <c r="G120" s="29">
        <v>0.02</v>
      </c>
      <c r="I120" s="4">
        <v>1.86</v>
      </c>
      <c r="J120" s="3">
        <v>1.86</v>
      </c>
      <c r="K120" s="3">
        <v>1.86</v>
      </c>
      <c r="L120" s="3">
        <v>0.13</v>
      </c>
      <c r="M120" s="3">
        <v>0.13</v>
      </c>
      <c r="N120" s="29">
        <v>0.13</v>
      </c>
      <c r="P120" s="4">
        <v>0.02</v>
      </c>
      <c r="Q120" s="3">
        <v>0.02</v>
      </c>
      <c r="R120" s="3">
        <v>0.02</v>
      </c>
      <c r="S120" s="3">
        <v>0.01</v>
      </c>
      <c r="T120" s="3">
        <v>0.01</v>
      </c>
      <c r="U120" s="29">
        <v>0.01</v>
      </c>
    </row>
  </sheetData>
  <mergeCells count="21">
    <mergeCell ref="P81:U81"/>
    <mergeCell ref="B102:D102"/>
    <mergeCell ref="E102:G102"/>
    <mergeCell ref="I102:K102"/>
    <mergeCell ref="L102:N102"/>
    <mergeCell ref="P102:R102"/>
    <mergeCell ref="S102:U102"/>
    <mergeCell ref="B82:D82"/>
    <mergeCell ref="E82:G82"/>
    <mergeCell ref="I82:K82"/>
    <mergeCell ref="L82:N82"/>
    <mergeCell ref="P82:R82"/>
    <mergeCell ref="S82:U82"/>
    <mergeCell ref="B81:G81"/>
    <mergeCell ref="I81:N81"/>
    <mergeCell ref="B1:D1"/>
    <mergeCell ref="G1:I1"/>
    <mergeCell ref="L1:N1"/>
    <mergeCell ref="B41:D41"/>
    <mergeCell ref="G41:I41"/>
    <mergeCell ref="L41:N41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M2" sqref="M2:M19"/>
    </sheetView>
  </sheetViews>
  <sheetFormatPr defaultRowHeight="15" x14ac:dyDescent="0.25"/>
  <cols>
    <col min="1" max="1" width="32" bestFit="1" customWidth="1"/>
    <col min="2" max="4" width="6" bestFit="1" customWidth="1"/>
    <col min="7" max="9" width="6" bestFit="1" customWidth="1"/>
  </cols>
  <sheetData>
    <row r="1" spans="1:14" s="19" customFormat="1" x14ac:dyDescent="0.25">
      <c r="A1" s="20" t="s">
        <v>40</v>
      </c>
      <c r="B1" s="20">
        <v>1</v>
      </c>
      <c r="C1" s="20">
        <v>2</v>
      </c>
      <c r="D1" s="20">
        <v>3</v>
      </c>
      <c r="E1" s="20" t="s">
        <v>45</v>
      </c>
      <c r="F1" s="20" t="s">
        <v>46</v>
      </c>
      <c r="G1" s="20">
        <v>1</v>
      </c>
      <c r="H1" s="20">
        <v>2</v>
      </c>
      <c r="I1" s="20">
        <v>3</v>
      </c>
      <c r="J1" s="20" t="s">
        <v>45</v>
      </c>
      <c r="K1" s="20" t="s">
        <v>46</v>
      </c>
      <c r="L1" s="20"/>
      <c r="M1" s="20" t="s">
        <v>47</v>
      </c>
      <c r="N1" s="20" t="s">
        <v>48</v>
      </c>
    </row>
    <row r="2" spans="1:14" x14ac:dyDescent="0.25">
      <c r="A2" t="s">
        <v>2</v>
      </c>
      <c r="B2" s="2">
        <v>4.774</v>
      </c>
      <c r="C2" s="1">
        <v>1.575</v>
      </c>
      <c r="D2" s="1">
        <v>1.591</v>
      </c>
      <c r="E2" s="2">
        <f>MEDIAN(B2:D2)</f>
        <v>1.591</v>
      </c>
      <c r="F2">
        <f>MIN(B2:D2)</f>
        <v>1.575</v>
      </c>
      <c r="G2" s="2">
        <v>1.6379999999999999</v>
      </c>
      <c r="H2" s="1">
        <v>1.716</v>
      </c>
      <c r="I2" s="1">
        <v>1.6060000000000001</v>
      </c>
      <c r="J2" s="2">
        <f>MEDIAN(G2:I2)</f>
        <v>1.6379999999999999</v>
      </c>
      <c r="K2">
        <f>MIN(G2:I2)</f>
        <v>1.6060000000000001</v>
      </c>
      <c r="M2" s="7">
        <f>(MAX(E2,J2)-MIN(E2,J2))/MIN(E2,J2)</f>
        <v>2.9541169076052753E-2</v>
      </c>
      <c r="N2" s="7">
        <f>(MAX(F2,K2)-MIN(F2,K2))/MIN(F2,K2)</f>
        <v>1.968253968253977E-2</v>
      </c>
    </row>
    <row r="3" spans="1:14" x14ac:dyDescent="0.25">
      <c r="A3" t="s">
        <v>4</v>
      </c>
      <c r="B3" s="2">
        <v>1.778</v>
      </c>
      <c r="C3" s="1">
        <v>1.575</v>
      </c>
      <c r="D3" s="1">
        <v>1.575</v>
      </c>
      <c r="E3" s="2">
        <f t="shared" ref="E3:E19" si="0">MEDIAN(B3:D3)</f>
        <v>1.575</v>
      </c>
      <c r="F3">
        <f t="shared" ref="F3:F19" si="1">MIN(B3:D3)</f>
        <v>1.575</v>
      </c>
      <c r="G3" s="2">
        <v>1.669</v>
      </c>
      <c r="H3" s="1">
        <v>1.7470000000000001</v>
      </c>
      <c r="I3" s="1">
        <v>1.778</v>
      </c>
      <c r="J3" s="2">
        <f t="shared" ref="J3:J19" si="2">MEDIAN(G3:I3)</f>
        <v>1.7470000000000001</v>
      </c>
      <c r="K3">
        <f t="shared" ref="K3:K19" si="3">MIN(G3:I3)</f>
        <v>1.669</v>
      </c>
      <c r="M3" s="7">
        <f t="shared" ref="M3:N19" si="4">(MAX(E3,J3)-MIN(E3,J3))/MIN(E3,J3)</f>
        <v>0.10920634920634931</v>
      </c>
      <c r="N3" s="7">
        <f t="shared" si="4"/>
        <v>5.968253968253974E-2</v>
      </c>
    </row>
    <row r="4" spans="1:14" x14ac:dyDescent="0.25">
      <c r="A4" t="s">
        <v>6</v>
      </c>
      <c r="B4" s="2">
        <v>1.591</v>
      </c>
      <c r="C4" s="1">
        <v>1.544</v>
      </c>
      <c r="D4" s="1">
        <v>1.56</v>
      </c>
      <c r="E4" s="2">
        <f t="shared" si="0"/>
        <v>1.56</v>
      </c>
      <c r="F4">
        <f t="shared" si="1"/>
        <v>1.544</v>
      </c>
      <c r="G4" s="2">
        <v>1.653</v>
      </c>
      <c r="H4" s="1">
        <v>1.6060000000000001</v>
      </c>
      <c r="I4" s="1">
        <v>1.607</v>
      </c>
      <c r="J4" s="2">
        <f t="shared" si="2"/>
        <v>1.607</v>
      </c>
      <c r="K4">
        <f t="shared" si="3"/>
        <v>1.6060000000000001</v>
      </c>
      <c r="M4" s="7">
        <f t="shared" si="4"/>
        <v>3.0128205128205084E-2</v>
      </c>
      <c r="N4" s="7">
        <f t="shared" si="4"/>
        <v>4.0155440414507804E-2</v>
      </c>
    </row>
    <row r="5" spans="1:14" x14ac:dyDescent="0.25">
      <c r="A5" t="s">
        <v>8</v>
      </c>
      <c r="B5" s="2">
        <v>1.591</v>
      </c>
      <c r="C5" s="1">
        <v>1.575</v>
      </c>
      <c r="D5" s="1">
        <v>1.67</v>
      </c>
      <c r="E5" s="2">
        <f t="shared" si="0"/>
        <v>1.591</v>
      </c>
      <c r="F5">
        <f t="shared" si="1"/>
        <v>1.575</v>
      </c>
      <c r="G5" s="2">
        <v>1.6379999999999999</v>
      </c>
      <c r="H5" s="1">
        <v>1.6379999999999999</v>
      </c>
      <c r="I5" s="1">
        <v>1.607</v>
      </c>
      <c r="J5" s="2">
        <f t="shared" si="2"/>
        <v>1.6379999999999999</v>
      </c>
      <c r="K5">
        <f t="shared" si="3"/>
        <v>1.607</v>
      </c>
      <c r="M5" s="7">
        <f t="shared" si="4"/>
        <v>2.9541169076052753E-2</v>
      </c>
      <c r="N5" s="7">
        <f t="shared" si="4"/>
        <v>2.0317460317460335E-2</v>
      </c>
    </row>
    <row r="6" spans="1:14" x14ac:dyDescent="0.25">
      <c r="A6" t="s">
        <v>10</v>
      </c>
      <c r="B6" s="2">
        <v>1.669</v>
      </c>
      <c r="C6" s="1">
        <v>1.591</v>
      </c>
      <c r="D6" s="1">
        <v>1.7629999999999999</v>
      </c>
      <c r="E6" s="2">
        <f t="shared" si="0"/>
        <v>1.669</v>
      </c>
      <c r="F6">
        <f t="shared" si="1"/>
        <v>1.591</v>
      </c>
      <c r="G6" s="2">
        <v>1.6539999999999999</v>
      </c>
      <c r="H6" s="1">
        <v>1.6539999999999999</v>
      </c>
      <c r="I6" s="1">
        <v>1.7310000000000001</v>
      </c>
      <c r="J6" s="2">
        <f t="shared" si="2"/>
        <v>1.6539999999999999</v>
      </c>
      <c r="K6">
        <f t="shared" si="3"/>
        <v>1.6539999999999999</v>
      </c>
      <c r="M6" s="7">
        <f t="shared" si="4"/>
        <v>9.0689238210399786E-3</v>
      </c>
      <c r="N6" s="7">
        <f t="shared" si="4"/>
        <v>3.959773727215584E-2</v>
      </c>
    </row>
    <row r="7" spans="1:14" x14ac:dyDescent="0.25">
      <c r="A7" t="s">
        <v>12</v>
      </c>
      <c r="B7" s="2">
        <v>1.653</v>
      </c>
      <c r="C7" s="1">
        <v>1.7629999999999999</v>
      </c>
      <c r="D7" s="1">
        <v>1.6220000000000001</v>
      </c>
      <c r="E7" s="2">
        <f t="shared" si="0"/>
        <v>1.653</v>
      </c>
      <c r="F7">
        <f t="shared" si="1"/>
        <v>1.6220000000000001</v>
      </c>
      <c r="G7" s="2">
        <v>1.6379999999999999</v>
      </c>
      <c r="H7" s="1">
        <v>1.6220000000000001</v>
      </c>
      <c r="I7" s="1">
        <v>1.653</v>
      </c>
      <c r="J7" s="2">
        <f t="shared" si="2"/>
        <v>1.6379999999999999</v>
      </c>
      <c r="K7">
        <f t="shared" si="3"/>
        <v>1.6220000000000001</v>
      </c>
      <c r="M7" s="7">
        <f t="shared" si="4"/>
        <v>9.1575091575092343E-3</v>
      </c>
      <c r="N7" s="7">
        <f t="shared" si="4"/>
        <v>0</v>
      </c>
    </row>
    <row r="8" spans="1:14" x14ac:dyDescent="0.25">
      <c r="A8" t="s">
        <v>14</v>
      </c>
      <c r="B8" s="2">
        <v>1.6220000000000001</v>
      </c>
      <c r="C8" s="1">
        <v>1.5760000000000001</v>
      </c>
      <c r="D8" s="1">
        <v>1.591</v>
      </c>
      <c r="E8" s="2">
        <f t="shared" si="0"/>
        <v>1.591</v>
      </c>
      <c r="F8">
        <f t="shared" si="1"/>
        <v>1.5760000000000001</v>
      </c>
      <c r="G8" s="2">
        <v>1.6539999999999999</v>
      </c>
      <c r="H8" s="1">
        <v>1.716</v>
      </c>
      <c r="I8" s="1">
        <v>1.7629999999999999</v>
      </c>
      <c r="J8" s="2">
        <f t="shared" si="2"/>
        <v>1.716</v>
      </c>
      <c r="K8">
        <f t="shared" si="3"/>
        <v>1.6539999999999999</v>
      </c>
      <c r="M8" s="7">
        <f t="shared" si="4"/>
        <v>7.8566939032055319E-2</v>
      </c>
      <c r="N8" s="7">
        <f t="shared" si="4"/>
        <v>4.9492385786801929E-2</v>
      </c>
    </row>
    <row r="9" spans="1:14" x14ac:dyDescent="0.25">
      <c r="A9" t="s">
        <v>16</v>
      </c>
      <c r="B9" s="2">
        <v>1.7310000000000001</v>
      </c>
      <c r="C9" s="1">
        <v>1.903</v>
      </c>
      <c r="D9" s="1">
        <v>1.9970000000000001</v>
      </c>
      <c r="E9" s="2">
        <f t="shared" si="0"/>
        <v>1.903</v>
      </c>
      <c r="F9">
        <f t="shared" si="1"/>
        <v>1.7310000000000001</v>
      </c>
      <c r="G9" s="2">
        <v>1.857</v>
      </c>
      <c r="H9" s="1">
        <v>1.825</v>
      </c>
      <c r="I9" s="1">
        <v>1.81</v>
      </c>
      <c r="J9" s="2">
        <f t="shared" si="2"/>
        <v>1.825</v>
      </c>
      <c r="K9">
        <f t="shared" si="3"/>
        <v>1.81</v>
      </c>
      <c r="M9" s="7">
        <f t="shared" si="4"/>
        <v>4.2739726027397298E-2</v>
      </c>
      <c r="N9" s="7">
        <f t="shared" si="4"/>
        <v>4.5638359329867102E-2</v>
      </c>
    </row>
    <row r="10" spans="1:14" x14ac:dyDescent="0.25">
      <c r="A10" t="s">
        <v>18</v>
      </c>
      <c r="B10" s="2">
        <v>1.669</v>
      </c>
      <c r="C10" s="1">
        <v>1.607</v>
      </c>
      <c r="D10" s="1">
        <v>1.575</v>
      </c>
      <c r="E10" s="2">
        <f t="shared" si="0"/>
        <v>1.607</v>
      </c>
      <c r="F10">
        <f t="shared" si="1"/>
        <v>1.575</v>
      </c>
      <c r="G10" s="2">
        <v>1.67</v>
      </c>
      <c r="H10" s="1">
        <v>1.7470000000000001</v>
      </c>
      <c r="I10" s="1">
        <v>1.6379999999999999</v>
      </c>
      <c r="J10" s="2">
        <f t="shared" si="2"/>
        <v>1.67</v>
      </c>
      <c r="K10">
        <f t="shared" si="3"/>
        <v>1.6379999999999999</v>
      </c>
      <c r="M10" s="7">
        <f t="shared" si="4"/>
        <v>3.9203484754200338E-2</v>
      </c>
      <c r="N10" s="7">
        <f t="shared" si="4"/>
        <v>3.9999999999999966E-2</v>
      </c>
    </row>
    <row r="11" spans="1:14" x14ac:dyDescent="0.25">
      <c r="A11" t="s">
        <v>20</v>
      </c>
      <c r="B11" s="2">
        <v>1.2170000000000001</v>
      </c>
      <c r="C11" s="1">
        <v>1.155</v>
      </c>
      <c r="D11" s="1">
        <v>1.17</v>
      </c>
      <c r="E11" s="2">
        <f t="shared" si="0"/>
        <v>1.17</v>
      </c>
      <c r="F11">
        <f t="shared" si="1"/>
        <v>1.155</v>
      </c>
      <c r="G11" s="2">
        <v>1.1859999999999999</v>
      </c>
      <c r="H11" s="1">
        <v>1.31</v>
      </c>
      <c r="I11" s="1">
        <v>1.2949999999999999</v>
      </c>
      <c r="J11" s="2">
        <f t="shared" si="2"/>
        <v>1.2949999999999999</v>
      </c>
      <c r="K11">
        <f t="shared" si="3"/>
        <v>1.1859999999999999</v>
      </c>
      <c r="M11" s="7">
        <f t="shared" si="4"/>
        <v>0.10683760683760685</v>
      </c>
      <c r="N11" s="7">
        <f t="shared" si="4"/>
        <v>2.6839826839826768E-2</v>
      </c>
    </row>
    <row r="12" spans="1:14" x14ac:dyDescent="0.25">
      <c r="A12" t="s">
        <v>22</v>
      </c>
      <c r="B12" s="2">
        <v>1.2330000000000001</v>
      </c>
      <c r="C12" s="1">
        <v>1.17</v>
      </c>
      <c r="D12" s="1">
        <v>1.139</v>
      </c>
      <c r="E12" s="2">
        <f t="shared" si="0"/>
        <v>1.17</v>
      </c>
      <c r="F12">
        <f t="shared" si="1"/>
        <v>1.139</v>
      </c>
      <c r="G12" s="2">
        <v>1.1539999999999999</v>
      </c>
      <c r="H12" s="1">
        <v>1.1859999999999999</v>
      </c>
      <c r="I12" s="1">
        <v>1.2629999999999999</v>
      </c>
      <c r="J12" s="2">
        <f t="shared" si="2"/>
        <v>1.1859999999999999</v>
      </c>
      <c r="K12">
        <f t="shared" si="3"/>
        <v>1.1539999999999999</v>
      </c>
      <c r="M12" s="7">
        <f t="shared" si="4"/>
        <v>1.3675213675213687E-2</v>
      </c>
      <c r="N12" s="7">
        <f t="shared" si="4"/>
        <v>1.3169446883230818E-2</v>
      </c>
    </row>
    <row r="13" spans="1:14" x14ac:dyDescent="0.25">
      <c r="A13" t="s">
        <v>24</v>
      </c>
      <c r="B13" s="2">
        <v>1.4039999999999999</v>
      </c>
      <c r="C13" s="1">
        <v>1.1379999999999999</v>
      </c>
      <c r="D13" s="1">
        <v>1.248</v>
      </c>
      <c r="E13" s="2">
        <f t="shared" si="0"/>
        <v>1.248</v>
      </c>
      <c r="F13">
        <f t="shared" si="1"/>
        <v>1.1379999999999999</v>
      </c>
      <c r="G13" s="2">
        <v>1.202</v>
      </c>
      <c r="H13" s="1">
        <v>1.17</v>
      </c>
      <c r="I13" s="1">
        <v>1.248</v>
      </c>
      <c r="J13" s="2">
        <f t="shared" si="2"/>
        <v>1.202</v>
      </c>
      <c r="K13">
        <f t="shared" si="3"/>
        <v>1.17</v>
      </c>
      <c r="M13" s="7">
        <f t="shared" si="4"/>
        <v>3.8269550748752115E-2</v>
      </c>
      <c r="N13" s="7">
        <f t="shared" si="4"/>
        <v>2.8119507908611625E-2</v>
      </c>
    </row>
    <row r="14" spans="1:14" x14ac:dyDescent="0.25">
      <c r="A14" t="s">
        <v>26</v>
      </c>
      <c r="B14" s="2">
        <v>1.17</v>
      </c>
      <c r="C14" s="1">
        <v>1.17</v>
      </c>
      <c r="D14" s="1">
        <v>1.2170000000000001</v>
      </c>
      <c r="E14" s="2">
        <f t="shared" si="0"/>
        <v>1.17</v>
      </c>
      <c r="F14">
        <f t="shared" si="1"/>
        <v>1.17</v>
      </c>
      <c r="G14" s="2">
        <v>1.1859999999999999</v>
      </c>
      <c r="H14" s="1">
        <v>1.1859999999999999</v>
      </c>
      <c r="I14" s="1">
        <v>1.17</v>
      </c>
      <c r="J14" s="2">
        <f t="shared" si="2"/>
        <v>1.1859999999999999</v>
      </c>
      <c r="K14">
        <f t="shared" si="3"/>
        <v>1.17</v>
      </c>
      <c r="M14" s="7">
        <f t="shared" si="4"/>
        <v>1.3675213675213687E-2</v>
      </c>
      <c r="N14" s="7">
        <f t="shared" si="4"/>
        <v>0</v>
      </c>
    </row>
    <row r="15" spans="1:14" x14ac:dyDescent="0.25">
      <c r="A15" t="s">
        <v>28</v>
      </c>
      <c r="B15" s="2">
        <v>1.1859999999999999</v>
      </c>
      <c r="C15" s="1">
        <v>1.1539999999999999</v>
      </c>
      <c r="D15" s="1">
        <v>1.155</v>
      </c>
      <c r="E15" s="2">
        <f t="shared" si="0"/>
        <v>1.155</v>
      </c>
      <c r="F15">
        <f t="shared" si="1"/>
        <v>1.1539999999999999</v>
      </c>
      <c r="G15" s="2">
        <v>1.248</v>
      </c>
      <c r="H15" s="1">
        <v>1.2789999999999999</v>
      </c>
      <c r="I15" s="1">
        <v>1.248</v>
      </c>
      <c r="J15" s="2">
        <f t="shared" si="2"/>
        <v>1.248</v>
      </c>
      <c r="K15">
        <f t="shared" si="3"/>
        <v>1.248</v>
      </c>
      <c r="M15" s="7">
        <f t="shared" si="4"/>
        <v>8.0519480519480491E-2</v>
      </c>
      <c r="N15" s="7">
        <f t="shared" si="4"/>
        <v>8.1455805892547736E-2</v>
      </c>
    </row>
    <row r="16" spans="1:14" x14ac:dyDescent="0.25">
      <c r="A16" t="s">
        <v>30</v>
      </c>
      <c r="B16" s="2">
        <v>1.2330000000000001</v>
      </c>
      <c r="C16" s="1">
        <v>1.232</v>
      </c>
      <c r="D16" s="1">
        <v>1.17</v>
      </c>
      <c r="E16" s="2">
        <f t="shared" si="0"/>
        <v>1.232</v>
      </c>
      <c r="F16">
        <f t="shared" si="1"/>
        <v>1.17</v>
      </c>
      <c r="G16" s="2">
        <v>1.2010000000000001</v>
      </c>
      <c r="H16" s="1">
        <v>1.2330000000000001</v>
      </c>
      <c r="I16" s="1">
        <v>1.1859999999999999</v>
      </c>
      <c r="J16" s="2">
        <f t="shared" si="2"/>
        <v>1.2010000000000001</v>
      </c>
      <c r="K16">
        <f t="shared" si="3"/>
        <v>1.1859999999999999</v>
      </c>
      <c r="M16" s="7">
        <f t="shared" si="4"/>
        <v>2.5811823480432903E-2</v>
      </c>
      <c r="N16" s="7">
        <f t="shared" si="4"/>
        <v>1.3675213675213687E-2</v>
      </c>
    </row>
    <row r="17" spans="1:14" x14ac:dyDescent="0.25">
      <c r="A17" t="s">
        <v>32</v>
      </c>
      <c r="B17" s="2">
        <v>1.2010000000000001</v>
      </c>
      <c r="C17" s="1">
        <v>1.17</v>
      </c>
      <c r="D17" s="1">
        <v>1.2170000000000001</v>
      </c>
      <c r="E17" s="2">
        <f t="shared" si="0"/>
        <v>1.2010000000000001</v>
      </c>
      <c r="F17">
        <f t="shared" si="1"/>
        <v>1.17</v>
      </c>
      <c r="G17" s="2">
        <v>1.1859999999999999</v>
      </c>
      <c r="H17" s="1">
        <v>1.202</v>
      </c>
      <c r="I17" s="1">
        <v>1.2330000000000001</v>
      </c>
      <c r="J17" s="2">
        <f t="shared" si="2"/>
        <v>1.202</v>
      </c>
      <c r="K17">
        <f t="shared" si="3"/>
        <v>1.1859999999999999</v>
      </c>
      <c r="M17" s="7">
        <f t="shared" si="4"/>
        <v>8.3263946711064935E-4</v>
      </c>
      <c r="N17" s="7">
        <f t="shared" si="4"/>
        <v>1.3675213675213687E-2</v>
      </c>
    </row>
    <row r="18" spans="1:14" x14ac:dyDescent="0.25">
      <c r="A18" t="s">
        <v>34</v>
      </c>
      <c r="B18" s="2">
        <v>1.31</v>
      </c>
      <c r="C18" s="1">
        <v>1.2170000000000001</v>
      </c>
      <c r="D18" s="1">
        <v>1.1859999999999999</v>
      </c>
      <c r="E18" s="2">
        <f t="shared" si="0"/>
        <v>1.2170000000000001</v>
      </c>
      <c r="F18">
        <f t="shared" si="1"/>
        <v>1.1859999999999999</v>
      </c>
      <c r="G18" s="2">
        <v>1.2170000000000001</v>
      </c>
      <c r="H18" s="1">
        <v>1.1850000000000001</v>
      </c>
      <c r="I18" s="1">
        <v>1.28</v>
      </c>
      <c r="J18" s="2">
        <f t="shared" si="2"/>
        <v>1.2170000000000001</v>
      </c>
      <c r="K18">
        <f t="shared" si="3"/>
        <v>1.1850000000000001</v>
      </c>
      <c r="M18" s="7">
        <f t="shared" si="4"/>
        <v>0</v>
      </c>
      <c r="N18" s="7">
        <f t="shared" si="4"/>
        <v>8.4388185653999138E-4</v>
      </c>
    </row>
    <row r="19" spans="1:14" x14ac:dyDescent="0.25">
      <c r="A19" t="s">
        <v>36</v>
      </c>
      <c r="B19" s="2">
        <v>1.17</v>
      </c>
      <c r="C19" s="1">
        <v>1.17</v>
      </c>
      <c r="D19" s="1">
        <v>1.248</v>
      </c>
      <c r="E19" s="2">
        <f t="shared" si="0"/>
        <v>1.17</v>
      </c>
      <c r="F19">
        <f t="shared" si="1"/>
        <v>1.17</v>
      </c>
      <c r="G19" s="2">
        <v>1.2010000000000001</v>
      </c>
      <c r="H19" s="1">
        <v>1.2170000000000001</v>
      </c>
      <c r="I19" s="1">
        <v>1.264</v>
      </c>
      <c r="J19" s="2">
        <f t="shared" si="2"/>
        <v>1.2170000000000001</v>
      </c>
      <c r="K19">
        <f t="shared" si="3"/>
        <v>1.2010000000000001</v>
      </c>
      <c r="M19" s="7">
        <f t="shared" si="4"/>
        <v>4.0170940170940306E-2</v>
      </c>
      <c r="N19" s="7">
        <f t="shared" si="4"/>
        <v>2.6495726495726617E-2</v>
      </c>
    </row>
    <row r="20" spans="1:14" s="19" customFormat="1" x14ac:dyDescent="0.25">
      <c r="A20" s="20" t="s">
        <v>39</v>
      </c>
      <c r="B20" s="20">
        <v>1</v>
      </c>
      <c r="C20" s="20">
        <v>2</v>
      </c>
      <c r="D20" s="20">
        <v>3</v>
      </c>
      <c r="E20" s="20" t="s">
        <v>45</v>
      </c>
      <c r="F20" s="20" t="s">
        <v>46</v>
      </c>
      <c r="G20" s="20">
        <v>1</v>
      </c>
      <c r="H20" s="20">
        <v>2</v>
      </c>
      <c r="I20" s="20">
        <v>3</v>
      </c>
      <c r="J20" s="20" t="s">
        <v>45</v>
      </c>
      <c r="K20" s="20" t="s">
        <v>46</v>
      </c>
      <c r="L20" s="20"/>
      <c r="M20" s="20" t="s">
        <v>47</v>
      </c>
      <c r="N20" s="20" t="s">
        <v>48</v>
      </c>
    </row>
    <row r="21" spans="1:14" x14ac:dyDescent="0.25">
      <c r="A21" t="s">
        <v>2</v>
      </c>
      <c r="B21" s="2">
        <v>0.28100000000000003</v>
      </c>
      <c r="C21" s="1">
        <v>0.28100000000000003</v>
      </c>
      <c r="D21">
        <v>0.29699999999999999</v>
      </c>
      <c r="E21" s="2">
        <f t="shared" ref="E21:E38" si="5">MEDIAN(B21:D21)</f>
        <v>0.28100000000000003</v>
      </c>
      <c r="F21">
        <f t="shared" ref="F21:F38" si="6">MIN(B21:D21)</f>
        <v>0.28100000000000003</v>
      </c>
      <c r="G21" s="2">
        <v>0.28100000000000003</v>
      </c>
      <c r="H21">
        <v>0.29699999999999999</v>
      </c>
      <c r="I21">
        <v>0.29699999999999999</v>
      </c>
      <c r="J21" s="2">
        <f t="shared" ref="J21:J38" si="7">MEDIAN(G21:I21)</f>
        <v>0.29699999999999999</v>
      </c>
      <c r="K21">
        <f t="shared" ref="K21:K38" si="8">MIN(G21:I21)</f>
        <v>0.28100000000000003</v>
      </c>
      <c r="M21" s="7">
        <f t="shared" ref="M21:M38" si="9">(MAX(E21,J21)-MIN(E21,J21))/MIN(E21,J21)</f>
        <v>5.6939501779359275E-2</v>
      </c>
      <c r="N21" s="7">
        <f t="shared" ref="N21:N38" si="10">(MAX(F21,K21)-MIN(F21,K21))/MIN(F21,K21)</f>
        <v>0</v>
      </c>
    </row>
    <row r="22" spans="1:14" x14ac:dyDescent="0.25">
      <c r="A22" t="s">
        <v>4</v>
      </c>
      <c r="B22" s="2">
        <v>0.28100000000000003</v>
      </c>
      <c r="C22" s="1">
        <v>0.28100000000000003</v>
      </c>
      <c r="D22">
        <v>0.28100000000000003</v>
      </c>
      <c r="E22" s="2">
        <f t="shared" si="5"/>
        <v>0.28100000000000003</v>
      </c>
      <c r="F22">
        <f t="shared" si="6"/>
        <v>0.28100000000000003</v>
      </c>
      <c r="G22" s="2">
        <v>0.29699999999999999</v>
      </c>
      <c r="H22">
        <v>0.29699999999999999</v>
      </c>
      <c r="I22">
        <v>0.29599999999999999</v>
      </c>
      <c r="J22" s="2">
        <f t="shared" si="7"/>
        <v>0.29699999999999999</v>
      </c>
      <c r="K22">
        <f t="shared" si="8"/>
        <v>0.29599999999999999</v>
      </c>
      <c r="M22" s="7">
        <f t="shared" si="9"/>
        <v>5.6939501779359275E-2</v>
      </c>
      <c r="N22" s="7">
        <f t="shared" si="10"/>
        <v>5.3380782918149308E-2</v>
      </c>
    </row>
    <row r="23" spans="1:14" x14ac:dyDescent="0.25">
      <c r="A23" t="s">
        <v>6</v>
      </c>
      <c r="B23" s="2">
        <v>0.28100000000000003</v>
      </c>
      <c r="C23" s="1">
        <v>0.28100000000000003</v>
      </c>
      <c r="D23">
        <v>0.28100000000000003</v>
      </c>
      <c r="E23" s="2">
        <f t="shared" si="5"/>
        <v>0.28100000000000003</v>
      </c>
      <c r="F23">
        <f t="shared" si="6"/>
        <v>0.28100000000000003</v>
      </c>
      <c r="G23" s="2">
        <v>0.29599999999999999</v>
      </c>
      <c r="H23">
        <v>0.312</v>
      </c>
      <c r="I23">
        <v>0.29599999999999999</v>
      </c>
      <c r="J23" s="2">
        <f t="shared" si="7"/>
        <v>0.29599999999999999</v>
      </c>
      <c r="K23">
        <f t="shared" si="8"/>
        <v>0.29599999999999999</v>
      </c>
      <c r="M23" s="7">
        <f t="shared" si="9"/>
        <v>5.3380782918149308E-2</v>
      </c>
      <c r="N23" s="7">
        <f t="shared" si="10"/>
        <v>5.3380782918149308E-2</v>
      </c>
    </row>
    <row r="24" spans="1:14" x14ac:dyDescent="0.25">
      <c r="A24" t="s">
        <v>8</v>
      </c>
      <c r="B24" s="2">
        <v>0.28100000000000003</v>
      </c>
      <c r="C24" s="1">
        <v>0.28100000000000003</v>
      </c>
      <c r="D24">
        <v>0.29599999999999999</v>
      </c>
      <c r="E24" s="2">
        <f t="shared" si="5"/>
        <v>0.28100000000000003</v>
      </c>
      <c r="F24">
        <f t="shared" si="6"/>
        <v>0.28100000000000003</v>
      </c>
      <c r="G24" s="2">
        <v>0.29599999999999999</v>
      </c>
      <c r="H24">
        <v>0.312</v>
      </c>
      <c r="I24">
        <v>0.312</v>
      </c>
      <c r="J24" s="2">
        <f t="shared" si="7"/>
        <v>0.312</v>
      </c>
      <c r="K24">
        <f t="shared" si="8"/>
        <v>0.29599999999999999</v>
      </c>
      <c r="M24" s="7">
        <f t="shared" si="9"/>
        <v>0.11032028469750879</v>
      </c>
      <c r="N24" s="7">
        <f t="shared" si="10"/>
        <v>5.3380782918149308E-2</v>
      </c>
    </row>
    <row r="25" spans="1:14" x14ac:dyDescent="0.25">
      <c r="A25" t="s">
        <v>10</v>
      </c>
      <c r="B25" s="2">
        <v>0.312</v>
      </c>
      <c r="C25" s="1">
        <v>0.28100000000000003</v>
      </c>
      <c r="D25">
        <v>0.29599999999999999</v>
      </c>
      <c r="E25" s="2">
        <f t="shared" si="5"/>
        <v>0.29599999999999999</v>
      </c>
      <c r="F25">
        <f t="shared" si="6"/>
        <v>0.28100000000000003</v>
      </c>
      <c r="G25" s="2">
        <v>0.312</v>
      </c>
      <c r="H25">
        <v>0.312</v>
      </c>
      <c r="I25">
        <v>0.312</v>
      </c>
      <c r="J25" s="2">
        <f t="shared" si="7"/>
        <v>0.312</v>
      </c>
      <c r="K25">
        <f t="shared" si="8"/>
        <v>0.312</v>
      </c>
      <c r="M25" s="7">
        <f t="shared" si="9"/>
        <v>5.4054054054054106E-2</v>
      </c>
      <c r="N25" s="7">
        <f t="shared" si="10"/>
        <v>0.11032028469750879</v>
      </c>
    </row>
    <row r="26" spans="1:14" x14ac:dyDescent="0.25">
      <c r="A26" t="s">
        <v>12</v>
      </c>
      <c r="B26" s="2">
        <v>0.29699999999999999</v>
      </c>
      <c r="C26" s="1">
        <v>0.29599999999999999</v>
      </c>
      <c r="D26">
        <v>0.29699999999999999</v>
      </c>
      <c r="E26" s="2">
        <f t="shared" si="5"/>
        <v>0.29699999999999999</v>
      </c>
      <c r="F26">
        <f t="shared" si="6"/>
        <v>0.29599999999999999</v>
      </c>
      <c r="G26" s="2">
        <v>0.29599999999999999</v>
      </c>
      <c r="H26">
        <v>0.312</v>
      </c>
      <c r="I26">
        <v>0.29699999999999999</v>
      </c>
      <c r="J26" s="2">
        <f t="shared" si="7"/>
        <v>0.29699999999999999</v>
      </c>
      <c r="K26">
        <f t="shared" si="8"/>
        <v>0.29599999999999999</v>
      </c>
      <c r="M26" s="7">
        <f t="shared" si="9"/>
        <v>0</v>
      </c>
      <c r="N26" s="7">
        <f t="shared" si="10"/>
        <v>0</v>
      </c>
    </row>
    <row r="27" spans="1:14" x14ac:dyDescent="0.25">
      <c r="A27" t="s">
        <v>14</v>
      </c>
      <c r="B27" s="2">
        <v>0.29599999999999999</v>
      </c>
      <c r="C27" s="1">
        <v>0.28000000000000003</v>
      </c>
      <c r="D27">
        <v>0.29699999999999999</v>
      </c>
      <c r="E27" s="2">
        <f t="shared" si="5"/>
        <v>0.29599999999999999</v>
      </c>
      <c r="F27">
        <f t="shared" si="6"/>
        <v>0.28000000000000003</v>
      </c>
      <c r="G27" s="2">
        <v>0.29699999999999999</v>
      </c>
      <c r="H27">
        <v>0.29699999999999999</v>
      </c>
      <c r="I27">
        <v>0.29599999999999999</v>
      </c>
      <c r="J27" s="2">
        <f t="shared" si="7"/>
        <v>0.29699999999999999</v>
      </c>
      <c r="K27">
        <f t="shared" si="8"/>
        <v>0.29599999999999999</v>
      </c>
      <c r="M27" s="7">
        <f t="shared" si="9"/>
        <v>3.3783783783783816E-3</v>
      </c>
      <c r="N27" s="7">
        <f t="shared" si="10"/>
        <v>5.7142857142856988E-2</v>
      </c>
    </row>
    <row r="28" spans="1:14" x14ac:dyDescent="0.25">
      <c r="A28" t="s">
        <v>16</v>
      </c>
      <c r="B28" s="2">
        <v>0.375</v>
      </c>
      <c r="C28" s="1">
        <v>0.374</v>
      </c>
      <c r="D28">
        <v>0.35899999999999999</v>
      </c>
      <c r="E28" s="2">
        <f t="shared" si="5"/>
        <v>0.374</v>
      </c>
      <c r="F28">
        <f t="shared" si="6"/>
        <v>0.35899999999999999</v>
      </c>
      <c r="G28" s="2">
        <v>0.499</v>
      </c>
      <c r="H28">
        <v>0.48399999999999999</v>
      </c>
      <c r="I28">
        <v>0.499</v>
      </c>
      <c r="J28" s="2">
        <f t="shared" si="7"/>
        <v>0.499</v>
      </c>
      <c r="K28">
        <f t="shared" si="8"/>
        <v>0.48399999999999999</v>
      </c>
      <c r="M28" s="7">
        <f t="shared" si="9"/>
        <v>0.33422459893048129</v>
      </c>
      <c r="N28" s="7">
        <f t="shared" si="10"/>
        <v>0.34818941504178275</v>
      </c>
    </row>
    <row r="29" spans="1:14" x14ac:dyDescent="0.25">
      <c r="A29" t="s">
        <v>18</v>
      </c>
      <c r="B29" s="2">
        <v>0.29699999999999999</v>
      </c>
      <c r="C29" s="1">
        <v>0.29599999999999999</v>
      </c>
      <c r="D29">
        <v>0.312</v>
      </c>
      <c r="E29" s="2">
        <f t="shared" si="5"/>
        <v>0.29699999999999999</v>
      </c>
      <c r="F29">
        <f t="shared" si="6"/>
        <v>0.29599999999999999</v>
      </c>
      <c r="G29" s="2">
        <v>0.312</v>
      </c>
      <c r="H29">
        <v>0.312</v>
      </c>
      <c r="I29">
        <v>0.29599999999999999</v>
      </c>
      <c r="J29" s="2">
        <f t="shared" si="7"/>
        <v>0.312</v>
      </c>
      <c r="K29">
        <f t="shared" si="8"/>
        <v>0.29599999999999999</v>
      </c>
      <c r="M29" s="7">
        <f t="shared" si="9"/>
        <v>5.0505050505050553E-2</v>
      </c>
      <c r="N29" s="7">
        <f t="shared" si="10"/>
        <v>0</v>
      </c>
    </row>
    <row r="30" spans="1:14" x14ac:dyDescent="0.25">
      <c r="A30" t="s">
        <v>20</v>
      </c>
      <c r="B30" s="2">
        <v>0.29599999999999999</v>
      </c>
      <c r="C30" s="1">
        <v>0.28100000000000003</v>
      </c>
      <c r="D30">
        <v>0.312</v>
      </c>
      <c r="E30" s="2">
        <f t="shared" si="5"/>
        <v>0.29599999999999999</v>
      </c>
      <c r="F30">
        <f t="shared" si="6"/>
        <v>0.28100000000000003</v>
      </c>
      <c r="G30" s="2">
        <v>0.29599999999999999</v>
      </c>
      <c r="H30">
        <v>0.29599999999999999</v>
      </c>
      <c r="I30">
        <v>0.29699999999999999</v>
      </c>
      <c r="J30" s="2">
        <f t="shared" si="7"/>
        <v>0.29599999999999999</v>
      </c>
      <c r="K30">
        <f t="shared" si="8"/>
        <v>0.29599999999999999</v>
      </c>
      <c r="M30" s="7">
        <f t="shared" si="9"/>
        <v>0</v>
      </c>
      <c r="N30" s="7">
        <f t="shared" si="10"/>
        <v>5.3380782918149308E-2</v>
      </c>
    </row>
    <row r="31" spans="1:14" x14ac:dyDescent="0.25">
      <c r="A31" t="s">
        <v>22</v>
      </c>
      <c r="B31" s="2">
        <v>0.28100000000000003</v>
      </c>
      <c r="C31" s="1">
        <v>0.29599999999999999</v>
      </c>
      <c r="D31">
        <v>0.29599999999999999</v>
      </c>
      <c r="E31" s="2">
        <f t="shared" si="5"/>
        <v>0.29599999999999999</v>
      </c>
      <c r="F31">
        <f t="shared" si="6"/>
        <v>0.28100000000000003</v>
      </c>
      <c r="G31" s="2">
        <v>0.29699999999999999</v>
      </c>
      <c r="H31">
        <v>0.29699999999999999</v>
      </c>
      <c r="I31">
        <v>0.29699999999999999</v>
      </c>
      <c r="J31" s="2">
        <f t="shared" si="7"/>
        <v>0.29699999999999999</v>
      </c>
      <c r="K31">
        <f t="shared" si="8"/>
        <v>0.29699999999999999</v>
      </c>
      <c r="M31" s="7">
        <f t="shared" si="9"/>
        <v>3.3783783783783816E-3</v>
      </c>
      <c r="N31" s="7">
        <f t="shared" si="10"/>
        <v>5.6939501779359275E-2</v>
      </c>
    </row>
    <row r="32" spans="1:14" x14ac:dyDescent="0.25">
      <c r="A32" t="s">
        <v>24</v>
      </c>
      <c r="B32" s="2">
        <v>0.28100000000000003</v>
      </c>
      <c r="C32" s="1">
        <v>0.28100000000000003</v>
      </c>
      <c r="D32">
        <v>0.28100000000000003</v>
      </c>
      <c r="E32" s="2">
        <f t="shared" si="5"/>
        <v>0.28100000000000003</v>
      </c>
      <c r="F32">
        <f t="shared" si="6"/>
        <v>0.28100000000000003</v>
      </c>
      <c r="G32" s="2">
        <v>0.312</v>
      </c>
      <c r="H32">
        <v>0.29699999999999999</v>
      </c>
      <c r="I32">
        <v>0.29699999999999999</v>
      </c>
      <c r="J32" s="2">
        <f t="shared" si="7"/>
        <v>0.29699999999999999</v>
      </c>
      <c r="K32">
        <f t="shared" si="8"/>
        <v>0.29699999999999999</v>
      </c>
      <c r="M32" s="7">
        <f t="shared" si="9"/>
        <v>5.6939501779359275E-2</v>
      </c>
      <c r="N32" s="7">
        <f t="shared" si="10"/>
        <v>5.6939501779359275E-2</v>
      </c>
    </row>
    <row r="33" spans="1:14" x14ac:dyDescent="0.25">
      <c r="A33" t="s">
        <v>26</v>
      </c>
      <c r="B33" s="2">
        <v>0.28100000000000003</v>
      </c>
      <c r="C33" s="1">
        <v>0.28100000000000003</v>
      </c>
      <c r="D33">
        <v>0.28100000000000003</v>
      </c>
      <c r="E33" s="2">
        <f t="shared" si="5"/>
        <v>0.28100000000000003</v>
      </c>
      <c r="F33">
        <f t="shared" si="6"/>
        <v>0.28100000000000003</v>
      </c>
      <c r="G33" s="2">
        <v>0.29599999999999999</v>
      </c>
      <c r="H33">
        <v>0.312</v>
      </c>
      <c r="I33">
        <v>0.29699999999999999</v>
      </c>
      <c r="J33" s="2">
        <f t="shared" si="7"/>
        <v>0.29699999999999999</v>
      </c>
      <c r="K33">
        <f t="shared" si="8"/>
        <v>0.29599999999999999</v>
      </c>
      <c r="M33" s="7">
        <f t="shared" si="9"/>
        <v>5.6939501779359275E-2</v>
      </c>
      <c r="N33" s="7">
        <f t="shared" si="10"/>
        <v>5.3380782918149308E-2</v>
      </c>
    </row>
    <row r="34" spans="1:14" x14ac:dyDescent="0.25">
      <c r="A34" t="s">
        <v>28</v>
      </c>
      <c r="B34" s="2">
        <v>0.29599999999999999</v>
      </c>
      <c r="C34" s="1">
        <v>0.28100000000000003</v>
      </c>
      <c r="D34">
        <v>0.29599999999999999</v>
      </c>
      <c r="E34" s="2">
        <f t="shared" si="5"/>
        <v>0.29599999999999999</v>
      </c>
      <c r="F34">
        <f t="shared" si="6"/>
        <v>0.28100000000000003</v>
      </c>
      <c r="G34" s="2">
        <v>0.29699999999999999</v>
      </c>
      <c r="H34">
        <v>0.32700000000000001</v>
      </c>
      <c r="I34">
        <v>0.312</v>
      </c>
      <c r="J34" s="2">
        <f t="shared" si="7"/>
        <v>0.312</v>
      </c>
      <c r="K34">
        <f t="shared" si="8"/>
        <v>0.29699999999999999</v>
      </c>
      <c r="M34" s="7">
        <f t="shared" si="9"/>
        <v>5.4054054054054106E-2</v>
      </c>
      <c r="N34" s="7">
        <f t="shared" si="10"/>
        <v>5.6939501779359275E-2</v>
      </c>
    </row>
    <row r="35" spans="1:14" x14ac:dyDescent="0.25">
      <c r="A35" t="s">
        <v>30</v>
      </c>
      <c r="B35" s="2">
        <v>0.29599999999999999</v>
      </c>
      <c r="C35" s="1">
        <v>0.28100000000000003</v>
      </c>
      <c r="D35">
        <v>0.28100000000000003</v>
      </c>
      <c r="E35" s="2">
        <f t="shared" si="5"/>
        <v>0.28100000000000003</v>
      </c>
      <c r="F35">
        <f t="shared" si="6"/>
        <v>0.28100000000000003</v>
      </c>
      <c r="G35" s="2">
        <v>0.29699999999999999</v>
      </c>
      <c r="H35">
        <v>0.29599999999999999</v>
      </c>
      <c r="I35">
        <v>0.29599999999999999</v>
      </c>
      <c r="J35" s="2">
        <f t="shared" si="7"/>
        <v>0.29599999999999999</v>
      </c>
      <c r="K35">
        <f t="shared" si="8"/>
        <v>0.29599999999999999</v>
      </c>
      <c r="M35" s="7">
        <f t="shared" si="9"/>
        <v>5.3380782918149308E-2</v>
      </c>
      <c r="N35" s="7">
        <f t="shared" si="10"/>
        <v>5.3380782918149308E-2</v>
      </c>
    </row>
    <row r="36" spans="1:14" x14ac:dyDescent="0.25">
      <c r="A36" t="s">
        <v>32</v>
      </c>
      <c r="B36" s="2">
        <v>0.29699999999999999</v>
      </c>
      <c r="C36" s="1">
        <v>0.28000000000000003</v>
      </c>
      <c r="D36">
        <v>0.29699999999999999</v>
      </c>
      <c r="E36" s="2">
        <f t="shared" si="5"/>
        <v>0.29699999999999999</v>
      </c>
      <c r="F36">
        <f t="shared" si="6"/>
        <v>0.28000000000000003</v>
      </c>
      <c r="G36" s="2">
        <v>0.312</v>
      </c>
      <c r="H36">
        <v>0.29599999999999999</v>
      </c>
      <c r="I36">
        <v>0.29599999999999999</v>
      </c>
      <c r="J36" s="2">
        <f t="shared" si="7"/>
        <v>0.29599999999999999</v>
      </c>
      <c r="K36">
        <f t="shared" si="8"/>
        <v>0.29599999999999999</v>
      </c>
      <c r="M36" s="7">
        <f t="shared" si="9"/>
        <v>3.3783783783783816E-3</v>
      </c>
      <c r="N36" s="7">
        <f t="shared" si="10"/>
        <v>5.7142857142856988E-2</v>
      </c>
    </row>
    <row r="37" spans="1:14" x14ac:dyDescent="0.25">
      <c r="A37" t="s">
        <v>34</v>
      </c>
      <c r="B37" s="2">
        <v>0.312</v>
      </c>
      <c r="C37" s="1">
        <v>0.312</v>
      </c>
      <c r="D37">
        <v>0.312</v>
      </c>
      <c r="E37" s="2">
        <f t="shared" si="5"/>
        <v>0.312</v>
      </c>
      <c r="F37">
        <f t="shared" si="6"/>
        <v>0.312</v>
      </c>
      <c r="G37" s="2">
        <v>0.32700000000000001</v>
      </c>
      <c r="H37">
        <v>0.32700000000000001</v>
      </c>
      <c r="I37">
        <v>0.32700000000000001</v>
      </c>
      <c r="J37" s="2">
        <f t="shared" si="7"/>
        <v>0.32700000000000001</v>
      </c>
      <c r="K37">
        <f t="shared" si="8"/>
        <v>0.32700000000000001</v>
      </c>
      <c r="M37" s="7">
        <f t="shared" si="9"/>
        <v>4.8076923076923121E-2</v>
      </c>
      <c r="N37" s="7">
        <f t="shared" si="10"/>
        <v>4.8076923076923121E-2</v>
      </c>
    </row>
    <row r="38" spans="1:14" x14ac:dyDescent="0.25">
      <c r="A38" t="s">
        <v>36</v>
      </c>
      <c r="B38" s="2">
        <v>0.29599999999999999</v>
      </c>
      <c r="C38" s="1">
        <v>0.312</v>
      </c>
      <c r="D38">
        <v>0.28100000000000003</v>
      </c>
      <c r="E38" s="2">
        <f t="shared" si="5"/>
        <v>0.29599999999999999</v>
      </c>
      <c r="F38">
        <f t="shared" si="6"/>
        <v>0.28100000000000003</v>
      </c>
      <c r="G38" s="2">
        <v>0.312</v>
      </c>
      <c r="H38">
        <v>0.312</v>
      </c>
      <c r="I38">
        <v>0.312</v>
      </c>
      <c r="J38" s="2">
        <f t="shared" si="7"/>
        <v>0.312</v>
      </c>
      <c r="K38">
        <f t="shared" si="8"/>
        <v>0.312</v>
      </c>
      <c r="M38" s="7">
        <f t="shared" si="9"/>
        <v>5.4054054054054106E-2</v>
      </c>
      <c r="N38" s="7">
        <f t="shared" si="10"/>
        <v>0.11032028469750879</v>
      </c>
    </row>
    <row r="39" spans="1:14" s="19" customFormat="1" x14ac:dyDescent="0.25">
      <c r="A39" s="20" t="s">
        <v>41</v>
      </c>
      <c r="B39" s="20">
        <v>1</v>
      </c>
      <c r="C39" s="20">
        <v>2</v>
      </c>
      <c r="D39" s="20">
        <v>3</v>
      </c>
      <c r="E39" s="20" t="s">
        <v>45</v>
      </c>
      <c r="F39" s="20" t="s">
        <v>46</v>
      </c>
      <c r="G39" s="20">
        <v>1</v>
      </c>
      <c r="H39" s="20">
        <v>2</v>
      </c>
      <c r="I39" s="20">
        <v>3</v>
      </c>
      <c r="J39" s="20" t="s">
        <v>45</v>
      </c>
      <c r="K39" s="20" t="s">
        <v>46</v>
      </c>
      <c r="L39" s="20"/>
      <c r="M39" s="20" t="s">
        <v>47</v>
      </c>
      <c r="N39" s="20" t="s">
        <v>48</v>
      </c>
    </row>
    <row r="40" spans="1:14" x14ac:dyDescent="0.25">
      <c r="A40" t="s">
        <v>2</v>
      </c>
      <c r="B40" s="2">
        <v>0.5</v>
      </c>
      <c r="C40" s="1">
        <v>0.39</v>
      </c>
      <c r="D40" s="1">
        <v>0.35799999999999998</v>
      </c>
      <c r="E40" s="2">
        <f t="shared" ref="E40:E57" si="11">MEDIAN(B40:D40)</f>
        <v>0.39</v>
      </c>
      <c r="F40">
        <f t="shared" ref="F40:F57" si="12">MIN(B40:D40)</f>
        <v>0.35799999999999998</v>
      </c>
      <c r="G40" s="2">
        <v>0.374</v>
      </c>
      <c r="H40" s="1">
        <v>0.39</v>
      </c>
      <c r="I40" s="1">
        <v>0.40500000000000003</v>
      </c>
      <c r="J40" s="2">
        <f t="shared" ref="J40:J57" si="13">MEDIAN(G40:I40)</f>
        <v>0.39</v>
      </c>
      <c r="K40">
        <f t="shared" ref="K40:K57" si="14">MIN(G40:I40)</f>
        <v>0.374</v>
      </c>
      <c r="M40" s="7">
        <f t="shared" ref="M40:M57" si="15">(MAX(E40,J40)-MIN(E40,J40))/MIN(E40,J40)</f>
        <v>0</v>
      </c>
      <c r="N40" s="7">
        <f t="shared" ref="N40:N57" si="16">(MAX(F40,K40)-MIN(F40,K40))/MIN(F40,K40)</f>
        <v>4.4692737430167641E-2</v>
      </c>
    </row>
    <row r="41" spans="1:14" x14ac:dyDescent="0.25">
      <c r="A41" t="s">
        <v>4</v>
      </c>
      <c r="B41" s="2">
        <v>0.42099999999999999</v>
      </c>
      <c r="C41" s="1">
        <v>0.437</v>
      </c>
      <c r="D41" s="1">
        <v>0.374</v>
      </c>
      <c r="E41" s="2">
        <f t="shared" si="11"/>
        <v>0.42099999999999999</v>
      </c>
      <c r="F41">
        <f t="shared" si="12"/>
        <v>0.374</v>
      </c>
      <c r="G41" s="2">
        <v>0.40500000000000003</v>
      </c>
      <c r="H41" s="1">
        <v>0.375</v>
      </c>
      <c r="I41" s="1">
        <v>0.40600000000000003</v>
      </c>
      <c r="J41" s="2">
        <f t="shared" si="13"/>
        <v>0.40500000000000003</v>
      </c>
      <c r="K41">
        <f t="shared" si="14"/>
        <v>0.375</v>
      </c>
      <c r="M41" s="7">
        <f t="shared" si="15"/>
        <v>3.9506172839506068E-2</v>
      </c>
      <c r="N41" s="7">
        <f t="shared" si="16"/>
        <v>2.6737967914438527E-3</v>
      </c>
    </row>
    <row r="42" spans="1:14" x14ac:dyDescent="0.25">
      <c r="A42" t="s">
        <v>6</v>
      </c>
      <c r="B42" s="2">
        <v>0.42099999999999999</v>
      </c>
      <c r="C42" s="1">
        <v>0.39</v>
      </c>
      <c r="D42" s="1">
        <v>0.42099999999999999</v>
      </c>
      <c r="E42" s="2">
        <f t="shared" si="11"/>
        <v>0.42099999999999999</v>
      </c>
      <c r="F42">
        <f t="shared" si="12"/>
        <v>0.39</v>
      </c>
      <c r="G42" s="2">
        <v>0.42099999999999999</v>
      </c>
      <c r="H42" s="1">
        <v>0.39</v>
      </c>
      <c r="I42" s="1">
        <v>0.39</v>
      </c>
      <c r="J42" s="2">
        <f t="shared" si="13"/>
        <v>0.39</v>
      </c>
      <c r="K42">
        <f t="shared" si="14"/>
        <v>0.39</v>
      </c>
      <c r="M42" s="7">
        <f t="shared" si="15"/>
        <v>7.9487179487179413E-2</v>
      </c>
      <c r="N42" s="7">
        <f t="shared" si="16"/>
        <v>0</v>
      </c>
    </row>
    <row r="43" spans="1:14" x14ac:dyDescent="0.25">
      <c r="A43" t="s">
        <v>8</v>
      </c>
      <c r="B43" s="2">
        <v>0.40600000000000003</v>
      </c>
      <c r="C43" s="1">
        <v>0.39</v>
      </c>
      <c r="D43" s="1">
        <v>0.40600000000000003</v>
      </c>
      <c r="E43" s="2">
        <f t="shared" si="11"/>
        <v>0.40600000000000003</v>
      </c>
      <c r="F43">
        <f t="shared" si="12"/>
        <v>0.39</v>
      </c>
      <c r="G43" s="2">
        <v>0.39</v>
      </c>
      <c r="H43" s="1">
        <v>0.39</v>
      </c>
      <c r="I43" s="1">
        <v>0.374</v>
      </c>
      <c r="J43" s="2">
        <f t="shared" si="13"/>
        <v>0.39</v>
      </c>
      <c r="K43">
        <f t="shared" si="14"/>
        <v>0.374</v>
      </c>
      <c r="M43" s="7">
        <f t="shared" si="15"/>
        <v>4.102564102564106E-2</v>
      </c>
      <c r="N43" s="7">
        <f t="shared" si="16"/>
        <v>4.2780748663101643E-2</v>
      </c>
    </row>
    <row r="44" spans="1:14" x14ac:dyDescent="0.25">
      <c r="A44" t="s">
        <v>10</v>
      </c>
      <c r="B44" s="2">
        <v>0.39</v>
      </c>
      <c r="C44" s="1">
        <v>0.40500000000000003</v>
      </c>
      <c r="D44" s="1">
        <v>0.42199999999999999</v>
      </c>
      <c r="E44" s="2">
        <f t="shared" si="11"/>
        <v>0.40500000000000003</v>
      </c>
      <c r="F44">
        <f t="shared" si="12"/>
        <v>0.39</v>
      </c>
      <c r="G44" s="2">
        <v>0.42199999999999999</v>
      </c>
      <c r="H44" s="1">
        <v>0.39</v>
      </c>
      <c r="I44" s="1">
        <v>0.375</v>
      </c>
      <c r="J44" s="2">
        <f t="shared" si="13"/>
        <v>0.39</v>
      </c>
      <c r="K44">
        <f t="shared" si="14"/>
        <v>0.375</v>
      </c>
      <c r="M44" s="7">
        <f t="shared" si="15"/>
        <v>3.8461538461538491E-2</v>
      </c>
      <c r="N44" s="7">
        <f t="shared" si="16"/>
        <v>4.0000000000000036E-2</v>
      </c>
    </row>
    <row r="45" spans="1:14" x14ac:dyDescent="0.25">
      <c r="A45" t="s">
        <v>12</v>
      </c>
      <c r="B45" s="2">
        <v>0.374</v>
      </c>
      <c r="C45" s="1">
        <v>0.42199999999999999</v>
      </c>
      <c r="D45" s="1">
        <v>0.32700000000000001</v>
      </c>
      <c r="E45" s="2">
        <f t="shared" si="11"/>
        <v>0.374</v>
      </c>
      <c r="F45">
        <f t="shared" si="12"/>
        <v>0.32700000000000001</v>
      </c>
      <c r="G45" s="2">
        <v>0.39</v>
      </c>
      <c r="H45" s="1">
        <v>0.39</v>
      </c>
      <c r="I45" s="1">
        <v>0.42099999999999999</v>
      </c>
      <c r="J45" s="2">
        <f t="shared" si="13"/>
        <v>0.39</v>
      </c>
      <c r="K45">
        <f t="shared" si="14"/>
        <v>0.39</v>
      </c>
      <c r="M45" s="7">
        <f t="shared" si="15"/>
        <v>4.2780748663101643E-2</v>
      </c>
      <c r="N45" s="7">
        <f t="shared" si="16"/>
        <v>0.19266055045871558</v>
      </c>
    </row>
    <row r="46" spans="1:14" x14ac:dyDescent="0.25">
      <c r="A46" t="s">
        <v>14</v>
      </c>
      <c r="B46" s="2">
        <v>0.35899999999999999</v>
      </c>
      <c r="C46" s="1">
        <v>0.39</v>
      </c>
      <c r="D46" s="1">
        <v>0.374</v>
      </c>
      <c r="E46" s="2">
        <f t="shared" si="11"/>
        <v>0.374</v>
      </c>
      <c r="F46">
        <f t="shared" si="12"/>
        <v>0.35899999999999999</v>
      </c>
      <c r="G46" s="2">
        <v>0.42099999999999999</v>
      </c>
      <c r="H46" s="1">
        <v>0.35799999999999998</v>
      </c>
      <c r="I46" s="1">
        <v>0.35899999999999999</v>
      </c>
      <c r="J46" s="2">
        <f t="shared" si="13"/>
        <v>0.35899999999999999</v>
      </c>
      <c r="K46">
        <f t="shared" si="14"/>
        <v>0.35799999999999998</v>
      </c>
      <c r="M46" s="7">
        <f t="shared" si="15"/>
        <v>4.178272980501397E-2</v>
      </c>
      <c r="N46" s="7">
        <f t="shared" si="16"/>
        <v>2.7932960893854776E-3</v>
      </c>
    </row>
    <row r="47" spans="1:14" x14ac:dyDescent="0.25">
      <c r="A47" t="s">
        <v>16</v>
      </c>
      <c r="B47" s="2">
        <v>0.436</v>
      </c>
      <c r="C47" s="1">
        <v>0.375</v>
      </c>
      <c r="D47" s="1">
        <v>0.374</v>
      </c>
      <c r="E47" s="2">
        <f t="shared" si="11"/>
        <v>0.375</v>
      </c>
      <c r="F47">
        <f t="shared" si="12"/>
        <v>0.374</v>
      </c>
      <c r="G47" s="2">
        <v>0.39</v>
      </c>
      <c r="H47" s="1">
        <v>0.374</v>
      </c>
      <c r="I47" s="1">
        <v>0.374</v>
      </c>
      <c r="J47" s="2">
        <f t="shared" si="13"/>
        <v>0.374</v>
      </c>
      <c r="K47">
        <f t="shared" si="14"/>
        <v>0.374</v>
      </c>
      <c r="M47" s="7">
        <f t="shared" si="15"/>
        <v>2.6737967914438527E-3</v>
      </c>
      <c r="N47" s="7">
        <f t="shared" si="16"/>
        <v>0</v>
      </c>
    </row>
    <row r="48" spans="1:14" x14ac:dyDescent="0.25">
      <c r="A48" t="s">
        <v>18</v>
      </c>
      <c r="B48" s="2">
        <v>0.39</v>
      </c>
      <c r="C48" s="1">
        <v>0.40600000000000003</v>
      </c>
      <c r="D48" s="1">
        <v>0.375</v>
      </c>
      <c r="E48" s="2">
        <f t="shared" si="11"/>
        <v>0.39</v>
      </c>
      <c r="F48">
        <f t="shared" si="12"/>
        <v>0.375</v>
      </c>
      <c r="G48" s="2">
        <v>0.39</v>
      </c>
      <c r="H48" s="1">
        <v>0.40600000000000003</v>
      </c>
      <c r="I48" s="1">
        <v>0.34399999999999997</v>
      </c>
      <c r="J48" s="2">
        <f t="shared" si="13"/>
        <v>0.39</v>
      </c>
      <c r="K48">
        <f t="shared" si="14"/>
        <v>0.34399999999999997</v>
      </c>
      <c r="M48" s="7">
        <f t="shared" si="15"/>
        <v>0</v>
      </c>
      <c r="N48" s="7">
        <f t="shared" si="16"/>
        <v>9.0116279069767533E-2</v>
      </c>
    </row>
    <row r="49" spans="1:14" x14ac:dyDescent="0.25">
      <c r="A49" t="s">
        <v>20</v>
      </c>
      <c r="B49" s="2">
        <v>0.39</v>
      </c>
      <c r="C49" s="1">
        <v>0.35799999999999998</v>
      </c>
      <c r="D49" s="1">
        <v>0.374</v>
      </c>
      <c r="E49" s="2">
        <f t="shared" si="11"/>
        <v>0.374</v>
      </c>
      <c r="F49">
        <f t="shared" si="12"/>
        <v>0.35799999999999998</v>
      </c>
      <c r="G49" s="2">
        <v>0.42099999999999999</v>
      </c>
      <c r="H49" s="1">
        <v>0.34399999999999997</v>
      </c>
      <c r="I49" s="1">
        <v>0.374</v>
      </c>
      <c r="J49" s="2">
        <f t="shared" si="13"/>
        <v>0.374</v>
      </c>
      <c r="K49">
        <f t="shared" si="14"/>
        <v>0.34399999999999997</v>
      </c>
      <c r="M49" s="7">
        <f t="shared" si="15"/>
        <v>0</v>
      </c>
      <c r="N49" s="7">
        <f t="shared" si="16"/>
        <v>4.0697674418604689E-2</v>
      </c>
    </row>
    <row r="50" spans="1:14" x14ac:dyDescent="0.25">
      <c r="A50" t="s">
        <v>22</v>
      </c>
      <c r="B50" s="2">
        <v>0.437</v>
      </c>
      <c r="C50" s="1">
        <v>0.35899999999999999</v>
      </c>
      <c r="D50" s="1">
        <v>0.375</v>
      </c>
      <c r="E50" s="2">
        <f t="shared" si="11"/>
        <v>0.375</v>
      </c>
      <c r="F50">
        <f t="shared" si="12"/>
        <v>0.35899999999999999</v>
      </c>
      <c r="G50" s="2">
        <v>0.40600000000000003</v>
      </c>
      <c r="H50" s="1">
        <v>0.39</v>
      </c>
      <c r="I50" s="1">
        <v>0.312</v>
      </c>
      <c r="J50" s="2">
        <f t="shared" si="13"/>
        <v>0.39</v>
      </c>
      <c r="K50">
        <f t="shared" si="14"/>
        <v>0.312</v>
      </c>
      <c r="M50" s="7">
        <f t="shared" si="15"/>
        <v>4.0000000000000036E-2</v>
      </c>
      <c r="N50" s="7">
        <f t="shared" si="16"/>
        <v>0.15064102564102561</v>
      </c>
    </row>
    <row r="51" spans="1:14" x14ac:dyDescent="0.25">
      <c r="A51" t="s">
        <v>24</v>
      </c>
      <c r="B51" s="2">
        <v>0.34399999999999997</v>
      </c>
      <c r="C51" s="1">
        <v>0.39</v>
      </c>
      <c r="D51" s="1">
        <v>0.42099999999999999</v>
      </c>
      <c r="E51" s="2">
        <f t="shared" si="11"/>
        <v>0.39</v>
      </c>
      <c r="F51">
        <f t="shared" si="12"/>
        <v>0.34399999999999997</v>
      </c>
      <c r="G51" s="2">
        <v>0.39</v>
      </c>
      <c r="H51" s="1">
        <v>0.375</v>
      </c>
      <c r="I51" s="1">
        <v>0.40500000000000003</v>
      </c>
      <c r="J51" s="2">
        <f t="shared" si="13"/>
        <v>0.39</v>
      </c>
      <c r="K51">
        <f t="shared" si="14"/>
        <v>0.375</v>
      </c>
      <c r="M51" s="7">
        <f t="shared" si="15"/>
        <v>0</v>
      </c>
      <c r="N51" s="7">
        <f t="shared" si="16"/>
        <v>9.0116279069767533E-2</v>
      </c>
    </row>
    <row r="52" spans="1:14" x14ac:dyDescent="0.25">
      <c r="A52" t="s">
        <v>26</v>
      </c>
      <c r="B52" s="2">
        <v>0.40500000000000003</v>
      </c>
      <c r="C52" s="1">
        <v>0.42099999999999999</v>
      </c>
      <c r="D52" s="1">
        <v>0.39</v>
      </c>
      <c r="E52" s="2">
        <f t="shared" si="11"/>
        <v>0.40500000000000003</v>
      </c>
      <c r="F52">
        <f t="shared" si="12"/>
        <v>0.39</v>
      </c>
      <c r="G52" s="2">
        <v>0.40600000000000003</v>
      </c>
      <c r="H52" s="1">
        <v>0.40600000000000003</v>
      </c>
      <c r="I52" s="1">
        <v>0.40500000000000003</v>
      </c>
      <c r="J52" s="2">
        <f t="shared" si="13"/>
        <v>0.40600000000000003</v>
      </c>
      <c r="K52">
        <f t="shared" si="14"/>
        <v>0.40500000000000003</v>
      </c>
      <c r="M52" s="7">
        <f t="shared" si="15"/>
        <v>2.4691358024691379E-3</v>
      </c>
      <c r="N52" s="7">
        <f t="shared" si="16"/>
        <v>3.8461538461538491E-2</v>
      </c>
    </row>
    <row r="53" spans="1:14" x14ac:dyDescent="0.25">
      <c r="A53" t="s">
        <v>28</v>
      </c>
      <c r="B53" s="2">
        <v>0.39</v>
      </c>
      <c r="C53" s="1">
        <v>0.35899999999999999</v>
      </c>
      <c r="D53" s="1">
        <v>0.39</v>
      </c>
      <c r="E53" s="2">
        <f t="shared" si="11"/>
        <v>0.39</v>
      </c>
      <c r="F53">
        <f t="shared" si="12"/>
        <v>0.35899999999999999</v>
      </c>
      <c r="G53" s="2">
        <v>0.42099999999999999</v>
      </c>
      <c r="H53" s="1">
        <v>0.40600000000000003</v>
      </c>
      <c r="I53" s="1">
        <v>0.32800000000000001</v>
      </c>
      <c r="J53" s="2">
        <f t="shared" si="13"/>
        <v>0.40600000000000003</v>
      </c>
      <c r="K53">
        <f t="shared" si="14"/>
        <v>0.32800000000000001</v>
      </c>
      <c r="M53" s="7">
        <f t="shared" si="15"/>
        <v>4.102564102564106E-2</v>
      </c>
      <c r="N53" s="7">
        <f t="shared" si="16"/>
        <v>9.4512195121951137E-2</v>
      </c>
    </row>
    <row r="54" spans="1:14" x14ac:dyDescent="0.25">
      <c r="A54" t="s">
        <v>30</v>
      </c>
      <c r="B54" s="2">
        <v>0.34300000000000003</v>
      </c>
      <c r="C54" s="1">
        <v>0.40600000000000003</v>
      </c>
      <c r="D54" s="1">
        <v>0.374</v>
      </c>
      <c r="E54" s="2">
        <f t="shared" si="11"/>
        <v>0.374</v>
      </c>
      <c r="F54">
        <f t="shared" si="12"/>
        <v>0.34300000000000003</v>
      </c>
      <c r="G54" s="2">
        <v>0.374</v>
      </c>
      <c r="H54" s="1">
        <v>0.32800000000000001</v>
      </c>
      <c r="I54" s="1">
        <v>0.39</v>
      </c>
      <c r="J54" s="2">
        <f t="shared" si="13"/>
        <v>0.374</v>
      </c>
      <c r="K54">
        <f t="shared" si="14"/>
        <v>0.32800000000000001</v>
      </c>
      <c r="M54" s="7">
        <f t="shared" si="15"/>
        <v>0</v>
      </c>
      <c r="N54" s="7">
        <f t="shared" si="16"/>
        <v>4.5731707317073211E-2</v>
      </c>
    </row>
    <row r="55" spans="1:14" x14ac:dyDescent="0.25">
      <c r="A55" t="s">
        <v>32</v>
      </c>
      <c r="B55" s="2">
        <v>0.39</v>
      </c>
      <c r="C55" s="1">
        <v>0.42199999999999999</v>
      </c>
      <c r="D55" s="1">
        <v>0.42099999999999999</v>
      </c>
      <c r="E55" s="2">
        <f t="shared" si="11"/>
        <v>0.42099999999999999</v>
      </c>
      <c r="F55">
        <f t="shared" si="12"/>
        <v>0.39</v>
      </c>
      <c r="G55" s="2">
        <v>0.40500000000000003</v>
      </c>
      <c r="H55" s="1">
        <v>0.374</v>
      </c>
      <c r="I55" s="1">
        <v>0.35899999999999999</v>
      </c>
      <c r="J55" s="2">
        <f t="shared" si="13"/>
        <v>0.374</v>
      </c>
      <c r="K55">
        <f t="shared" si="14"/>
        <v>0.35899999999999999</v>
      </c>
      <c r="M55" s="7">
        <f t="shared" si="15"/>
        <v>0.12566844919786094</v>
      </c>
      <c r="N55" s="7">
        <f t="shared" si="16"/>
        <v>8.6350974930362201E-2</v>
      </c>
    </row>
    <row r="56" spans="1:14" x14ac:dyDescent="0.25">
      <c r="A56" t="s">
        <v>34</v>
      </c>
      <c r="B56" s="2">
        <v>0.42099999999999999</v>
      </c>
      <c r="C56" s="1">
        <v>0.35799999999999998</v>
      </c>
      <c r="D56" s="1">
        <v>0.375</v>
      </c>
      <c r="E56" s="2">
        <f t="shared" si="11"/>
        <v>0.375</v>
      </c>
      <c r="F56">
        <f t="shared" si="12"/>
        <v>0.35799999999999998</v>
      </c>
      <c r="G56" s="2">
        <v>0.39</v>
      </c>
      <c r="H56" s="1">
        <v>0.32800000000000001</v>
      </c>
      <c r="I56" s="1">
        <v>0.42099999999999999</v>
      </c>
      <c r="J56" s="2">
        <f t="shared" si="13"/>
        <v>0.39</v>
      </c>
      <c r="K56">
        <f t="shared" si="14"/>
        <v>0.32800000000000001</v>
      </c>
      <c r="M56" s="7">
        <f t="shared" si="15"/>
        <v>4.0000000000000036E-2</v>
      </c>
      <c r="N56" s="7">
        <f t="shared" si="16"/>
        <v>9.1463414634146256E-2</v>
      </c>
    </row>
    <row r="57" spans="1:14" x14ac:dyDescent="0.25">
      <c r="A57" t="s">
        <v>36</v>
      </c>
      <c r="B57" s="2">
        <v>0.34300000000000003</v>
      </c>
      <c r="C57" s="1">
        <v>0.375</v>
      </c>
      <c r="D57" s="1">
        <v>0.40600000000000003</v>
      </c>
      <c r="E57" s="2">
        <f t="shared" si="11"/>
        <v>0.375</v>
      </c>
      <c r="F57">
        <f t="shared" si="12"/>
        <v>0.34300000000000003</v>
      </c>
      <c r="G57" s="2">
        <v>0.40500000000000003</v>
      </c>
      <c r="H57" s="1">
        <v>0.34300000000000003</v>
      </c>
      <c r="I57" s="1">
        <v>0.39</v>
      </c>
      <c r="J57" s="2">
        <f t="shared" si="13"/>
        <v>0.39</v>
      </c>
      <c r="K57">
        <f t="shared" si="14"/>
        <v>0.34300000000000003</v>
      </c>
      <c r="M57" s="7">
        <f t="shared" si="15"/>
        <v>4.0000000000000036E-2</v>
      </c>
      <c r="N57" s="7">
        <f t="shared" si="16"/>
        <v>0</v>
      </c>
    </row>
  </sheetData>
  <conditionalFormatting sqref="M2:N57">
    <cfRule type="expression" dxfId="5" priority="4">
      <formula>E2&gt;J2</formula>
    </cfRule>
  </conditionalFormatting>
  <conditionalFormatting sqref="B2:F57">
    <cfRule type="expression" dxfId="4" priority="3">
      <formula>B2&gt;G2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M19" sqref="M2:M19"/>
    </sheetView>
  </sheetViews>
  <sheetFormatPr defaultRowHeight="15" x14ac:dyDescent="0.25"/>
  <cols>
    <col min="1" max="1" width="32" bestFit="1" customWidth="1"/>
    <col min="2" max="4" width="6" bestFit="1" customWidth="1"/>
    <col min="7" max="9" width="6" bestFit="1" customWidth="1"/>
  </cols>
  <sheetData>
    <row r="1" spans="1:14" s="19" customFormat="1" x14ac:dyDescent="0.25">
      <c r="A1" s="20" t="s">
        <v>40</v>
      </c>
      <c r="B1" s="20">
        <v>1</v>
      </c>
      <c r="C1" s="20">
        <v>2</v>
      </c>
      <c r="D1" s="20">
        <v>3</v>
      </c>
      <c r="E1" s="20" t="s">
        <v>45</v>
      </c>
      <c r="F1" s="20" t="s">
        <v>46</v>
      </c>
      <c r="G1" s="20">
        <v>1</v>
      </c>
      <c r="H1" s="20">
        <v>2</v>
      </c>
      <c r="I1" s="20">
        <v>3</v>
      </c>
      <c r="J1" s="20" t="s">
        <v>45</v>
      </c>
      <c r="K1" s="20" t="s">
        <v>46</v>
      </c>
      <c r="L1" s="20"/>
      <c r="M1" s="20" t="s">
        <v>47</v>
      </c>
      <c r="N1" s="20" t="s">
        <v>48</v>
      </c>
    </row>
    <row r="2" spans="1:14" x14ac:dyDescent="0.25">
      <c r="A2" t="s">
        <v>2</v>
      </c>
      <c r="B2" s="2">
        <v>3.12</v>
      </c>
      <c r="C2" s="1">
        <v>0.96699999999999997</v>
      </c>
      <c r="D2" s="1">
        <v>0.95099999999999996</v>
      </c>
      <c r="E2" s="2">
        <f>MEDIAN(B2:D2)</f>
        <v>0.96699999999999997</v>
      </c>
      <c r="F2">
        <f>MIN(B2:D2)</f>
        <v>0.95099999999999996</v>
      </c>
      <c r="G2" s="2">
        <v>0.98299999999999998</v>
      </c>
      <c r="H2" s="1">
        <v>1.046</v>
      </c>
      <c r="I2" s="1">
        <v>0.98199999999999998</v>
      </c>
      <c r="J2" s="2">
        <f>MEDIAN(G2:I2)</f>
        <v>0.98299999999999998</v>
      </c>
      <c r="K2">
        <f>MIN(G2:I2)</f>
        <v>0.98199999999999998</v>
      </c>
      <c r="M2" s="7">
        <f>(MAX(E2,J2)-MIN(E2,J2))/MIN(E2,J2)</f>
        <v>1.6546018614270956E-2</v>
      </c>
      <c r="N2" s="7">
        <f>(MAX(F2,K2)-MIN(F2,K2))/MIN(F2,K2)</f>
        <v>3.2597266035751873E-2</v>
      </c>
    </row>
    <row r="3" spans="1:14" x14ac:dyDescent="0.25">
      <c r="A3" t="s">
        <v>4</v>
      </c>
      <c r="B3" s="2">
        <v>1.014</v>
      </c>
      <c r="C3" s="1">
        <v>0.96699999999999997</v>
      </c>
      <c r="D3" s="1">
        <v>0.998</v>
      </c>
      <c r="E3" s="2">
        <f t="shared" ref="E3:E19" si="0">MEDIAN(B3:D3)</f>
        <v>0.998</v>
      </c>
      <c r="F3">
        <f t="shared" ref="F3:F19" si="1">MIN(B3:D3)</f>
        <v>0.96699999999999997</v>
      </c>
      <c r="G3" s="2">
        <v>1.014</v>
      </c>
      <c r="H3" s="1">
        <v>1.014</v>
      </c>
      <c r="I3" s="1">
        <v>1.077</v>
      </c>
      <c r="J3" s="2">
        <f t="shared" ref="J3:J19" si="2">MEDIAN(G3:I3)</f>
        <v>1.014</v>
      </c>
      <c r="K3">
        <f t="shared" ref="K3:K19" si="3">MIN(G3:I3)</f>
        <v>1.014</v>
      </c>
      <c r="M3" s="7">
        <f t="shared" ref="M3:N19" si="4">(MAX(E3,J3)-MIN(E3,J3))/MIN(E3,J3)</f>
        <v>1.6032064128256526E-2</v>
      </c>
      <c r="N3" s="7">
        <f t="shared" si="4"/>
        <v>4.8603929679420933E-2</v>
      </c>
    </row>
    <row r="4" spans="1:14" x14ac:dyDescent="0.25">
      <c r="A4" t="s">
        <v>6</v>
      </c>
      <c r="B4" s="2">
        <v>0.998</v>
      </c>
      <c r="C4" s="1">
        <v>0.98299999999999998</v>
      </c>
      <c r="D4" s="1">
        <v>0.98199999999999998</v>
      </c>
      <c r="E4" s="2">
        <f t="shared" si="0"/>
        <v>0.98299999999999998</v>
      </c>
      <c r="F4">
        <f t="shared" si="1"/>
        <v>0.98199999999999998</v>
      </c>
      <c r="G4" s="2">
        <v>1.0289999999999999</v>
      </c>
      <c r="H4" s="1">
        <v>1.014</v>
      </c>
      <c r="I4" s="1">
        <v>1.014</v>
      </c>
      <c r="J4" s="2">
        <f t="shared" si="2"/>
        <v>1.014</v>
      </c>
      <c r="K4">
        <f t="shared" si="3"/>
        <v>1.014</v>
      </c>
      <c r="M4" s="7">
        <f t="shared" si="4"/>
        <v>3.1536113936927804E-2</v>
      </c>
      <c r="N4" s="7">
        <f t="shared" si="4"/>
        <v>3.2586558044806549E-2</v>
      </c>
    </row>
    <row r="5" spans="1:14" x14ac:dyDescent="0.25">
      <c r="A5" t="s">
        <v>8</v>
      </c>
      <c r="B5" s="2">
        <v>0.998</v>
      </c>
      <c r="C5" s="1">
        <v>0.98299999999999998</v>
      </c>
      <c r="D5" s="1">
        <v>1.0289999999999999</v>
      </c>
      <c r="E5" s="2">
        <f t="shared" si="0"/>
        <v>0.998</v>
      </c>
      <c r="F5">
        <f t="shared" si="1"/>
        <v>0.98299999999999998</v>
      </c>
      <c r="G5" s="2">
        <v>1.014</v>
      </c>
      <c r="H5" s="1">
        <v>1.014</v>
      </c>
      <c r="I5" s="1">
        <v>1.014</v>
      </c>
      <c r="J5" s="2">
        <f t="shared" si="2"/>
        <v>1.014</v>
      </c>
      <c r="K5">
        <f t="shared" si="3"/>
        <v>1.014</v>
      </c>
      <c r="M5" s="7">
        <f t="shared" si="4"/>
        <v>1.6032064128256526E-2</v>
      </c>
      <c r="N5" s="7">
        <f t="shared" si="4"/>
        <v>3.1536113936927804E-2</v>
      </c>
    </row>
    <row r="6" spans="1:14" x14ac:dyDescent="0.25">
      <c r="A6" t="s">
        <v>10</v>
      </c>
      <c r="B6" s="2">
        <v>0.98299999999999998</v>
      </c>
      <c r="C6" s="1">
        <v>0.98299999999999998</v>
      </c>
      <c r="D6" s="1">
        <v>0.98299999999999998</v>
      </c>
      <c r="E6" s="2">
        <f t="shared" si="0"/>
        <v>0.98299999999999998</v>
      </c>
      <c r="F6">
        <f t="shared" si="1"/>
        <v>0.98299999999999998</v>
      </c>
      <c r="G6" s="2">
        <v>1.155</v>
      </c>
      <c r="H6" s="1">
        <v>1.0289999999999999</v>
      </c>
      <c r="I6" s="1">
        <v>1.0289999999999999</v>
      </c>
      <c r="J6" s="2">
        <f t="shared" si="2"/>
        <v>1.0289999999999999</v>
      </c>
      <c r="K6">
        <f t="shared" si="3"/>
        <v>1.0289999999999999</v>
      </c>
      <c r="M6" s="7">
        <f t="shared" si="4"/>
        <v>4.6795523906408884E-2</v>
      </c>
      <c r="N6" s="7">
        <f t="shared" si="4"/>
        <v>4.6795523906408884E-2</v>
      </c>
    </row>
    <row r="7" spans="1:14" x14ac:dyDescent="0.25">
      <c r="A7" t="s">
        <v>12</v>
      </c>
      <c r="B7" s="2">
        <v>0.96799999999999997</v>
      </c>
      <c r="C7" s="1">
        <v>0.98299999999999998</v>
      </c>
      <c r="D7" s="1">
        <v>1.0760000000000001</v>
      </c>
      <c r="E7" s="2">
        <f t="shared" si="0"/>
        <v>0.98299999999999998</v>
      </c>
      <c r="F7">
        <f t="shared" si="1"/>
        <v>0.96799999999999997</v>
      </c>
      <c r="G7" s="2">
        <v>0.999</v>
      </c>
      <c r="H7" s="1">
        <v>0.998</v>
      </c>
      <c r="I7" s="1">
        <v>0.998</v>
      </c>
      <c r="J7" s="2">
        <f t="shared" si="2"/>
        <v>0.998</v>
      </c>
      <c r="K7">
        <f t="shared" si="3"/>
        <v>0.998</v>
      </c>
      <c r="M7" s="7">
        <f t="shared" si="4"/>
        <v>1.5259409969481193E-2</v>
      </c>
      <c r="N7" s="7">
        <f t="shared" si="4"/>
        <v>3.0991735537190111E-2</v>
      </c>
    </row>
    <row r="8" spans="1:14" x14ac:dyDescent="0.25">
      <c r="A8" t="s">
        <v>14</v>
      </c>
      <c r="B8" s="2">
        <v>0.96799999999999997</v>
      </c>
      <c r="C8" s="1">
        <v>1.014</v>
      </c>
      <c r="D8" s="1">
        <v>0.98299999999999998</v>
      </c>
      <c r="E8" s="2">
        <f t="shared" si="0"/>
        <v>0.98299999999999998</v>
      </c>
      <c r="F8">
        <f t="shared" si="1"/>
        <v>0.96799999999999997</v>
      </c>
      <c r="G8" s="2">
        <v>1.014</v>
      </c>
      <c r="H8" s="1">
        <v>1.014</v>
      </c>
      <c r="I8" s="1">
        <v>1.014</v>
      </c>
      <c r="J8" s="2">
        <f t="shared" si="2"/>
        <v>1.014</v>
      </c>
      <c r="K8">
        <f t="shared" si="3"/>
        <v>1.014</v>
      </c>
      <c r="M8" s="7">
        <f t="shared" si="4"/>
        <v>3.1536113936927804E-2</v>
      </c>
      <c r="N8" s="7">
        <f t="shared" si="4"/>
        <v>4.7520661157024836E-2</v>
      </c>
    </row>
    <row r="9" spans="1:14" x14ac:dyDescent="0.25">
      <c r="A9" t="s">
        <v>16</v>
      </c>
      <c r="B9" s="2">
        <v>1.0920000000000001</v>
      </c>
      <c r="C9" s="1">
        <v>1.0760000000000001</v>
      </c>
      <c r="D9" s="1">
        <v>1.0760000000000001</v>
      </c>
      <c r="E9" s="2">
        <f t="shared" si="0"/>
        <v>1.0760000000000001</v>
      </c>
      <c r="F9">
        <f t="shared" si="1"/>
        <v>1.0760000000000001</v>
      </c>
      <c r="G9" s="2">
        <v>1.232</v>
      </c>
      <c r="H9" s="1">
        <v>1.1539999999999999</v>
      </c>
      <c r="I9" s="1">
        <v>1.1539999999999999</v>
      </c>
      <c r="J9" s="2">
        <f t="shared" si="2"/>
        <v>1.1539999999999999</v>
      </c>
      <c r="K9">
        <f t="shared" si="3"/>
        <v>1.1539999999999999</v>
      </c>
      <c r="M9" s="7">
        <f t="shared" si="4"/>
        <v>7.2490706319702461E-2</v>
      </c>
      <c r="N9" s="7">
        <f t="shared" si="4"/>
        <v>7.2490706319702461E-2</v>
      </c>
    </row>
    <row r="10" spans="1:14" x14ac:dyDescent="0.25">
      <c r="A10" t="s">
        <v>18</v>
      </c>
      <c r="B10" s="2">
        <v>0.96699999999999997</v>
      </c>
      <c r="C10" s="1">
        <v>0.96799999999999997</v>
      </c>
      <c r="D10" s="1">
        <v>1.0449999999999999</v>
      </c>
      <c r="E10" s="2">
        <f t="shared" si="0"/>
        <v>0.96799999999999997</v>
      </c>
      <c r="F10">
        <f t="shared" si="1"/>
        <v>0.96699999999999997</v>
      </c>
      <c r="G10" s="2">
        <v>1.107</v>
      </c>
      <c r="H10" s="1">
        <v>0.98299999999999998</v>
      </c>
      <c r="I10" s="1">
        <v>1.03</v>
      </c>
      <c r="J10" s="2">
        <f t="shared" si="2"/>
        <v>1.03</v>
      </c>
      <c r="K10">
        <f t="shared" si="3"/>
        <v>0.98299999999999998</v>
      </c>
      <c r="M10" s="7">
        <f t="shared" si="4"/>
        <v>6.4049586776859568E-2</v>
      </c>
      <c r="N10" s="7">
        <f t="shared" si="4"/>
        <v>1.6546018614270956E-2</v>
      </c>
    </row>
    <row r="11" spans="1:14" x14ac:dyDescent="0.25">
      <c r="A11" t="s">
        <v>20</v>
      </c>
      <c r="B11" s="2">
        <v>0.78</v>
      </c>
      <c r="C11" s="1">
        <v>0.88900000000000001</v>
      </c>
      <c r="D11" s="1">
        <v>0.85799999999999998</v>
      </c>
      <c r="E11" s="2">
        <f t="shared" si="0"/>
        <v>0.85799999999999998</v>
      </c>
      <c r="F11">
        <f t="shared" si="1"/>
        <v>0.78</v>
      </c>
      <c r="G11" s="2">
        <v>0.78</v>
      </c>
      <c r="H11" s="1">
        <v>0.78</v>
      </c>
      <c r="I11" s="1">
        <v>0.78</v>
      </c>
      <c r="J11" s="2">
        <f t="shared" si="2"/>
        <v>0.78</v>
      </c>
      <c r="K11">
        <f t="shared" si="3"/>
        <v>0.78</v>
      </c>
      <c r="M11" s="7">
        <f t="shared" si="4"/>
        <v>9.9999999999999936E-2</v>
      </c>
      <c r="N11" s="7">
        <f t="shared" si="4"/>
        <v>0</v>
      </c>
    </row>
    <row r="12" spans="1:14" x14ac:dyDescent="0.25">
      <c r="A12" t="s">
        <v>22</v>
      </c>
      <c r="B12" s="2">
        <v>0.78</v>
      </c>
      <c r="C12" s="1">
        <v>0.78</v>
      </c>
      <c r="D12" s="1">
        <v>0.76500000000000001</v>
      </c>
      <c r="E12" s="2">
        <f t="shared" si="0"/>
        <v>0.78</v>
      </c>
      <c r="F12">
        <f t="shared" si="1"/>
        <v>0.76500000000000001</v>
      </c>
      <c r="G12" s="2">
        <v>0.81100000000000005</v>
      </c>
      <c r="H12" s="1">
        <v>0.76500000000000001</v>
      </c>
      <c r="I12" s="1">
        <v>0.78</v>
      </c>
      <c r="J12" s="2">
        <f t="shared" si="2"/>
        <v>0.78</v>
      </c>
      <c r="K12">
        <f t="shared" si="3"/>
        <v>0.76500000000000001</v>
      </c>
      <c r="M12" s="7">
        <f t="shared" si="4"/>
        <v>0</v>
      </c>
      <c r="N12" s="7">
        <f t="shared" si="4"/>
        <v>0</v>
      </c>
    </row>
    <row r="13" spans="1:14" x14ac:dyDescent="0.25">
      <c r="A13" t="s">
        <v>24</v>
      </c>
      <c r="B13" s="2">
        <v>0.76400000000000001</v>
      </c>
      <c r="C13" s="1">
        <v>0.76500000000000001</v>
      </c>
      <c r="D13" s="1">
        <v>0.78</v>
      </c>
      <c r="E13" s="2">
        <f t="shared" si="0"/>
        <v>0.76500000000000001</v>
      </c>
      <c r="F13">
        <f t="shared" si="1"/>
        <v>0.76400000000000001</v>
      </c>
      <c r="G13" s="2">
        <v>0.79500000000000004</v>
      </c>
      <c r="H13" s="1">
        <v>0.79600000000000004</v>
      </c>
      <c r="I13" s="1">
        <v>0.82699999999999996</v>
      </c>
      <c r="J13" s="2">
        <f t="shared" si="2"/>
        <v>0.79600000000000004</v>
      </c>
      <c r="K13">
        <f t="shared" si="3"/>
        <v>0.79500000000000004</v>
      </c>
      <c r="M13" s="7">
        <f t="shared" si="4"/>
        <v>4.05228758169935E-2</v>
      </c>
      <c r="N13" s="7">
        <f t="shared" si="4"/>
        <v>4.0575916230366528E-2</v>
      </c>
    </row>
    <row r="14" spans="1:14" x14ac:dyDescent="0.25">
      <c r="A14" t="s">
        <v>26</v>
      </c>
      <c r="B14" s="2">
        <v>0.82699999999999996</v>
      </c>
      <c r="C14" s="1">
        <v>0.78</v>
      </c>
      <c r="D14" s="1">
        <v>0.82699999999999996</v>
      </c>
      <c r="E14" s="2">
        <f t="shared" si="0"/>
        <v>0.82699999999999996</v>
      </c>
      <c r="F14">
        <f t="shared" si="1"/>
        <v>0.78</v>
      </c>
      <c r="G14" s="2">
        <v>0.79500000000000004</v>
      </c>
      <c r="H14" s="1">
        <v>0.78</v>
      </c>
      <c r="I14" s="1">
        <v>0.79500000000000004</v>
      </c>
      <c r="J14" s="2">
        <f t="shared" si="2"/>
        <v>0.79500000000000004</v>
      </c>
      <c r="K14">
        <f t="shared" si="3"/>
        <v>0.78</v>
      </c>
      <c r="M14" s="7">
        <f t="shared" si="4"/>
        <v>4.0251572327043919E-2</v>
      </c>
      <c r="N14" s="7">
        <f t="shared" si="4"/>
        <v>0</v>
      </c>
    </row>
    <row r="15" spans="1:14" x14ac:dyDescent="0.25">
      <c r="A15" t="s">
        <v>28</v>
      </c>
      <c r="B15" s="2">
        <v>0.81100000000000005</v>
      </c>
      <c r="C15" s="1">
        <v>0.78</v>
      </c>
      <c r="D15" s="1">
        <v>0.76500000000000001</v>
      </c>
      <c r="E15" s="2">
        <f t="shared" si="0"/>
        <v>0.78</v>
      </c>
      <c r="F15">
        <f t="shared" si="1"/>
        <v>0.76500000000000001</v>
      </c>
      <c r="G15" s="2">
        <v>0.78</v>
      </c>
      <c r="H15" s="1">
        <v>0.79600000000000004</v>
      </c>
      <c r="I15" s="1">
        <v>0.874</v>
      </c>
      <c r="J15" s="2">
        <f t="shared" si="2"/>
        <v>0.79600000000000004</v>
      </c>
      <c r="K15">
        <f t="shared" si="3"/>
        <v>0.78</v>
      </c>
      <c r="M15" s="7">
        <f t="shared" si="4"/>
        <v>2.051282051282053E-2</v>
      </c>
      <c r="N15" s="7">
        <f t="shared" si="4"/>
        <v>1.9607843137254919E-2</v>
      </c>
    </row>
    <row r="16" spans="1:14" x14ac:dyDescent="0.25">
      <c r="A16" t="s">
        <v>30</v>
      </c>
      <c r="B16" s="2">
        <v>0.78</v>
      </c>
      <c r="C16" s="1">
        <v>0.79600000000000004</v>
      </c>
      <c r="D16" s="1">
        <v>0.79600000000000004</v>
      </c>
      <c r="E16" s="2">
        <f t="shared" si="0"/>
        <v>0.79600000000000004</v>
      </c>
      <c r="F16">
        <f t="shared" si="1"/>
        <v>0.78</v>
      </c>
      <c r="G16" s="2">
        <v>0.78</v>
      </c>
      <c r="H16" s="1">
        <v>0.84299999999999997</v>
      </c>
      <c r="I16" s="1">
        <v>0.78</v>
      </c>
      <c r="J16" s="2">
        <f t="shared" si="2"/>
        <v>0.78</v>
      </c>
      <c r="K16">
        <f t="shared" si="3"/>
        <v>0.78</v>
      </c>
      <c r="M16" s="7">
        <f t="shared" si="4"/>
        <v>2.051282051282053E-2</v>
      </c>
      <c r="N16" s="7">
        <f t="shared" si="4"/>
        <v>0</v>
      </c>
    </row>
    <row r="17" spans="1:14" x14ac:dyDescent="0.25">
      <c r="A17" t="s">
        <v>32</v>
      </c>
      <c r="B17" s="2">
        <v>0.78</v>
      </c>
      <c r="C17" s="1">
        <v>0.79500000000000004</v>
      </c>
      <c r="D17" s="1">
        <v>0.78</v>
      </c>
      <c r="E17" s="2">
        <f t="shared" si="0"/>
        <v>0.78</v>
      </c>
      <c r="F17">
        <f t="shared" si="1"/>
        <v>0.78</v>
      </c>
      <c r="G17" s="2">
        <v>0.85799999999999998</v>
      </c>
      <c r="H17" s="1">
        <v>0.79600000000000004</v>
      </c>
      <c r="I17" s="1">
        <v>0.78</v>
      </c>
      <c r="J17" s="2">
        <f t="shared" si="2"/>
        <v>0.79600000000000004</v>
      </c>
      <c r="K17">
        <f t="shared" si="3"/>
        <v>0.78</v>
      </c>
      <c r="M17" s="7">
        <f t="shared" si="4"/>
        <v>2.051282051282053E-2</v>
      </c>
      <c r="N17" s="7">
        <f t="shared" si="4"/>
        <v>0</v>
      </c>
    </row>
    <row r="18" spans="1:14" x14ac:dyDescent="0.25">
      <c r="A18" t="s">
        <v>34</v>
      </c>
      <c r="B18" s="2">
        <v>0.84199999999999997</v>
      </c>
      <c r="C18" s="1">
        <v>0.873</v>
      </c>
      <c r="D18" s="1">
        <v>0.79600000000000004</v>
      </c>
      <c r="E18" s="2">
        <f t="shared" si="0"/>
        <v>0.84199999999999997</v>
      </c>
      <c r="F18">
        <f t="shared" si="1"/>
        <v>0.79600000000000004</v>
      </c>
      <c r="G18" s="2">
        <v>0.81100000000000005</v>
      </c>
      <c r="H18" s="1">
        <v>0.85799999999999998</v>
      </c>
      <c r="I18" s="1">
        <v>0.79600000000000004</v>
      </c>
      <c r="J18" s="2">
        <f t="shared" si="2"/>
        <v>0.81100000000000005</v>
      </c>
      <c r="K18">
        <f t="shared" si="3"/>
        <v>0.79600000000000004</v>
      </c>
      <c r="M18" s="7">
        <f t="shared" si="4"/>
        <v>3.8224414303329117E-2</v>
      </c>
      <c r="N18" s="7">
        <f t="shared" si="4"/>
        <v>0</v>
      </c>
    </row>
    <row r="19" spans="1:14" x14ac:dyDescent="0.25">
      <c r="A19" t="s">
        <v>36</v>
      </c>
      <c r="B19" s="2">
        <v>0.79500000000000004</v>
      </c>
      <c r="C19" s="1">
        <v>0.79600000000000004</v>
      </c>
      <c r="D19" s="1">
        <v>0.78</v>
      </c>
      <c r="E19" s="2">
        <f t="shared" si="0"/>
        <v>0.79500000000000004</v>
      </c>
      <c r="F19">
        <f t="shared" si="1"/>
        <v>0.78</v>
      </c>
      <c r="G19" s="2">
        <v>0.95199999999999996</v>
      </c>
      <c r="H19" s="1">
        <v>0.79600000000000004</v>
      </c>
      <c r="I19" s="1">
        <v>0.78</v>
      </c>
      <c r="J19" s="2">
        <f t="shared" si="2"/>
        <v>0.79600000000000004</v>
      </c>
      <c r="K19">
        <f t="shared" si="3"/>
        <v>0.78</v>
      </c>
      <c r="M19" s="7">
        <f t="shared" si="4"/>
        <v>1.2578616352201268E-3</v>
      </c>
      <c r="N19" s="7">
        <f t="shared" si="4"/>
        <v>0</v>
      </c>
    </row>
    <row r="20" spans="1:14" s="19" customFormat="1" x14ac:dyDescent="0.25">
      <c r="A20" s="20" t="s">
        <v>39</v>
      </c>
      <c r="B20" s="20">
        <v>1</v>
      </c>
      <c r="C20" s="20">
        <v>2</v>
      </c>
      <c r="D20" s="20">
        <v>3</v>
      </c>
      <c r="E20" s="20" t="s">
        <v>45</v>
      </c>
      <c r="F20" s="20" t="s">
        <v>46</v>
      </c>
      <c r="G20" s="20">
        <v>1</v>
      </c>
      <c r="H20" s="20">
        <v>2</v>
      </c>
      <c r="I20" s="20">
        <v>3</v>
      </c>
      <c r="J20" s="20" t="s">
        <v>45</v>
      </c>
      <c r="K20" s="20" t="s">
        <v>46</v>
      </c>
      <c r="L20" s="20"/>
      <c r="M20" s="20" t="s">
        <v>47</v>
      </c>
      <c r="N20" s="20" t="s">
        <v>48</v>
      </c>
    </row>
    <row r="21" spans="1:14" x14ac:dyDescent="0.25">
      <c r="A21" t="s">
        <v>2</v>
      </c>
      <c r="B21">
        <v>0.42099999999999999</v>
      </c>
      <c r="C21">
        <v>0.437</v>
      </c>
      <c r="D21">
        <v>0.42199999999999999</v>
      </c>
      <c r="E21" s="2">
        <f t="shared" ref="E21:E38" si="5">MEDIAN(B21:D21)</f>
        <v>0.42199999999999999</v>
      </c>
      <c r="F21">
        <f t="shared" ref="F21:F38" si="6">MIN(B21:D21)</f>
        <v>0.42099999999999999</v>
      </c>
      <c r="G21">
        <v>0.437</v>
      </c>
      <c r="H21">
        <v>0.42099999999999999</v>
      </c>
      <c r="I21">
        <v>0.42099999999999999</v>
      </c>
      <c r="J21" s="2">
        <f t="shared" ref="J21:J38" si="7">MEDIAN(G21:I21)</f>
        <v>0.42099999999999999</v>
      </c>
      <c r="K21">
        <f t="shared" ref="K21:K38" si="8">MIN(G21:I21)</f>
        <v>0.42099999999999999</v>
      </c>
      <c r="M21" s="7">
        <f t="shared" ref="M21:N38" si="9">(MAX(E21,J21)-MIN(E21,J21))/MIN(E21,J21)</f>
        <v>2.3752969121140165E-3</v>
      </c>
      <c r="N21" s="7">
        <f t="shared" si="9"/>
        <v>0</v>
      </c>
    </row>
    <row r="22" spans="1:14" x14ac:dyDescent="0.25">
      <c r="A22" t="s">
        <v>4</v>
      </c>
      <c r="B22">
        <v>0.42099999999999999</v>
      </c>
      <c r="C22">
        <v>0.42099999999999999</v>
      </c>
      <c r="D22">
        <v>0.42099999999999999</v>
      </c>
      <c r="E22" s="2">
        <f t="shared" si="5"/>
        <v>0.42099999999999999</v>
      </c>
      <c r="F22">
        <f t="shared" si="6"/>
        <v>0.42099999999999999</v>
      </c>
      <c r="G22">
        <v>0.437</v>
      </c>
      <c r="H22">
        <v>0.45200000000000001</v>
      </c>
      <c r="I22">
        <v>0.436</v>
      </c>
      <c r="J22" s="2">
        <f t="shared" si="7"/>
        <v>0.437</v>
      </c>
      <c r="K22">
        <f t="shared" si="8"/>
        <v>0.436</v>
      </c>
      <c r="M22" s="7">
        <f t="shared" si="9"/>
        <v>3.8004750593824264E-2</v>
      </c>
      <c r="N22" s="7">
        <f t="shared" si="9"/>
        <v>3.5629453681710249E-2</v>
      </c>
    </row>
    <row r="23" spans="1:14" x14ac:dyDescent="0.25">
      <c r="A23" t="s">
        <v>6</v>
      </c>
      <c r="B23">
        <v>0.42199999999999999</v>
      </c>
      <c r="C23">
        <v>0.42099999999999999</v>
      </c>
      <c r="D23">
        <v>0.42199999999999999</v>
      </c>
      <c r="E23" s="2">
        <f t="shared" si="5"/>
        <v>0.42199999999999999</v>
      </c>
      <c r="F23">
        <f t="shared" si="6"/>
        <v>0.42099999999999999</v>
      </c>
      <c r="G23">
        <v>0.45300000000000001</v>
      </c>
      <c r="H23">
        <v>0.45200000000000001</v>
      </c>
      <c r="I23">
        <v>0.45200000000000001</v>
      </c>
      <c r="J23" s="2">
        <f t="shared" si="7"/>
        <v>0.45200000000000001</v>
      </c>
      <c r="K23">
        <f t="shared" si="8"/>
        <v>0.45200000000000001</v>
      </c>
      <c r="M23" s="7">
        <f t="shared" si="9"/>
        <v>7.1090047393364997E-2</v>
      </c>
      <c r="N23" s="7">
        <f t="shared" si="9"/>
        <v>7.3634204275534507E-2</v>
      </c>
    </row>
    <row r="24" spans="1:14" x14ac:dyDescent="0.25">
      <c r="A24" t="s">
        <v>8</v>
      </c>
      <c r="B24">
        <v>0.437</v>
      </c>
      <c r="C24">
        <v>0.42099999999999999</v>
      </c>
      <c r="D24">
        <v>0.42199999999999999</v>
      </c>
      <c r="E24" s="2">
        <f t="shared" si="5"/>
        <v>0.42199999999999999</v>
      </c>
      <c r="F24">
        <f t="shared" si="6"/>
        <v>0.42099999999999999</v>
      </c>
      <c r="G24">
        <v>0.46800000000000003</v>
      </c>
      <c r="H24">
        <v>0.46800000000000003</v>
      </c>
      <c r="I24">
        <v>0.45200000000000001</v>
      </c>
      <c r="J24" s="2">
        <f t="shared" si="7"/>
        <v>0.46800000000000003</v>
      </c>
      <c r="K24">
        <f t="shared" si="8"/>
        <v>0.45200000000000001</v>
      </c>
      <c r="M24" s="7">
        <f t="shared" si="9"/>
        <v>0.10900473933649299</v>
      </c>
      <c r="N24" s="7">
        <f t="shared" si="9"/>
        <v>7.3634204275534507E-2</v>
      </c>
    </row>
    <row r="25" spans="1:14" x14ac:dyDescent="0.25">
      <c r="A25" t="s">
        <v>10</v>
      </c>
      <c r="B25">
        <v>0.437</v>
      </c>
      <c r="C25">
        <v>0.437</v>
      </c>
      <c r="D25">
        <v>0.437</v>
      </c>
      <c r="E25" s="2">
        <f t="shared" si="5"/>
        <v>0.437</v>
      </c>
      <c r="F25">
        <f t="shared" si="6"/>
        <v>0.437</v>
      </c>
      <c r="G25">
        <v>0.46800000000000003</v>
      </c>
      <c r="H25">
        <v>0.46800000000000003</v>
      </c>
      <c r="I25">
        <v>0.46800000000000003</v>
      </c>
      <c r="J25" s="2">
        <f t="shared" si="7"/>
        <v>0.46800000000000003</v>
      </c>
      <c r="K25">
        <f t="shared" si="8"/>
        <v>0.46800000000000003</v>
      </c>
      <c r="M25" s="7">
        <f t="shared" si="9"/>
        <v>7.0938215102974891E-2</v>
      </c>
      <c r="N25" s="7">
        <f t="shared" si="9"/>
        <v>7.0938215102974891E-2</v>
      </c>
    </row>
    <row r="26" spans="1:14" x14ac:dyDescent="0.25">
      <c r="A26" t="s">
        <v>12</v>
      </c>
      <c r="B26">
        <v>0.436</v>
      </c>
      <c r="C26">
        <v>0.437</v>
      </c>
      <c r="D26">
        <v>0.437</v>
      </c>
      <c r="E26" s="2">
        <f t="shared" si="5"/>
        <v>0.437</v>
      </c>
      <c r="F26">
        <f t="shared" si="6"/>
        <v>0.436</v>
      </c>
      <c r="G26">
        <v>0.437</v>
      </c>
      <c r="H26">
        <v>0.45300000000000001</v>
      </c>
      <c r="I26">
        <v>0.45300000000000001</v>
      </c>
      <c r="J26" s="2">
        <f t="shared" si="7"/>
        <v>0.45300000000000001</v>
      </c>
      <c r="K26">
        <f t="shared" si="8"/>
        <v>0.437</v>
      </c>
      <c r="M26" s="7">
        <f t="shared" si="9"/>
        <v>3.6613272311212849E-2</v>
      </c>
      <c r="N26" s="7">
        <f t="shared" si="9"/>
        <v>2.293577981651378E-3</v>
      </c>
    </row>
    <row r="27" spans="1:14" x14ac:dyDescent="0.25">
      <c r="A27" t="s">
        <v>14</v>
      </c>
      <c r="B27">
        <v>0.45200000000000001</v>
      </c>
      <c r="C27">
        <v>0.437</v>
      </c>
      <c r="D27">
        <v>0.437</v>
      </c>
      <c r="E27" s="2">
        <f t="shared" si="5"/>
        <v>0.437</v>
      </c>
      <c r="F27">
        <f t="shared" si="6"/>
        <v>0.437</v>
      </c>
      <c r="G27">
        <v>0.46800000000000003</v>
      </c>
      <c r="H27">
        <v>0.437</v>
      </c>
      <c r="I27">
        <v>0.45300000000000001</v>
      </c>
      <c r="J27" s="2">
        <f t="shared" si="7"/>
        <v>0.45300000000000001</v>
      </c>
      <c r="K27">
        <f t="shared" si="8"/>
        <v>0.437</v>
      </c>
      <c r="M27" s="7">
        <f t="shared" si="9"/>
        <v>3.6613272311212849E-2</v>
      </c>
      <c r="N27" s="7">
        <f t="shared" si="9"/>
        <v>0</v>
      </c>
    </row>
    <row r="28" spans="1:14" x14ac:dyDescent="0.25">
      <c r="A28" t="s">
        <v>16</v>
      </c>
      <c r="B28">
        <v>0.59299999999999997</v>
      </c>
      <c r="C28">
        <v>0.59299999999999997</v>
      </c>
      <c r="D28">
        <v>0.59299999999999997</v>
      </c>
      <c r="E28" s="2">
        <f t="shared" si="5"/>
        <v>0.59299999999999997</v>
      </c>
      <c r="F28">
        <f t="shared" si="6"/>
        <v>0.59299999999999997</v>
      </c>
      <c r="G28">
        <v>0.81100000000000005</v>
      </c>
      <c r="H28">
        <v>0.81200000000000006</v>
      </c>
      <c r="I28">
        <v>0.81100000000000005</v>
      </c>
      <c r="J28" s="2">
        <f t="shared" si="7"/>
        <v>0.81100000000000005</v>
      </c>
      <c r="K28">
        <f t="shared" si="8"/>
        <v>0.81100000000000005</v>
      </c>
      <c r="M28" s="7">
        <f t="shared" si="9"/>
        <v>0.36762225969645884</v>
      </c>
      <c r="N28" s="7">
        <f t="shared" si="9"/>
        <v>0.36762225969645884</v>
      </c>
    </row>
    <row r="29" spans="1:14" x14ac:dyDescent="0.25">
      <c r="A29" t="s">
        <v>18</v>
      </c>
      <c r="B29">
        <v>0.45200000000000001</v>
      </c>
      <c r="C29">
        <v>0.436</v>
      </c>
      <c r="D29">
        <v>0.437</v>
      </c>
      <c r="E29" s="2">
        <f t="shared" si="5"/>
        <v>0.437</v>
      </c>
      <c r="F29">
        <f t="shared" si="6"/>
        <v>0.436</v>
      </c>
      <c r="G29">
        <v>0.46800000000000003</v>
      </c>
      <c r="H29">
        <v>0.46800000000000003</v>
      </c>
      <c r="I29">
        <v>0.499</v>
      </c>
      <c r="J29" s="2">
        <f t="shared" si="7"/>
        <v>0.46800000000000003</v>
      </c>
      <c r="K29">
        <f t="shared" si="8"/>
        <v>0.46800000000000003</v>
      </c>
      <c r="M29" s="7">
        <f t="shared" si="9"/>
        <v>7.0938215102974891E-2</v>
      </c>
      <c r="N29" s="7">
        <f t="shared" si="9"/>
        <v>7.3394495412844096E-2</v>
      </c>
    </row>
    <row r="30" spans="1:14" x14ac:dyDescent="0.25">
      <c r="A30" t="s">
        <v>20</v>
      </c>
      <c r="B30">
        <v>0.42099999999999999</v>
      </c>
      <c r="C30">
        <v>0.42099999999999999</v>
      </c>
      <c r="D30">
        <v>0.42099999999999999</v>
      </c>
      <c r="E30" s="2">
        <f t="shared" si="5"/>
        <v>0.42099999999999999</v>
      </c>
      <c r="F30">
        <f t="shared" si="6"/>
        <v>0.42099999999999999</v>
      </c>
      <c r="G30">
        <v>0.45200000000000001</v>
      </c>
      <c r="H30">
        <v>0.437</v>
      </c>
      <c r="I30">
        <v>0.437</v>
      </c>
      <c r="J30" s="2">
        <f t="shared" si="7"/>
        <v>0.437</v>
      </c>
      <c r="K30">
        <f t="shared" si="8"/>
        <v>0.437</v>
      </c>
      <c r="M30" s="7">
        <f t="shared" si="9"/>
        <v>3.8004750593824264E-2</v>
      </c>
      <c r="N30" s="7">
        <f t="shared" si="9"/>
        <v>3.8004750593824264E-2</v>
      </c>
    </row>
    <row r="31" spans="1:14" x14ac:dyDescent="0.25">
      <c r="A31" t="s">
        <v>22</v>
      </c>
      <c r="B31">
        <v>0.42099999999999999</v>
      </c>
      <c r="C31">
        <v>0.42099999999999999</v>
      </c>
      <c r="D31">
        <v>0.42099999999999999</v>
      </c>
      <c r="E31" s="2">
        <f t="shared" si="5"/>
        <v>0.42099999999999999</v>
      </c>
      <c r="F31">
        <f t="shared" si="6"/>
        <v>0.42099999999999999</v>
      </c>
      <c r="G31">
        <v>0.437</v>
      </c>
      <c r="H31">
        <v>0.437</v>
      </c>
      <c r="I31">
        <v>0.437</v>
      </c>
      <c r="J31" s="2">
        <f t="shared" si="7"/>
        <v>0.437</v>
      </c>
      <c r="K31">
        <f t="shared" si="8"/>
        <v>0.437</v>
      </c>
      <c r="M31" s="7">
        <f t="shared" si="9"/>
        <v>3.8004750593824264E-2</v>
      </c>
      <c r="N31" s="7">
        <f t="shared" si="9"/>
        <v>3.8004750593824264E-2</v>
      </c>
    </row>
    <row r="32" spans="1:14" x14ac:dyDescent="0.25">
      <c r="A32" t="s">
        <v>24</v>
      </c>
      <c r="B32">
        <v>0.42099999999999999</v>
      </c>
      <c r="C32">
        <v>0.42099999999999999</v>
      </c>
      <c r="D32">
        <v>0.436</v>
      </c>
      <c r="E32" s="2">
        <f t="shared" si="5"/>
        <v>0.42099999999999999</v>
      </c>
      <c r="F32">
        <f t="shared" si="6"/>
        <v>0.42099999999999999</v>
      </c>
      <c r="G32">
        <v>0.437</v>
      </c>
      <c r="H32">
        <v>0.437</v>
      </c>
      <c r="I32">
        <v>0.436</v>
      </c>
      <c r="J32" s="2">
        <f t="shared" si="7"/>
        <v>0.437</v>
      </c>
      <c r="K32">
        <f t="shared" si="8"/>
        <v>0.436</v>
      </c>
      <c r="M32" s="7">
        <f t="shared" si="9"/>
        <v>3.8004750593824264E-2</v>
      </c>
      <c r="N32" s="7">
        <f t="shared" si="9"/>
        <v>3.5629453681710249E-2</v>
      </c>
    </row>
    <row r="33" spans="1:14" x14ac:dyDescent="0.25">
      <c r="A33" t="s">
        <v>26</v>
      </c>
      <c r="B33">
        <v>0.42099999999999999</v>
      </c>
      <c r="C33">
        <v>0.42099999999999999</v>
      </c>
      <c r="D33">
        <v>0.42099999999999999</v>
      </c>
      <c r="E33" s="2">
        <f t="shared" si="5"/>
        <v>0.42099999999999999</v>
      </c>
      <c r="F33">
        <f t="shared" si="6"/>
        <v>0.42099999999999999</v>
      </c>
      <c r="G33">
        <v>0.45300000000000001</v>
      </c>
      <c r="H33">
        <v>0.437</v>
      </c>
      <c r="I33">
        <v>0.45300000000000001</v>
      </c>
      <c r="J33" s="2">
        <f t="shared" si="7"/>
        <v>0.45300000000000001</v>
      </c>
      <c r="K33">
        <f t="shared" si="8"/>
        <v>0.437</v>
      </c>
      <c r="M33" s="7">
        <f t="shared" si="9"/>
        <v>7.6009501187648529E-2</v>
      </c>
      <c r="N33" s="7">
        <f t="shared" si="9"/>
        <v>3.8004750593824264E-2</v>
      </c>
    </row>
    <row r="34" spans="1:14" x14ac:dyDescent="0.25">
      <c r="A34" t="s">
        <v>28</v>
      </c>
      <c r="B34">
        <v>0.437</v>
      </c>
      <c r="C34">
        <v>0.437</v>
      </c>
      <c r="D34">
        <v>0.436</v>
      </c>
      <c r="E34" s="2">
        <f t="shared" si="5"/>
        <v>0.437</v>
      </c>
      <c r="F34">
        <f t="shared" si="6"/>
        <v>0.436</v>
      </c>
      <c r="G34">
        <v>0.45300000000000001</v>
      </c>
      <c r="H34">
        <v>0.45200000000000001</v>
      </c>
      <c r="I34">
        <v>0.45200000000000001</v>
      </c>
      <c r="J34" s="2">
        <f t="shared" si="7"/>
        <v>0.45200000000000001</v>
      </c>
      <c r="K34">
        <f t="shared" si="8"/>
        <v>0.45200000000000001</v>
      </c>
      <c r="M34" s="7">
        <f t="shared" si="9"/>
        <v>3.4324942791762042E-2</v>
      </c>
      <c r="N34" s="7">
        <f t="shared" si="9"/>
        <v>3.6697247706422048E-2</v>
      </c>
    </row>
    <row r="35" spans="1:14" x14ac:dyDescent="0.25">
      <c r="A35" t="s">
        <v>30</v>
      </c>
      <c r="B35">
        <v>0.437</v>
      </c>
      <c r="C35">
        <v>0.42099999999999999</v>
      </c>
      <c r="D35">
        <v>0.42099999999999999</v>
      </c>
      <c r="E35" s="2">
        <f t="shared" si="5"/>
        <v>0.42099999999999999</v>
      </c>
      <c r="F35">
        <f t="shared" si="6"/>
        <v>0.42099999999999999</v>
      </c>
      <c r="G35">
        <v>0.46800000000000003</v>
      </c>
      <c r="H35">
        <v>0.45200000000000001</v>
      </c>
      <c r="I35">
        <v>0.45200000000000001</v>
      </c>
      <c r="J35" s="2">
        <f t="shared" si="7"/>
        <v>0.45200000000000001</v>
      </c>
      <c r="K35">
        <f t="shared" si="8"/>
        <v>0.45200000000000001</v>
      </c>
      <c r="M35" s="7">
        <f t="shared" si="9"/>
        <v>7.3634204275534507E-2</v>
      </c>
      <c r="N35" s="7">
        <f t="shared" si="9"/>
        <v>7.3634204275534507E-2</v>
      </c>
    </row>
    <row r="36" spans="1:14" x14ac:dyDescent="0.25">
      <c r="A36" t="s">
        <v>32</v>
      </c>
      <c r="B36">
        <v>0.437</v>
      </c>
      <c r="C36">
        <v>0.42099999999999999</v>
      </c>
      <c r="D36">
        <v>0.42199999999999999</v>
      </c>
      <c r="E36" s="2">
        <f t="shared" si="5"/>
        <v>0.42199999999999999</v>
      </c>
      <c r="F36">
        <f t="shared" si="6"/>
        <v>0.42099999999999999</v>
      </c>
      <c r="G36">
        <v>0.437</v>
      </c>
      <c r="H36">
        <v>0.88900000000000001</v>
      </c>
      <c r="I36">
        <v>0.45300000000000001</v>
      </c>
      <c r="J36" s="2">
        <f t="shared" si="7"/>
        <v>0.45300000000000001</v>
      </c>
      <c r="K36">
        <f t="shared" si="8"/>
        <v>0.437</v>
      </c>
      <c r="M36" s="7">
        <f t="shared" si="9"/>
        <v>7.3459715639810491E-2</v>
      </c>
      <c r="N36" s="7">
        <f t="shared" si="9"/>
        <v>3.8004750593824264E-2</v>
      </c>
    </row>
    <row r="37" spans="1:14" x14ac:dyDescent="0.25">
      <c r="A37" t="s">
        <v>34</v>
      </c>
      <c r="B37">
        <v>0.499</v>
      </c>
      <c r="C37">
        <v>0.51500000000000001</v>
      </c>
      <c r="D37">
        <v>0.499</v>
      </c>
      <c r="E37" s="2">
        <f t="shared" si="5"/>
        <v>0.499</v>
      </c>
      <c r="F37">
        <f t="shared" si="6"/>
        <v>0.499</v>
      </c>
      <c r="G37">
        <v>0.51500000000000001</v>
      </c>
      <c r="H37">
        <v>0.53</v>
      </c>
      <c r="I37">
        <v>0.51500000000000001</v>
      </c>
      <c r="J37" s="2">
        <f t="shared" si="7"/>
        <v>0.51500000000000001</v>
      </c>
      <c r="K37">
        <f t="shared" si="8"/>
        <v>0.51500000000000001</v>
      </c>
      <c r="M37" s="7">
        <f t="shared" si="9"/>
        <v>3.2064128256513051E-2</v>
      </c>
      <c r="N37" s="7">
        <f t="shared" si="9"/>
        <v>3.2064128256513051E-2</v>
      </c>
    </row>
    <row r="38" spans="1:14" x14ac:dyDescent="0.25">
      <c r="A38" t="s">
        <v>36</v>
      </c>
      <c r="B38">
        <v>0.437</v>
      </c>
      <c r="C38">
        <v>0.437</v>
      </c>
      <c r="D38">
        <v>0.437</v>
      </c>
      <c r="E38" s="2">
        <f t="shared" si="5"/>
        <v>0.437</v>
      </c>
      <c r="F38">
        <f t="shared" si="6"/>
        <v>0.437</v>
      </c>
      <c r="G38">
        <v>0.45200000000000001</v>
      </c>
      <c r="H38">
        <v>0.48399999999999999</v>
      </c>
      <c r="I38">
        <v>0.45200000000000001</v>
      </c>
      <c r="J38" s="2">
        <f t="shared" si="7"/>
        <v>0.45200000000000001</v>
      </c>
      <c r="K38">
        <f t="shared" si="8"/>
        <v>0.45200000000000001</v>
      </c>
      <c r="M38" s="7">
        <f t="shared" si="9"/>
        <v>3.4324942791762042E-2</v>
      </c>
      <c r="N38" s="7">
        <f t="shared" si="9"/>
        <v>3.4324942791762042E-2</v>
      </c>
    </row>
    <row r="39" spans="1:14" s="19" customFormat="1" x14ac:dyDescent="0.25">
      <c r="A39" s="20" t="s">
        <v>41</v>
      </c>
      <c r="B39" s="20">
        <v>1</v>
      </c>
      <c r="C39" s="20">
        <v>2</v>
      </c>
      <c r="D39" s="20">
        <v>3</v>
      </c>
      <c r="E39" s="20" t="s">
        <v>45</v>
      </c>
      <c r="F39" s="20" t="s">
        <v>46</v>
      </c>
      <c r="G39" s="20">
        <v>1</v>
      </c>
      <c r="H39" s="20">
        <v>2</v>
      </c>
      <c r="I39" s="20">
        <v>3</v>
      </c>
      <c r="J39" s="20" t="s">
        <v>45</v>
      </c>
      <c r="K39" s="20" t="s">
        <v>46</v>
      </c>
      <c r="L39" s="20"/>
      <c r="M39" s="20" t="s">
        <v>47</v>
      </c>
      <c r="N39" s="20" t="s">
        <v>48</v>
      </c>
    </row>
    <row r="40" spans="1:14" x14ac:dyDescent="0.25">
      <c r="A40" t="s">
        <v>2</v>
      </c>
      <c r="B40" s="2">
        <v>0.437</v>
      </c>
      <c r="C40" s="1">
        <v>0.32700000000000001</v>
      </c>
      <c r="D40" s="1">
        <v>0.34300000000000003</v>
      </c>
      <c r="E40" s="2">
        <f t="shared" ref="E40:E57" si="10">MEDIAN(B40:D40)</f>
        <v>0.34300000000000003</v>
      </c>
      <c r="F40">
        <f t="shared" ref="F40:F57" si="11">MIN(B40:D40)</f>
        <v>0.32700000000000001</v>
      </c>
      <c r="G40" s="2">
        <v>0.34300000000000003</v>
      </c>
      <c r="H40" s="1">
        <v>0.34300000000000003</v>
      </c>
      <c r="I40" s="1">
        <v>0.32800000000000001</v>
      </c>
      <c r="J40" s="2">
        <f t="shared" ref="J40:J57" si="12">MEDIAN(G40:I40)</f>
        <v>0.34300000000000003</v>
      </c>
      <c r="K40">
        <f t="shared" ref="K40:K57" si="13">MIN(G40:I40)</f>
        <v>0.32800000000000001</v>
      </c>
      <c r="M40" s="7">
        <f t="shared" ref="M40:N57" si="14">(MAX(E40,J40)-MIN(E40,J40))/MIN(E40,J40)</f>
        <v>0</v>
      </c>
      <c r="N40" s="7">
        <f t="shared" si="14"/>
        <v>3.0581039755351708E-3</v>
      </c>
    </row>
    <row r="41" spans="1:14" x14ac:dyDescent="0.25">
      <c r="A41" t="s">
        <v>4</v>
      </c>
      <c r="B41" s="2">
        <v>0.35899999999999999</v>
      </c>
      <c r="C41" s="1">
        <v>0.32800000000000001</v>
      </c>
      <c r="D41" s="1">
        <v>0.42099999999999999</v>
      </c>
      <c r="E41" s="2">
        <f t="shared" si="10"/>
        <v>0.35899999999999999</v>
      </c>
      <c r="F41">
        <f t="shared" si="11"/>
        <v>0.32800000000000001</v>
      </c>
      <c r="G41" s="2">
        <v>0.34300000000000003</v>
      </c>
      <c r="H41" s="1">
        <v>0.32800000000000001</v>
      </c>
      <c r="I41" s="1">
        <v>0.312</v>
      </c>
      <c r="J41" s="2">
        <f t="shared" si="12"/>
        <v>0.32800000000000001</v>
      </c>
      <c r="K41">
        <f t="shared" si="13"/>
        <v>0.312</v>
      </c>
      <c r="M41" s="7">
        <f t="shared" si="14"/>
        <v>9.4512195121951137E-2</v>
      </c>
      <c r="N41" s="7">
        <f t="shared" si="14"/>
        <v>5.1282051282051329E-2</v>
      </c>
    </row>
    <row r="42" spans="1:14" x14ac:dyDescent="0.25">
      <c r="A42" t="s">
        <v>6</v>
      </c>
      <c r="B42" s="2">
        <v>0.312</v>
      </c>
      <c r="C42" s="1">
        <v>0.437</v>
      </c>
      <c r="D42" s="1">
        <v>0.42099999999999999</v>
      </c>
      <c r="E42" s="2">
        <f t="shared" si="10"/>
        <v>0.42099999999999999</v>
      </c>
      <c r="F42">
        <f t="shared" si="11"/>
        <v>0.312</v>
      </c>
      <c r="G42" s="2">
        <v>0.34300000000000003</v>
      </c>
      <c r="H42" s="1">
        <v>0.34300000000000003</v>
      </c>
      <c r="I42" s="1">
        <v>0.32800000000000001</v>
      </c>
      <c r="J42" s="2">
        <f t="shared" si="12"/>
        <v>0.34300000000000003</v>
      </c>
      <c r="K42">
        <f t="shared" si="13"/>
        <v>0.32800000000000001</v>
      </c>
      <c r="M42" s="7">
        <f t="shared" si="14"/>
        <v>0.22740524781341093</v>
      </c>
      <c r="N42" s="7">
        <f t="shared" si="14"/>
        <v>5.1282051282051329E-2</v>
      </c>
    </row>
    <row r="43" spans="1:14" x14ac:dyDescent="0.25">
      <c r="A43" t="s">
        <v>8</v>
      </c>
      <c r="B43" s="2">
        <v>0.35899999999999999</v>
      </c>
      <c r="C43" s="1">
        <v>0.35899999999999999</v>
      </c>
      <c r="D43" s="1">
        <v>0.34300000000000003</v>
      </c>
      <c r="E43" s="2">
        <f t="shared" si="10"/>
        <v>0.35899999999999999</v>
      </c>
      <c r="F43">
        <f t="shared" si="11"/>
        <v>0.34300000000000003</v>
      </c>
      <c r="G43" s="2">
        <v>0.40500000000000003</v>
      </c>
      <c r="H43" s="1">
        <v>0.34300000000000003</v>
      </c>
      <c r="I43" s="1">
        <v>0.39</v>
      </c>
      <c r="J43" s="2">
        <f t="shared" si="12"/>
        <v>0.39</v>
      </c>
      <c r="K43">
        <f t="shared" si="13"/>
        <v>0.34300000000000003</v>
      </c>
      <c r="M43" s="7">
        <f t="shared" si="14"/>
        <v>8.6350974930362201E-2</v>
      </c>
      <c r="N43" s="7">
        <f t="shared" si="14"/>
        <v>0</v>
      </c>
    </row>
    <row r="44" spans="1:14" x14ac:dyDescent="0.25">
      <c r="A44" t="s">
        <v>10</v>
      </c>
      <c r="B44" s="2">
        <v>0.34300000000000003</v>
      </c>
      <c r="C44" s="1">
        <v>0.32700000000000001</v>
      </c>
      <c r="D44" s="1">
        <v>0.32700000000000001</v>
      </c>
      <c r="E44" s="2">
        <f t="shared" si="10"/>
        <v>0.32700000000000001</v>
      </c>
      <c r="F44">
        <f t="shared" si="11"/>
        <v>0.32700000000000001</v>
      </c>
      <c r="G44" s="2">
        <v>0.35899999999999999</v>
      </c>
      <c r="H44" s="1">
        <v>0.312</v>
      </c>
      <c r="I44" s="1">
        <v>0.29699999999999999</v>
      </c>
      <c r="J44" s="2">
        <f t="shared" si="12"/>
        <v>0.312</v>
      </c>
      <c r="K44">
        <f t="shared" si="13"/>
        <v>0.29699999999999999</v>
      </c>
      <c r="M44" s="7">
        <f t="shared" si="14"/>
        <v>4.8076923076923121E-2</v>
      </c>
      <c r="N44" s="7">
        <f t="shared" si="14"/>
        <v>0.10101010101010111</v>
      </c>
    </row>
    <row r="45" spans="1:14" x14ac:dyDescent="0.25">
      <c r="A45" t="s">
        <v>12</v>
      </c>
      <c r="B45" s="2">
        <v>0.40600000000000003</v>
      </c>
      <c r="C45" s="1">
        <v>0.39</v>
      </c>
      <c r="D45" s="1">
        <v>0.312</v>
      </c>
      <c r="E45" s="2">
        <f t="shared" si="10"/>
        <v>0.39</v>
      </c>
      <c r="F45">
        <f t="shared" si="11"/>
        <v>0.312</v>
      </c>
      <c r="G45" s="2">
        <v>0.32700000000000001</v>
      </c>
      <c r="H45" s="1">
        <v>0.312</v>
      </c>
      <c r="I45" s="1">
        <v>0.312</v>
      </c>
      <c r="J45" s="2">
        <f t="shared" si="12"/>
        <v>0.312</v>
      </c>
      <c r="K45">
        <f t="shared" si="13"/>
        <v>0.312</v>
      </c>
      <c r="M45" s="7">
        <f t="shared" si="14"/>
        <v>0.25000000000000006</v>
      </c>
      <c r="N45" s="7">
        <f t="shared" si="14"/>
        <v>0</v>
      </c>
    </row>
    <row r="46" spans="1:14" x14ac:dyDescent="0.25">
      <c r="A46" t="s">
        <v>14</v>
      </c>
      <c r="B46" s="2">
        <v>0.35899999999999999</v>
      </c>
      <c r="C46" s="1">
        <v>0.32700000000000001</v>
      </c>
      <c r="D46" s="1">
        <v>0.45200000000000001</v>
      </c>
      <c r="E46" s="2">
        <f t="shared" si="10"/>
        <v>0.35899999999999999</v>
      </c>
      <c r="F46">
        <f t="shared" si="11"/>
        <v>0.32700000000000001</v>
      </c>
      <c r="G46" s="2">
        <v>0.374</v>
      </c>
      <c r="H46" s="1">
        <v>0.29699999999999999</v>
      </c>
      <c r="I46" s="1">
        <v>0.35799999999999998</v>
      </c>
      <c r="J46" s="2">
        <f t="shared" si="12"/>
        <v>0.35799999999999998</v>
      </c>
      <c r="K46">
        <f t="shared" si="13"/>
        <v>0.29699999999999999</v>
      </c>
      <c r="M46" s="7">
        <f t="shared" si="14"/>
        <v>2.7932960893854776E-3</v>
      </c>
      <c r="N46" s="7">
        <f t="shared" si="14"/>
        <v>0.10101010101010111</v>
      </c>
    </row>
    <row r="47" spans="1:14" x14ac:dyDescent="0.25">
      <c r="A47" t="s">
        <v>16</v>
      </c>
      <c r="B47" s="2">
        <v>0.32800000000000001</v>
      </c>
      <c r="C47" s="1">
        <v>0.42099999999999999</v>
      </c>
      <c r="D47" s="1">
        <v>0.312</v>
      </c>
      <c r="E47" s="2">
        <f t="shared" si="10"/>
        <v>0.32800000000000001</v>
      </c>
      <c r="F47">
        <f t="shared" si="11"/>
        <v>0.312</v>
      </c>
      <c r="G47" s="2">
        <v>0.42199999999999999</v>
      </c>
      <c r="H47" s="1">
        <v>0.45300000000000001</v>
      </c>
      <c r="I47" s="1">
        <v>0.32800000000000001</v>
      </c>
      <c r="J47" s="2">
        <f t="shared" si="12"/>
        <v>0.42199999999999999</v>
      </c>
      <c r="K47">
        <f t="shared" si="13"/>
        <v>0.32800000000000001</v>
      </c>
      <c r="M47" s="7">
        <f t="shared" si="14"/>
        <v>0.28658536585365846</v>
      </c>
      <c r="N47" s="7">
        <f t="shared" si="14"/>
        <v>5.1282051282051329E-2</v>
      </c>
    </row>
    <row r="48" spans="1:14" x14ac:dyDescent="0.25">
      <c r="A48" t="s">
        <v>18</v>
      </c>
      <c r="B48" s="2">
        <v>0.312</v>
      </c>
      <c r="C48" s="1">
        <v>0.28100000000000003</v>
      </c>
      <c r="D48" s="1">
        <v>0.312</v>
      </c>
      <c r="E48" s="2">
        <f t="shared" si="10"/>
        <v>0.312</v>
      </c>
      <c r="F48">
        <f t="shared" si="11"/>
        <v>0.28100000000000003</v>
      </c>
      <c r="G48" s="2">
        <v>0.42099999999999999</v>
      </c>
      <c r="H48" s="1">
        <v>0.312</v>
      </c>
      <c r="I48" s="1">
        <v>0.29599999999999999</v>
      </c>
      <c r="J48" s="2">
        <f t="shared" si="12"/>
        <v>0.312</v>
      </c>
      <c r="K48">
        <f t="shared" si="13"/>
        <v>0.29599999999999999</v>
      </c>
      <c r="M48" s="7">
        <f t="shared" si="14"/>
        <v>0</v>
      </c>
      <c r="N48" s="7">
        <f t="shared" si="14"/>
        <v>5.3380782918149308E-2</v>
      </c>
    </row>
    <row r="49" spans="1:14" x14ac:dyDescent="0.25">
      <c r="A49" t="s">
        <v>20</v>
      </c>
      <c r="B49" s="2">
        <v>0.34399999999999997</v>
      </c>
      <c r="C49" s="1">
        <v>0.39</v>
      </c>
      <c r="D49" s="1">
        <v>0.42099999999999999</v>
      </c>
      <c r="E49" s="2">
        <f t="shared" si="10"/>
        <v>0.39</v>
      </c>
      <c r="F49">
        <f t="shared" si="11"/>
        <v>0.34399999999999997</v>
      </c>
      <c r="G49" s="2">
        <v>0.375</v>
      </c>
      <c r="H49" s="1">
        <v>0.40500000000000003</v>
      </c>
      <c r="I49" s="1">
        <v>0.312</v>
      </c>
      <c r="J49" s="2">
        <f t="shared" si="12"/>
        <v>0.375</v>
      </c>
      <c r="K49">
        <f t="shared" si="13"/>
        <v>0.312</v>
      </c>
      <c r="M49" s="7">
        <f t="shared" si="14"/>
        <v>4.0000000000000036E-2</v>
      </c>
      <c r="N49" s="7">
        <f t="shared" si="14"/>
        <v>0.10256410256410248</v>
      </c>
    </row>
    <row r="50" spans="1:14" x14ac:dyDescent="0.25">
      <c r="A50" t="s">
        <v>22</v>
      </c>
      <c r="B50" s="2">
        <v>0.312</v>
      </c>
      <c r="C50" s="1">
        <v>0.42099999999999999</v>
      </c>
      <c r="D50" s="1">
        <v>0.28100000000000003</v>
      </c>
      <c r="E50" s="2">
        <f t="shared" si="10"/>
        <v>0.312</v>
      </c>
      <c r="F50">
        <f t="shared" si="11"/>
        <v>0.28100000000000003</v>
      </c>
      <c r="G50" s="2">
        <v>0.32800000000000001</v>
      </c>
      <c r="H50" s="1">
        <v>0.35899999999999999</v>
      </c>
      <c r="I50" s="1">
        <v>0.32800000000000001</v>
      </c>
      <c r="J50" s="2">
        <f t="shared" si="12"/>
        <v>0.32800000000000001</v>
      </c>
      <c r="K50">
        <f t="shared" si="13"/>
        <v>0.32800000000000001</v>
      </c>
      <c r="M50" s="7">
        <f t="shared" si="14"/>
        <v>5.1282051282051329E-2</v>
      </c>
      <c r="N50" s="7">
        <f t="shared" si="14"/>
        <v>0.16725978647686826</v>
      </c>
    </row>
    <row r="51" spans="1:14" x14ac:dyDescent="0.25">
      <c r="A51" t="s">
        <v>24</v>
      </c>
      <c r="B51" s="2">
        <v>0.312</v>
      </c>
      <c r="C51" s="1">
        <v>0.40500000000000003</v>
      </c>
      <c r="D51" s="1">
        <v>0.40600000000000003</v>
      </c>
      <c r="E51" s="2">
        <f t="shared" si="10"/>
        <v>0.40500000000000003</v>
      </c>
      <c r="F51">
        <f t="shared" si="11"/>
        <v>0.312</v>
      </c>
      <c r="G51" s="2">
        <v>0.40500000000000003</v>
      </c>
      <c r="H51" s="1">
        <v>0.34300000000000003</v>
      </c>
      <c r="I51" s="1">
        <v>0.40600000000000003</v>
      </c>
      <c r="J51" s="2">
        <f t="shared" si="12"/>
        <v>0.40500000000000003</v>
      </c>
      <c r="K51">
        <f t="shared" si="13"/>
        <v>0.34300000000000003</v>
      </c>
      <c r="M51" s="7">
        <f t="shared" si="14"/>
        <v>0</v>
      </c>
      <c r="N51" s="7">
        <f t="shared" si="14"/>
        <v>9.935897435897445E-2</v>
      </c>
    </row>
    <row r="52" spans="1:14" x14ac:dyDescent="0.25">
      <c r="A52" t="s">
        <v>26</v>
      </c>
      <c r="B52" s="2">
        <v>0.312</v>
      </c>
      <c r="C52" s="1">
        <v>0.42199999999999999</v>
      </c>
      <c r="D52" s="1">
        <v>0.32700000000000001</v>
      </c>
      <c r="E52" s="2">
        <f t="shared" si="10"/>
        <v>0.32700000000000001</v>
      </c>
      <c r="F52">
        <f t="shared" si="11"/>
        <v>0.312</v>
      </c>
      <c r="G52" s="2">
        <v>0.374</v>
      </c>
      <c r="H52" s="1">
        <v>0.374</v>
      </c>
      <c r="I52" s="1">
        <v>0.29599999999999999</v>
      </c>
      <c r="J52" s="2">
        <f t="shared" si="12"/>
        <v>0.374</v>
      </c>
      <c r="K52">
        <f t="shared" si="13"/>
        <v>0.29599999999999999</v>
      </c>
      <c r="M52" s="7">
        <f t="shared" si="14"/>
        <v>0.14373088685015287</v>
      </c>
      <c r="N52" s="7">
        <f t="shared" si="14"/>
        <v>5.4054054054054106E-2</v>
      </c>
    </row>
    <row r="53" spans="1:14" x14ac:dyDescent="0.25">
      <c r="A53" t="s">
        <v>28</v>
      </c>
      <c r="B53" s="2">
        <v>0.40500000000000003</v>
      </c>
      <c r="C53" s="1">
        <v>0.32800000000000001</v>
      </c>
      <c r="D53" s="1">
        <v>0.32800000000000001</v>
      </c>
      <c r="E53" s="2">
        <f t="shared" si="10"/>
        <v>0.32800000000000001</v>
      </c>
      <c r="F53">
        <f t="shared" si="11"/>
        <v>0.32800000000000001</v>
      </c>
      <c r="G53" s="2">
        <v>0.26500000000000001</v>
      </c>
      <c r="H53" s="1">
        <v>0.34300000000000003</v>
      </c>
      <c r="I53" s="1">
        <v>0.32800000000000001</v>
      </c>
      <c r="J53" s="2">
        <f t="shared" si="12"/>
        <v>0.32800000000000001</v>
      </c>
      <c r="K53">
        <f t="shared" si="13"/>
        <v>0.26500000000000001</v>
      </c>
      <c r="M53" s="7">
        <f t="shared" si="14"/>
        <v>0</v>
      </c>
      <c r="N53" s="7">
        <f t="shared" si="14"/>
        <v>0.23773584905660378</v>
      </c>
    </row>
    <row r="54" spans="1:14" x14ac:dyDescent="0.25">
      <c r="A54" t="s">
        <v>30</v>
      </c>
      <c r="B54" s="2">
        <v>0.40500000000000003</v>
      </c>
      <c r="C54" s="1">
        <v>0.374</v>
      </c>
      <c r="D54" s="1">
        <v>0.45200000000000001</v>
      </c>
      <c r="E54" s="2">
        <f t="shared" si="10"/>
        <v>0.40500000000000003</v>
      </c>
      <c r="F54">
        <f t="shared" si="11"/>
        <v>0.374</v>
      </c>
      <c r="G54" s="2">
        <v>0.39</v>
      </c>
      <c r="H54" s="1">
        <v>0.437</v>
      </c>
      <c r="I54" s="1">
        <v>0.42199999999999999</v>
      </c>
      <c r="J54" s="2">
        <f t="shared" si="12"/>
        <v>0.42199999999999999</v>
      </c>
      <c r="K54">
        <f t="shared" si="13"/>
        <v>0.39</v>
      </c>
      <c r="M54" s="7">
        <f t="shared" si="14"/>
        <v>4.1975308641975205E-2</v>
      </c>
      <c r="N54" s="7">
        <f t="shared" si="14"/>
        <v>4.2780748663101643E-2</v>
      </c>
    </row>
    <row r="55" spans="1:14" x14ac:dyDescent="0.25">
      <c r="A55" t="s">
        <v>32</v>
      </c>
      <c r="B55" s="2">
        <v>0.28100000000000003</v>
      </c>
      <c r="C55" s="1">
        <v>0.45300000000000001</v>
      </c>
      <c r="D55" s="1">
        <v>0.312</v>
      </c>
      <c r="E55" s="2">
        <f t="shared" si="10"/>
        <v>0.312</v>
      </c>
      <c r="F55">
        <f t="shared" si="11"/>
        <v>0.28100000000000003</v>
      </c>
      <c r="G55" s="2">
        <v>0.35799999999999998</v>
      </c>
      <c r="H55" s="1">
        <v>0.375</v>
      </c>
      <c r="I55" s="1">
        <v>0.39</v>
      </c>
      <c r="J55" s="2">
        <f t="shared" si="12"/>
        <v>0.375</v>
      </c>
      <c r="K55">
        <f t="shared" si="13"/>
        <v>0.35799999999999998</v>
      </c>
      <c r="M55" s="7">
        <f t="shared" si="14"/>
        <v>0.20192307692307693</v>
      </c>
      <c r="N55" s="7">
        <f t="shared" si="14"/>
        <v>0.2740213523131671</v>
      </c>
    </row>
    <row r="56" spans="1:14" x14ac:dyDescent="0.25">
      <c r="A56" t="s">
        <v>34</v>
      </c>
      <c r="B56" s="2">
        <v>0.40600000000000003</v>
      </c>
      <c r="C56" s="1">
        <v>0.34300000000000003</v>
      </c>
      <c r="D56" s="1">
        <v>0.40600000000000003</v>
      </c>
      <c r="E56" s="2">
        <f t="shared" si="10"/>
        <v>0.40600000000000003</v>
      </c>
      <c r="F56">
        <f t="shared" si="11"/>
        <v>0.34300000000000003</v>
      </c>
      <c r="G56" s="2">
        <v>0.28100000000000003</v>
      </c>
      <c r="H56" s="1">
        <v>0.374</v>
      </c>
      <c r="I56" s="1">
        <v>0.312</v>
      </c>
      <c r="J56" s="2">
        <f t="shared" si="12"/>
        <v>0.312</v>
      </c>
      <c r="K56">
        <f t="shared" si="13"/>
        <v>0.28100000000000003</v>
      </c>
      <c r="M56" s="7">
        <f t="shared" si="14"/>
        <v>0.30128205128205138</v>
      </c>
      <c r="N56" s="7">
        <f t="shared" si="14"/>
        <v>0.22064056939501778</v>
      </c>
    </row>
    <row r="57" spans="1:14" x14ac:dyDescent="0.25">
      <c r="A57" t="s">
        <v>36</v>
      </c>
      <c r="B57" s="2">
        <v>0.312</v>
      </c>
      <c r="C57" s="1">
        <v>0.40500000000000003</v>
      </c>
      <c r="D57" s="1">
        <v>0.40600000000000003</v>
      </c>
      <c r="E57" s="2">
        <f t="shared" si="10"/>
        <v>0.40500000000000003</v>
      </c>
      <c r="F57">
        <f t="shared" si="11"/>
        <v>0.312</v>
      </c>
      <c r="G57" s="2">
        <v>0.32800000000000001</v>
      </c>
      <c r="H57" s="1">
        <v>0.312</v>
      </c>
      <c r="I57" s="1">
        <v>0.34300000000000003</v>
      </c>
      <c r="J57" s="2">
        <f t="shared" si="12"/>
        <v>0.32800000000000001</v>
      </c>
      <c r="K57">
        <f t="shared" si="13"/>
        <v>0.312</v>
      </c>
      <c r="M57" s="7">
        <f t="shared" si="14"/>
        <v>0.23475609756097565</v>
      </c>
      <c r="N57" s="7">
        <f t="shared" si="14"/>
        <v>0</v>
      </c>
    </row>
  </sheetData>
  <conditionalFormatting sqref="M2:N57">
    <cfRule type="expression" dxfId="3" priority="2">
      <formula>E2&gt;J2</formula>
    </cfRule>
  </conditionalFormatting>
  <conditionalFormatting sqref="B2:F57">
    <cfRule type="expression" dxfId="2" priority="1">
      <formula>B2&gt;G2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A17" workbookViewId="0">
      <selection activeCell="M21" sqref="M21:M38"/>
    </sheetView>
  </sheetViews>
  <sheetFormatPr defaultRowHeight="15" x14ac:dyDescent="0.25"/>
  <cols>
    <col min="1" max="1" width="32" bestFit="1" customWidth="1"/>
    <col min="2" max="4" width="5" bestFit="1" customWidth="1"/>
    <col min="7" max="9" width="5" bestFit="1" customWidth="1"/>
  </cols>
  <sheetData>
    <row r="1" spans="1:14" x14ac:dyDescent="0.25">
      <c r="A1" s="20" t="s">
        <v>90</v>
      </c>
      <c r="B1" s="31">
        <v>1</v>
      </c>
      <c r="C1" s="20">
        <v>2</v>
      </c>
      <c r="D1" s="20">
        <v>3</v>
      </c>
      <c r="E1" s="20" t="s">
        <v>45</v>
      </c>
      <c r="F1" s="32" t="s">
        <v>46</v>
      </c>
      <c r="G1" s="20">
        <v>1</v>
      </c>
      <c r="H1" s="20">
        <v>2</v>
      </c>
      <c r="I1" s="20">
        <v>3</v>
      </c>
      <c r="J1" s="31" t="s">
        <v>45</v>
      </c>
      <c r="K1" s="20" t="s">
        <v>46</v>
      </c>
      <c r="L1" s="32"/>
      <c r="M1" s="20" t="s">
        <v>47</v>
      </c>
      <c r="N1" s="20" t="s">
        <v>48</v>
      </c>
    </row>
    <row r="2" spans="1:14" x14ac:dyDescent="0.25">
      <c r="A2" t="s">
        <v>2</v>
      </c>
      <c r="B2" s="2">
        <v>0.15</v>
      </c>
      <c r="C2" s="1">
        <v>0.15</v>
      </c>
      <c r="D2" s="1">
        <v>0.15</v>
      </c>
      <c r="E2" s="2">
        <f>MEDIAN(B2:D2)</f>
        <v>0.15</v>
      </c>
      <c r="F2" s="28">
        <f>MIN(B2:D2)</f>
        <v>0.15</v>
      </c>
      <c r="G2">
        <v>0.15</v>
      </c>
      <c r="H2">
        <v>0.15</v>
      </c>
      <c r="I2">
        <v>0.15</v>
      </c>
      <c r="J2" s="2">
        <f>MEDIAN(G2:I2)</f>
        <v>0.15</v>
      </c>
      <c r="K2" s="1">
        <f>MIN(G2:I2)</f>
        <v>0.15</v>
      </c>
      <c r="L2" s="28"/>
      <c r="M2" s="7">
        <f>(MAX(E2,J2)-MIN(E2,J2))/MIN(E2,J2)</f>
        <v>0</v>
      </c>
      <c r="N2" s="7">
        <f>(MAX(F2,K2)-MIN(F2,K2))/MIN(F2,K2)</f>
        <v>0</v>
      </c>
    </row>
    <row r="3" spans="1:14" x14ac:dyDescent="0.25">
      <c r="A3" t="s">
        <v>4</v>
      </c>
      <c r="B3" s="2">
        <v>0.16</v>
      </c>
      <c r="C3" s="1">
        <v>0.16</v>
      </c>
      <c r="D3" s="1">
        <v>0.16</v>
      </c>
      <c r="E3" s="2">
        <f t="shared" ref="E3:E19" si="0">MEDIAN(B3:D3)</f>
        <v>0.16</v>
      </c>
      <c r="F3" s="28">
        <f t="shared" ref="F3:F19" si="1">MIN(B3:D3)</f>
        <v>0.16</v>
      </c>
      <c r="G3">
        <v>0.16</v>
      </c>
      <c r="H3">
        <v>0.16</v>
      </c>
      <c r="I3">
        <v>0.16</v>
      </c>
      <c r="J3" s="2">
        <f t="shared" ref="J3:J19" si="2">MEDIAN(G3:I3)</f>
        <v>0.16</v>
      </c>
      <c r="K3" s="1">
        <f t="shared" ref="K3:K19" si="3">MIN(G3:I3)</f>
        <v>0.16</v>
      </c>
      <c r="L3" s="28"/>
      <c r="M3" s="7">
        <f t="shared" ref="M3:N19" si="4">(MAX(E3,J3)-MIN(E3,J3))/MIN(E3,J3)</f>
        <v>0</v>
      </c>
      <c r="N3" s="7">
        <f t="shared" si="4"/>
        <v>0</v>
      </c>
    </row>
    <row r="4" spans="1:14" x14ac:dyDescent="0.25">
      <c r="A4" t="s">
        <v>6</v>
      </c>
      <c r="B4" s="2">
        <v>0.16</v>
      </c>
      <c r="C4" s="1">
        <v>0.16</v>
      </c>
      <c r="D4" s="1">
        <v>0.16</v>
      </c>
      <c r="E4" s="2">
        <f t="shared" si="0"/>
        <v>0.16</v>
      </c>
      <c r="F4" s="28">
        <f t="shared" si="1"/>
        <v>0.16</v>
      </c>
      <c r="G4">
        <v>0.16</v>
      </c>
      <c r="H4">
        <v>0.16</v>
      </c>
      <c r="I4">
        <v>0.16</v>
      </c>
      <c r="J4" s="2">
        <f t="shared" si="2"/>
        <v>0.16</v>
      </c>
      <c r="K4" s="1">
        <f t="shared" si="3"/>
        <v>0.16</v>
      </c>
      <c r="L4" s="28"/>
      <c r="M4" s="7">
        <f t="shared" si="4"/>
        <v>0</v>
      </c>
      <c r="N4" s="7">
        <f t="shared" si="4"/>
        <v>0</v>
      </c>
    </row>
    <row r="5" spans="1:14" x14ac:dyDescent="0.25">
      <c r="A5" t="s">
        <v>8</v>
      </c>
      <c r="B5" s="2">
        <v>0.15</v>
      </c>
      <c r="C5" s="1">
        <v>0.15</v>
      </c>
      <c r="D5" s="1">
        <v>0.15</v>
      </c>
      <c r="E5" s="2">
        <f t="shared" si="0"/>
        <v>0.15</v>
      </c>
      <c r="F5" s="28">
        <f t="shared" si="1"/>
        <v>0.15</v>
      </c>
      <c r="G5">
        <v>0.16</v>
      </c>
      <c r="H5">
        <v>0.16</v>
      </c>
      <c r="I5">
        <v>0.16</v>
      </c>
      <c r="J5" s="2">
        <f t="shared" si="2"/>
        <v>0.16</v>
      </c>
      <c r="K5" s="1">
        <f t="shared" si="3"/>
        <v>0.16</v>
      </c>
      <c r="L5" s="28"/>
      <c r="M5" s="7">
        <f t="shared" si="4"/>
        <v>6.6666666666666735E-2</v>
      </c>
      <c r="N5" s="7">
        <f t="shared" si="4"/>
        <v>6.6666666666666735E-2</v>
      </c>
    </row>
    <row r="6" spans="1:14" x14ac:dyDescent="0.25">
      <c r="A6" t="s">
        <v>10</v>
      </c>
      <c r="B6" s="2">
        <v>0.15</v>
      </c>
      <c r="C6" s="1">
        <v>0.15</v>
      </c>
      <c r="D6" s="1">
        <v>0.15</v>
      </c>
      <c r="E6" s="2">
        <f t="shared" si="0"/>
        <v>0.15</v>
      </c>
      <c r="F6" s="28">
        <f t="shared" si="1"/>
        <v>0.15</v>
      </c>
      <c r="G6">
        <v>0.16</v>
      </c>
      <c r="H6">
        <v>0.16</v>
      </c>
      <c r="I6">
        <v>0.16</v>
      </c>
      <c r="J6" s="2">
        <f t="shared" si="2"/>
        <v>0.16</v>
      </c>
      <c r="K6" s="1">
        <f t="shared" si="3"/>
        <v>0.16</v>
      </c>
      <c r="L6" s="28"/>
      <c r="M6" s="7">
        <f t="shared" si="4"/>
        <v>6.6666666666666735E-2</v>
      </c>
      <c r="N6" s="7">
        <f t="shared" si="4"/>
        <v>6.6666666666666735E-2</v>
      </c>
    </row>
    <row r="7" spans="1:14" x14ac:dyDescent="0.25">
      <c r="A7" t="s">
        <v>12</v>
      </c>
      <c r="B7" s="2">
        <v>0.15</v>
      </c>
      <c r="C7" s="1">
        <v>0.15</v>
      </c>
      <c r="D7" s="1">
        <v>0.15</v>
      </c>
      <c r="E7" s="2">
        <f t="shared" si="0"/>
        <v>0.15</v>
      </c>
      <c r="F7" s="28">
        <f t="shared" si="1"/>
        <v>0.15</v>
      </c>
      <c r="G7">
        <v>0.16</v>
      </c>
      <c r="H7">
        <v>0.16</v>
      </c>
      <c r="I7">
        <v>0.16</v>
      </c>
      <c r="J7" s="2">
        <f t="shared" si="2"/>
        <v>0.16</v>
      </c>
      <c r="K7" s="1">
        <f t="shared" si="3"/>
        <v>0.16</v>
      </c>
      <c r="L7" s="28"/>
      <c r="M7" s="7">
        <f t="shared" si="4"/>
        <v>6.6666666666666735E-2</v>
      </c>
      <c r="N7" s="7">
        <f t="shared" si="4"/>
        <v>6.6666666666666735E-2</v>
      </c>
    </row>
    <row r="8" spans="1:14" x14ac:dyDescent="0.25">
      <c r="A8" t="s">
        <v>14</v>
      </c>
      <c r="B8" s="2">
        <v>0.16</v>
      </c>
      <c r="C8" s="1">
        <v>0.16</v>
      </c>
      <c r="D8" s="1">
        <v>0.16</v>
      </c>
      <c r="E8" s="2">
        <f t="shared" si="0"/>
        <v>0.16</v>
      </c>
      <c r="F8" s="28">
        <f t="shared" si="1"/>
        <v>0.16</v>
      </c>
      <c r="G8">
        <v>0.15</v>
      </c>
      <c r="H8">
        <v>0.15</v>
      </c>
      <c r="I8">
        <v>0.15</v>
      </c>
      <c r="J8" s="2">
        <f t="shared" si="2"/>
        <v>0.15</v>
      </c>
      <c r="K8" s="1">
        <f t="shared" si="3"/>
        <v>0.15</v>
      </c>
      <c r="L8" s="28"/>
      <c r="M8" s="7">
        <f t="shared" si="4"/>
        <v>6.6666666666666735E-2</v>
      </c>
      <c r="N8" s="7">
        <f t="shared" si="4"/>
        <v>6.6666666666666735E-2</v>
      </c>
    </row>
    <row r="9" spans="1:14" x14ac:dyDescent="0.25">
      <c r="A9" t="s">
        <v>16</v>
      </c>
      <c r="B9" s="2">
        <v>0.16</v>
      </c>
      <c r="C9" s="1">
        <v>0.16</v>
      </c>
      <c r="D9" s="1">
        <v>0.16</v>
      </c>
      <c r="E9" s="2">
        <f t="shared" si="0"/>
        <v>0.16</v>
      </c>
      <c r="F9" s="28">
        <f t="shared" si="1"/>
        <v>0.16</v>
      </c>
      <c r="G9">
        <v>0.16</v>
      </c>
      <c r="H9">
        <v>0.16</v>
      </c>
      <c r="I9">
        <v>0.16</v>
      </c>
      <c r="J9" s="2">
        <f t="shared" si="2"/>
        <v>0.16</v>
      </c>
      <c r="K9" s="1">
        <f t="shared" si="3"/>
        <v>0.16</v>
      </c>
      <c r="L9" s="28"/>
      <c r="M9" s="7">
        <f t="shared" si="4"/>
        <v>0</v>
      </c>
      <c r="N9" s="7">
        <f t="shared" si="4"/>
        <v>0</v>
      </c>
    </row>
    <row r="10" spans="1:14" x14ac:dyDescent="0.25">
      <c r="A10" t="s">
        <v>18</v>
      </c>
      <c r="B10" s="2">
        <v>0.15</v>
      </c>
      <c r="C10" s="1">
        <v>0.15</v>
      </c>
      <c r="D10" s="1">
        <v>0.15</v>
      </c>
      <c r="E10" s="2">
        <f t="shared" si="0"/>
        <v>0.15</v>
      </c>
      <c r="F10" s="28">
        <f t="shared" si="1"/>
        <v>0.15</v>
      </c>
      <c r="G10">
        <v>0.16</v>
      </c>
      <c r="H10">
        <v>0.16</v>
      </c>
      <c r="I10">
        <v>0.16</v>
      </c>
      <c r="J10" s="2">
        <f t="shared" si="2"/>
        <v>0.16</v>
      </c>
      <c r="K10" s="1">
        <f t="shared" si="3"/>
        <v>0.16</v>
      </c>
      <c r="L10" s="28"/>
      <c r="M10" s="7">
        <f t="shared" si="4"/>
        <v>6.6666666666666735E-2</v>
      </c>
      <c r="N10" s="7">
        <f t="shared" si="4"/>
        <v>6.6666666666666735E-2</v>
      </c>
    </row>
    <row r="11" spans="1:14" x14ac:dyDescent="0.25">
      <c r="A11" t="s">
        <v>20</v>
      </c>
      <c r="B11" s="2">
        <v>0.11</v>
      </c>
      <c r="C11" s="1">
        <v>0.11</v>
      </c>
      <c r="D11" s="1">
        <v>0.11</v>
      </c>
      <c r="E11" s="2">
        <f t="shared" si="0"/>
        <v>0.11</v>
      </c>
      <c r="F11" s="28">
        <f t="shared" si="1"/>
        <v>0.11</v>
      </c>
      <c r="G11">
        <v>0.12</v>
      </c>
      <c r="H11">
        <v>0.12</v>
      </c>
      <c r="I11">
        <v>0.12</v>
      </c>
      <c r="J11" s="2">
        <f t="shared" si="2"/>
        <v>0.12</v>
      </c>
      <c r="K11" s="1">
        <f t="shared" si="3"/>
        <v>0.12</v>
      </c>
      <c r="L11" s="28"/>
      <c r="M11" s="7">
        <f t="shared" si="4"/>
        <v>9.090909090909087E-2</v>
      </c>
      <c r="N11" s="7">
        <f t="shared" si="4"/>
        <v>9.090909090909087E-2</v>
      </c>
    </row>
    <row r="12" spans="1:14" x14ac:dyDescent="0.25">
      <c r="A12" t="s">
        <v>22</v>
      </c>
      <c r="B12" s="2">
        <v>0.12</v>
      </c>
      <c r="C12" s="1">
        <v>0.12</v>
      </c>
      <c r="D12" s="1">
        <v>0.12</v>
      </c>
      <c r="E12" s="2">
        <f t="shared" si="0"/>
        <v>0.12</v>
      </c>
      <c r="F12" s="28">
        <f t="shared" si="1"/>
        <v>0.12</v>
      </c>
      <c r="G12">
        <v>0.12</v>
      </c>
      <c r="H12">
        <v>0.12</v>
      </c>
      <c r="I12">
        <v>0.12</v>
      </c>
      <c r="J12" s="2">
        <f t="shared" si="2"/>
        <v>0.12</v>
      </c>
      <c r="K12" s="1">
        <f t="shared" si="3"/>
        <v>0.12</v>
      </c>
      <c r="L12" s="28"/>
      <c r="M12" s="7">
        <f t="shared" si="4"/>
        <v>0</v>
      </c>
      <c r="N12" s="7">
        <f t="shared" si="4"/>
        <v>0</v>
      </c>
    </row>
    <row r="13" spans="1:14" x14ac:dyDescent="0.25">
      <c r="A13" t="s">
        <v>24</v>
      </c>
      <c r="B13" s="2">
        <v>0.11</v>
      </c>
      <c r="C13" s="1">
        <v>0.11</v>
      </c>
      <c r="D13" s="1">
        <v>0.11</v>
      </c>
      <c r="E13" s="2">
        <f t="shared" si="0"/>
        <v>0.11</v>
      </c>
      <c r="F13" s="28">
        <f t="shared" si="1"/>
        <v>0.11</v>
      </c>
      <c r="G13">
        <v>0.12</v>
      </c>
      <c r="H13">
        <v>0.12</v>
      </c>
      <c r="I13">
        <v>0.12</v>
      </c>
      <c r="J13" s="2">
        <f t="shared" si="2"/>
        <v>0.12</v>
      </c>
      <c r="K13" s="1">
        <f t="shared" si="3"/>
        <v>0.12</v>
      </c>
      <c r="L13" s="28"/>
      <c r="M13" s="7">
        <f t="shared" si="4"/>
        <v>9.090909090909087E-2</v>
      </c>
      <c r="N13" s="7">
        <f t="shared" si="4"/>
        <v>9.090909090909087E-2</v>
      </c>
    </row>
    <row r="14" spans="1:14" x14ac:dyDescent="0.25">
      <c r="A14" t="s">
        <v>26</v>
      </c>
      <c r="B14" s="2">
        <v>0.11</v>
      </c>
      <c r="C14" s="1">
        <v>0.11</v>
      </c>
      <c r="D14" s="1">
        <v>0.11</v>
      </c>
      <c r="E14" s="2">
        <f t="shared" si="0"/>
        <v>0.11</v>
      </c>
      <c r="F14" s="28">
        <f t="shared" si="1"/>
        <v>0.11</v>
      </c>
      <c r="G14">
        <v>0.12</v>
      </c>
      <c r="H14">
        <v>0.12</v>
      </c>
      <c r="I14">
        <v>0.12</v>
      </c>
      <c r="J14" s="2">
        <f t="shared" si="2"/>
        <v>0.12</v>
      </c>
      <c r="K14" s="1">
        <f t="shared" si="3"/>
        <v>0.12</v>
      </c>
      <c r="L14" s="28"/>
      <c r="M14" s="7">
        <f t="shared" si="4"/>
        <v>9.090909090909087E-2</v>
      </c>
      <c r="N14" s="7">
        <f t="shared" si="4"/>
        <v>9.090909090909087E-2</v>
      </c>
    </row>
    <row r="15" spans="1:14" x14ac:dyDescent="0.25">
      <c r="A15" t="s">
        <v>28</v>
      </c>
      <c r="B15" s="2">
        <v>0.12</v>
      </c>
      <c r="C15" s="1">
        <v>0.12</v>
      </c>
      <c r="D15" s="1">
        <v>0.12</v>
      </c>
      <c r="E15" s="2">
        <f t="shared" si="0"/>
        <v>0.12</v>
      </c>
      <c r="F15" s="28">
        <f t="shared" si="1"/>
        <v>0.12</v>
      </c>
      <c r="G15">
        <v>0.11</v>
      </c>
      <c r="H15">
        <v>0.11</v>
      </c>
      <c r="I15">
        <v>0.11</v>
      </c>
      <c r="J15" s="2">
        <f t="shared" si="2"/>
        <v>0.11</v>
      </c>
      <c r="K15" s="1">
        <f t="shared" si="3"/>
        <v>0.11</v>
      </c>
      <c r="L15" s="28"/>
      <c r="M15" s="7">
        <f t="shared" si="4"/>
        <v>9.090909090909087E-2</v>
      </c>
      <c r="N15" s="7">
        <f t="shared" si="4"/>
        <v>9.090909090909087E-2</v>
      </c>
    </row>
    <row r="16" spans="1:14" x14ac:dyDescent="0.25">
      <c r="A16" t="s">
        <v>30</v>
      </c>
      <c r="B16" s="2">
        <v>0.12</v>
      </c>
      <c r="C16" s="1">
        <v>0.12</v>
      </c>
      <c r="D16" s="1">
        <v>0.12</v>
      </c>
      <c r="E16" s="2">
        <f t="shared" si="0"/>
        <v>0.12</v>
      </c>
      <c r="F16" s="28">
        <f t="shared" si="1"/>
        <v>0.12</v>
      </c>
      <c r="G16">
        <v>0.12</v>
      </c>
      <c r="H16">
        <v>0.12</v>
      </c>
      <c r="I16">
        <v>0.12</v>
      </c>
      <c r="J16" s="2">
        <f t="shared" si="2"/>
        <v>0.12</v>
      </c>
      <c r="K16" s="1">
        <f t="shared" si="3"/>
        <v>0.12</v>
      </c>
      <c r="L16" s="28"/>
      <c r="M16" s="7">
        <f t="shared" si="4"/>
        <v>0</v>
      </c>
      <c r="N16" s="7">
        <f t="shared" si="4"/>
        <v>0</v>
      </c>
    </row>
    <row r="17" spans="1:14" x14ac:dyDescent="0.25">
      <c r="A17" t="s">
        <v>32</v>
      </c>
      <c r="B17" s="2">
        <v>0.12</v>
      </c>
      <c r="C17" s="1">
        <v>0.12</v>
      </c>
      <c r="D17" s="1">
        <v>0.12</v>
      </c>
      <c r="E17" s="2">
        <f t="shared" si="0"/>
        <v>0.12</v>
      </c>
      <c r="F17" s="28">
        <f t="shared" si="1"/>
        <v>0.12</v>
      </c>
      <c r="G17">
        <v>0.12</v>
      </c>
      <c r="H17">
        <v>0.12</v>
      </c>
      <c r="I17">
        <v>0.12</v>
      </c>
      <c r="J17" s="2">
        <f t="shared" si="2"/>
        <v>0.12</v>
      </c>
      <c r="K17" s="1">
        <f t="shared" si="3"/>
        <v>0.12</v>
      </c>
      <c r="L17" s="28"/>
      <c r="M17" s="7">
        <f t="shared" si="4"/>
        <v>0</v>
      </c>
      <c r="N17" s="7">
        <f t="shared" si="4"/>
        <v>0</v>
      </c>
    </row>
    <row r="18" spans="1:14" x14ac:dyDescent="0.25">
      <c r="A18" t="s">
        <v>34</v>
      </c>
      <c r="B18" s="2">
        <v>0.12</v>
      </c>
      <c r="C18" s="1">
        <v>0.12</v>
      </c>
      <c r="D18" s="1">
        <v>0.12</v>
      </c>
      <c r="E18" s="2">
        <f t="shared" si="0"/>
        <v>0.12</v>
      </c>
      <c r="F18" s="28">
        <f t="shared" si="1"/>
        <v>0.12</v>
      </c>
      <c r="G18">
        <v>0.13</v>
      </c>
      <c r="H18">
        <v>0.13</v>
      </c>
      <c r="I18">
        <v>0.13</v>
      </c>
      <c r="J18" s="2">
        <f t="shared" si="2"/>
        <v>0.13</v>
      </c>
      <c r="K18" s="1">
        <f t="shared" si="3"/>
        <v>0.13</v>
      </c>
      <c r="L18" s="28"/>
      <c r="M18" s="7">
        <f t="shared" si="4"/>
        <v>8.3333333333333412E-2</v>
      </c>
      <c r="N18" s="7">
        <f t="shared" si="4"/>
        <v>8.3333333333333412E-2</v>
      </c>
    </row>
    <row r="19" spans="1:14" x14ac:dyDescent="0.25">
      <c r="A19" t="s">
        <v>36</v>
      </c>
      <c r="B19" s="2">
        <v>0.12</v>
      </c>
      <c r="C19" s="1">
        <v>0.12</v>
      </c>
      <c r="D19" s="1">
        <v>0.12</v>
      </c>
      <c r="E19" s="2">
        <f t="shared" si="0"/>
        <v>0.12</v>
      </c>
      <c r="F19" s="28">
        <f t="shared" si="1"/>
        <v>0.12</v>
      </c>
      <c r="G19">
        <v>0.11</v>
      </c>
      <c r="H19">
        <v>0.11</v>
      </c>
      <c r="I19">
        <v>0.11</v>
      </c>
      <c r="J19" s="2">
        <f t="shared" si="2"/>
        <v>0.11</v>
      </c>
      <c r="K19" s="1">
        <f t="shared" si="3"/>
        <v>0.11</v>
      </c>
      <c r="L19" s="28"/>
      <c r="M19" s="7">
        <f t="shared" si="4"/>
        <v>9.090909090909087E-2</v>
      </c>
      <c r="N19" s="7">
        <f t="shared" si="4"/>
        <v>9.090909090909087E-2</v>
      </c>
    </row>
    <row r="20" spans="1:14" x14ac:dyDescent="0.25">
      <c r="A20" s="20" t="s">
        <v>91</v>
      </c>
      <c r="B20" s="31">
        <v>1</v>
      </c>
      <c r="C20" s="20">
        <v>2</v>
      </c>
      <c r="D20" s="20">
        <v>3</v>
      </c>
      <c r="E20" s="20" t="s">
        <v>45</v>
      </c>
      <c r="F20" s="32" t="s">
        <v>46</v>
      </c>
      <c r="G20" s="20">
        <v>1</v>
      </c>
      <c r="H20" s="20">
        <v>2</v>
      </c>
      <c r="I20" s="20">
        <v>3</v>
      </c>
      <c r="J20" s="31" t="s">
        <v>45</v>
      </c>
      <c r="K20" s="20" t="s">
        <v>46</v>
      </c>
      <c r="L20" s="32"/>
      <c r="M20" s="20" t="s">
        <v>47</v>
      </c>
      <c r="N20" s="20" t="s">
        <v>48</v>
      </c>
    </row>
    <row r="21" spans="1:14" x14ac:dyDescent="0.25">
      <c r="A21" t="s">
        <v>2</v>
      </c>
      <c r="B21" s="2">
        <v>2.42</v>
      </c>
      <c r="C21" s="1">
        <v>2.42</v>
      </c>
      <c r="D21" s="1">
        <v>2.42</v>
      </c>
      <c r="E21" s="2">
        <f t="shared" ref="E21:E38" si="5">MEDIAN(B21:D21)</f>
        <v>2.42</v>
      </c>
      <c r="F21" s="28">
        <f t="shared" ref="F21:F38" si="6">MIN(B21:D21)</f>
        <v>2.42</v>
      </c>
      <c r="G21">
        <v>2.46</v>
      </c>
      <c r="H21">
        <v>2.46</v>
      </c>
      <c r="I21">
        <v>2.46</v>
      </c>
      <c r="J21" s="2">
        <f t="shared" ref="J21:J38" si="7">MEDIAN(G21:I21)</f>
        <v>2.46</v>
      </c>
      <c r="K21" s="1">
        <f t="shared" ref="K21:K38" si="8">MIN(G21:I21)</f>
        <v>2.46</v>
      </c>
      <c r="L21" s="28"/>
      <c r="M21" s="7">
        <f t="shared" ref="M21:N38" si="9">(MAX(E21,J21)-MIN(E21,J21))/MIN(E21,J21)</f>
        <v>1.6528925619834725E-2</v>
      </c>
      <c r="N21" s="7">
        <f t="shared" si="9"/>
        <v>1.6528925619834725E-2</v>
      </c>
    </row>
    <row r="22" spans="1:14" x14ac:dyDescent="0.25">
      <c r="A22" t="s">
        <v>4</v>
      </c>
      <c r="B22" s="2">
        <v>2.44</v>
      </c>
      <c r="C22" s="1">
        <v>2.44</v>
      </c>
      <c r="D22" s="1">
        <v>2.44</v>
      </c>
      <c r="E22" s="2">
        <f t="shared" si="5"/>
        <v>2.44</v>
      </c>
      <c r="F22" s="28">
        <f t="shared" si="6"/>
        <v>2.44</v>
      </c>
      <c r="G22">
        <v>2.5</v>
      </c>
      <c r="H22">
        <v>2.5</v>
      </c>
      <c r="I22">
        <v>2.5</v>
      </c>
      <c r="J22" s="2">
        <f t="shared" si="7"/>
        <v>2.5</v>
      </c>
      <c r="K22" s="1">
        <f t="shared" si="8"/>
        <v>2.5</v>
      </c>
      <c r="L22" s="28"/>
      <c r="M22" s="7">
        <f t="shared" si="9"/>
        <v>2.4590163934426253E-2</v>
      </c>
      <c r="N22" s="7">
        <f t="shared" si="9"/>
        <v>2.4590163934426253E-2</v>
      </c>
    </row>
    <row r="23" spans="1:14" x14ac:dyDescent="0.25">
      <c r="A23" t="s">
        <v>6</v>
      </c>
      <c r="B23" s="2">
        <v>2.44</v>
      </c>
      <c r="C23" s="1">
        <v>2.44</v>
      </c>
      <c r="D23" s="1">
        <v>2.44</v>
      </c>
      <c r="E23" s="2">
        <f t="shared" si="5"/>
        <v>2.44</v>
      </c>
      <c r="F23" s="28">
        <f t="shared" si="6"/>
        <v>2.44</v>
      </c>
      <c r="G23">
        <v>2.5099999999999998</v>
      </c>
      <c r="H23">
        <v>2.5099999999999998</v>
      </c>
      <c r="I23">
        <v>2.5099999999999998</v>
      </c>
      <c r="J23" s="2">
        <f t="shared" si="7"/>
        <v>2.5099999999999998</v>
      </c>
      <c r="K23" s="1">
        <f t="shared" si="8"/>
        <v>2.5099999999999998</v>
      </c>
      <c r="L23" s="28"/>
      <c r="M23" s="7">
        <f t="shared" si="9"/>
        <v>2.8688524590163869E-2</v>
      </c>
      <c r="N23" s="7">
        <f t="shared" si="9"/>
        <v>2.8688524590163869E-2</v>
      </c>
    </row>
    <row r="24" spans="1:14" x14ac:dyDescent="0.25">
      <c r="A24" t="s">
        <v>8</v>
      </c>
      <c r="B24" s="2">
        <v>2.46</v>
      </c>
      <c r="C24" s="1">
        <v>2.46</v>
      </c>
      <c r="D24" s="1">
        <v>2.46</v>
      </c>
      <c r="E24" s="2">
        <f t="shared" si="5"/>
        <v>2.46</v>
      </c>
      <c r="F24" s="28">
        <f t="shared" si="6"/>
        <v>2.46</v>
      </c>
      <c r="G24">
        <v>2.5499999999999998</v>
      </c>
      <c r="H24">
        <v>2.5499999999999998</v>
      </c>
      <c r="I24">
        <v>2.5499999999999998</v>
      </c>
      <c r="J24" s="2">
        <f t="shared" si="7"/>
        <v>2.5499999999999998</v>
      </c>
      <c r="K24" s="1">
        <f t="shared" si="8"/>
        <v>2.5499999999999998</v>
      </c>
      <c r="L24" s="28"/>
      <c r="M24" s="7">
        <f t="shared" si="9"/>
        <v>3.6585365853658479E-2</v>
      </c>
      <c r="N24" s="7">
        <f t="shared" si="9"/>
        <v>3.6585365853658479E-2</v>
      </c>
    </row>
    <row r="25" spans="1:14" x14ac:dyDescent="0.25">
      <c r="A25" t="s">
        <v>10</v>
      </c>
      <c r="B25" s="2">
        <v>2.46</v>
      </c>
      <c r="C25" s="1">
        <v>2.46</v>
      </c>
      <c r="D25" s="1">
        <v>2.46</v>
      </c>
      <c r="E25" s="2">
        <f t="shared" si="5"/>
        <v>2.46</v>
      </c>
      <c r="F25" s="28">
        <f t="shared" si="6"/>
        <v>2.46</v>
      </c>
      <c r="G25">
        <v>2.56</v>
      </c>
      <c r="H25">
        <v>2.56</v>
      </c>
      <c r="I25">
        <v>2.56</v>
      </c>
      <c r="J25" s="2">
        <f t="shared" si="7"/>
        <v>2.56</v>
      </c>
      <c r="K25" s="1">
        <f t="shared" si="8"/>
        <v>2.56</v>
      </c>
      <c r="L25" s="28"/>
      <c r="M25" s="7">
        <f t="shared" si="9"/>
        <v>4.0650406504065074E-2</v>
      </c>
      <c r="N25" s="7">
        <f t="shared" si="9"/>
        <v>4.0650406504065074E-2</v>
      </c>
    </row>
    <row r="26" spans="1:14" x14ac:dyDescent="0.25">
      <c r="A26" t="s">
        <v>12</v>
      </c>
      <c r="B26" s="2">
        <v>2.4700000000000002</v>
      </c>
      <c r="C26" s="1">
        <v>2.4700000000000002</v>
      </c>
      <c r="D26" s="1">
        <v>2.4700000000000002</v>
      </c>
      <c r="E26" s="2">
        <f t="shared" si="5"/>
        <v>2.4700000000000002</v>
      </c>
      <c r="F26" s="28">
        <f t="shared" si="6"/>
        <v>2.4700000000000002</v>
      </c>
      <c r="G26">
        <v>2.5</v>
      </c>
      <c r="H26">
        <v>2.5</v>
      </c>
      <c r="I26">
        <v>2.5</v>
      </c>
      <c r="J26" s="2">
        <f t="shared" si="7"/>
        <v>2.5</v>
      </c>
      <c r="K26" s="1">
        <f t="shared" si="8"/>
        <v>2.5</v>
      </c>
      <c r="L26" s="28"/>
      <c r="M26" s="7">
        <f t="shared" si="9"/>
        <v>1.2145748987854171E-2</v>
      </c>
      <c r="N26" s="7">
        <f t="shared" si="9"/>
        <v>1.2145748987854171E-2</v>
      </c>
    </row>
    <row r="27" spans="1:14" x14ac:dyDescent="0.25">
      <c r="A27" t="s">
        <v>14</v>
      </c>
      <c r="B27" s="2">
        <v>2.46</v>
      </c>
      <c r="C27" s="1">
        <v>2.46</v>
      </c>
      <c r="D27" s="1">
        <v>2.46</v>
      </c>
      <c r="E27" s="2">
        <f t="shared" si="5"/>
        <v>2.46</v>
      </c>
      <c r="F27" s="28">
        <f t="shared" si="6"/>
        <v>2.46</v>
      </c>
      <c r="G27">
        <v>2.5099999999999998</v>
      </c>
      <c r="H27">
        <v>2.5099999999999998</v>
      </c>
      <c r="I27">
        <v>2.5099999999999998</v>
      </c>
      <c r="J27" s="2">
        <f t="shared" si="7"/>
        <v>2.5099999999999998</v>
      </c>
      <c r="K27" s="1">
        <f t="shared" si="8"/>
        <v>2.5099999999999998</v>
      </c>
      <c r="L27" s="28"/>
      <c r="M27" s="7">
        <f t="shared" si="9"/>
        <v>2.0325203252032447E-2</v>
      </c>
      <c r="N27" s="7">
        <f t="shared" si="9"/>
        <v>2.0325203252032447E-2</v>
      </c>
    </row>
    <row r="28" spans="1:14" x14ac:dyDescent="0.25">
      <c r="A28" t="s">
        <v>16</v>
      </c>
      <c r="B28" s="2">
        <v>3.12</v>
      </c>
      <c r="C28" s="1">
        <v>3.12</v>
      </c>
      <c r="D28" s="1">
        <v>3.12</v>
      </c>
      <c r="E28" s="2">
        <f t="shared" si="5"/>
        <v>3.12</v>
      </c>
      <c r="F28" s="28">
        <f t="shared" si="6"/>
        <v>3.12</v>
      </c>
      <c r="G28">
        <v>3.71</v>
      </c>
      <c r="H28">
        <v>3.71</v>
      </c>
      <c r="I28">
        <v>3.71</v>
      </c>
      <c r="J28" s="2">
        <f t="shared" si="7"/>
        <v>3.71</v>
      </c>
      <c r="K28" s="1">
        <f t="shared" si="8"/>
        <v>3.71</v>
      </c>
      <c r="L28" s="28"/>
      <c r="M28" s="7">
        <f t="shared" si="9"/>
        <v>0.18910256410256404</v>
      </c>
      <c r="N28" s="7">
        <f t="shared" si="9"/>
        <v>0.18910256410256404</v>
      </c>
    </row>
    <row r="29" spans="1:14" x14ac:dyDescent="0.25">
      <c r="A29" t="s">
        <v>18</v>
      </c>
      <c r="B29" s="2">
        <v>2.5</v>
      </c>
      <c r="C29" s="1">
        <v>2.5</v>
      </c>
      <c r="D29" s="1">
        <v>2.5</v>
      </c>
      <c r="E29" s="2">
        <f t="shared" si="5"/>
        <v>2.5</v>
      </c>
      <c r="F29" s="28">
        <f t="shared" si="6"/>
        <v>2.5</v>
      </c>
      <c r="G29">
        <v>2.5499999999999998</v>
      </c>
      <c r="H29">
        <v>2.5499999999999998</v>
      </c>
      <c r="I29">
        <v>2.5499999999999998</v>
      </c>
      <c r="J29" s="2">
        <f t="shared" si="7"/>
        <v>2.5499999999999998</v>
      </c>
      <c r="K29" s="1">
        <f t="shared" si="8"/>
        <v>2.5499999999999998</v>
      </c>
      <c r="L29" s="28"/>
      <c r="M29" s="7">
        <f t="shared" si="9"/>
        <v>1.9999999999999928E-2</v>
      </c>
      <c r="N29" s="7">
        <f t="shared" si="9"/>
        <v>1.9999999999999928E-2</v>
      </c>
    </row>
    <row r="30" spans="1:14" x14ac:dyDescent="0.25">
      <c r="A30" t="s">
        <v>20</v>
      </c>
      <c r="B30" s="2">
        <v>1.69</v>
      </c>
      <c r="C30" s="1">
        <v>1.69</v>
      </c>
      <c r="D30" s="1">
        <v>1.69</v>
      </c>
      <c r="E30" s="2">
        <f t="shared" si="5"/>
        <v>1.69</v>
      </c>
      <c r="F30" s="28">
        <f t="shared" si="6"/>
        <v>1.69</v>
      </c>
      <c r="G30">
        <v>1.81</v>
      </c>
      <c r="H30">
        <v>1.81</v>
      </c>
      <c r="I30">
        <v>1.81</v>
      </c>
      <c r="J30" s="2">
        <f t="shared" si="7"/>
        <v>1.81</v>
      </c>
      <c r="K30" s="1">
        <f t="shared" si="8"/>
        <v>1.81</v>
      </c>
      <c r="L30" s="28"/>
      <c r="M30" s="7">
        <f t="shared" si="9"/>
        <v>7.1005917159763385E-2</v>
      </c>
      <c r="N30" s="7">
        <f t="shared" si="9"/>
        <v>7.1005917159763385E-2</v>
      </c>
    </row>
    <row r="31" spans="1:14" x14ac:dyDescent="0.25">
      <c r="A31" t="s">
        <v>22</v>
      </c>
      <c r="B31" s="2">
        <v>1.68</v>
      </c>
      <c r="C31" s="1">
        <v>1.68</v>
      </c>
      <c r="D31" s="1">
        <v>1.68</v>
      </c>
      <c r="E31" s="2">
        <f t="shared" si="5"/>
        <v>1.68</v>
      </c>
      <c r="F31" s="28">
        <f t="shared" si="6"/>
        <v>1.68</v>
      </c>
      <c r="G31">
        <v>1.8</v>
      </c>
      <c r="H31">
        <v>1.8</v>
      </c>
      <c r="I31">
        <v>1.8</v>
      </c>
      <c r="J31" s="2">
        <f t="shared" si="7"/>
        <v>1.8</v>
      </c>
      <c r="K31" s="1">
        <f t="shared" si="8"/>
        <v>1.8</v>
      </c>
      <c r="L31" s="28"/>
      <c r="M31" s="7">
        <f t="shared" si="9"/>
        <v>7.1428571428571494E-2</v>
      </c>
      <c r="N31" s="7">
        <f t="shared" si="9"/>
        <v>7.1428571428571494E-2</v>
      </c>
    </row>
    <row r="32" spans="1:14" x14ac:dyDescent="0.25">
      <c r="A32" t="s">
        <v>24</v>
      </c>
      <c r="B32" s="2">
        <v>1.68</v>
      </c>
      <c r="C32" s="1">
        <v>1.68</v>
      </c>
      <c r="D32" s="1">
        <v>1.68</v>
      </c>
      <c r="E32" s="2">
        <f t="shared" si="5"/>
        <v>1.68</v>
      </c>
      <c r="F32" s="28">
        <f t="shared" si="6"/>
        <v>1.68</v>
      </c>
      <c r="G32">
        <v>1.83</v>
      </c>
      <c r="H32">
        <v>1.83</v>
      </c>
      <c r="I32">
        <v>1.83</v>
      </c>
      <c r="J32" s="2">
        <f t="shared" si="7"/>
        <v>1.83</v>
      </c>
      <c r="K32" s="1">
        <f t="shared" si="8"/>
        <v>1.83</v>
      </c>
      <c r="L32" s="28"/>
      <c r="M32" s="7">
        <f t="shared" si="9"/>
        <v>8.9285714285714371E-2</v>
      </c>
      <c r="N32" s="7">
        <f t="shared" si="9"/>
        <v>8.9285714285714371E-2</v>
      </c>
    </row>
    <row r="33" spans="1:14" x14ac:dyDescent="0.25">
      <c r="A33" t="s">
        <v>26</v>
      </c>
      <c r="B33" s="2">
        <v>1.68</v>
      </c>
      <c r="C33" s="1">
        <v>1.68</v>
      </c>
      <c r="D33" s="1">
        <v>1.68</v>
      </c>
      <c r="E33" s="2">
        <f t="shared" si="5"/>
        <v>1.68</v>
      </c>
      <c r="F33" s="28">
        <f t="shared" si="6"/>
        <v>1.68</v>
      </c>
      <c r="G33">
        <v>1.87</v>
      </c>
      <c r="H33">
        <v>1.87</v>
      </c>
      <c r="I33">
        <v>1.87</v>
      </c>
      <c r="J33" s="2">
        <f t="shared" si="7"/>
        <v>1.87</v>
      </c>
      <c r="K33" s="1">
        <f t="shared" si="8"/>
        <v>1.87</v>
      </c>
      <c r="L33" s="28"/>
      <c r="M33" s="7">
        <f t="shared" si="9"/>
        <v>0.11309523809523819</v>
      </c>
      <c r="N33" s="7">
        <f t="shared" si="9"/>
        <v>0.11309523809523819</v>
      </c>
    </row>
    <row r="34" spans="1:14" x14ac:dyDescent="0.25">
      <c r="A34" t="s">
        <v>28</v>
      </c>
      <c r="B34" s="2">
        <v>1.71</v>
      </c>
      <c r="C34" s="1">
        <v>1.71</v>
      </c>
      <c r="D34" s="1">
        <v>1.71</v>
      </c>
      <c r="E34" s="2">
        <f t="shared" si="5"/>
        <v>1.71</v>
      </c>
      <c r="F34" s="28">
        <f t="shared" si="6"/>
        <v>1.71</v>
      </c>
      <c r="G34">
        <v>1.88</v>
      </c>
      <c r="H34">
        <v>1.88</v>
      </c>
      <c r="I34">
        <v>1.88</v>
      </c>
      <c r="J34" s="2">
        <f t="shared" si="7"/>
        <v>1.88</v>
      </c>
      <c r="K34" s="1">
        <f t="shared" si="8"/>
        <v>1.88</v>
      </c>
      <c r="L34" s="28"/>
      <c r="M34" s="7">
        <f t="shared" si="9"/>
        <v>9.941520467836254E-2</v>
      </c>
      <c r="N34" s="7">
        <f t="shared" si="9"/>
        <v>9.941520467836254E-2</v>
      </c>
    </row>
    <row r="35" spans="1:14" x14ac:dyDescent="0.25">
      <c r="A35" t="s">
        <v>30</v>
      </c>
      <c r="B35" s="2">
        <v>1.71</v>
      </c>
      <c r="C35" s="1">
        <v>1.71</v>
      </c>
      <c r="D35" s="1">
        <v>1.71</v>
      </c>
      <c r="E35" s="2">
        <f t="shared" si="5"/>
        <v>1.71</v>
      </c>
      <c r="F35" s="28">
        <f t="shared" si="6"/>
        <v>1.71</v>
      </c>
      <c r="G35">
        <v>1.85</v>
      </c>
      <c r="H35">
        <v>1.85</v>
      </c>
      <c r="I35">
        <v>1.85</v>
      </c>
      <c r="J35" s="2">
        <f t="shared" si="7"/>
        <v>1.85</v>
      </c>
      <c r="K35" s="1">
        <f t="shared" si="8"/>
        <v>1.85</v>
      </c>
      <c r="L35" s="28"/>
      <c r="M35" s="7">
        <f t="shared" si="9"/>
        <v>8.1871345029239845E-2</v>
      </c>
      <c r="N35" s="7">
        <f t="shared" si="9"/>
        <v>8.1871345029239845E-2</v>
      </c>
    </row>
    <row r="36" spans="1:14" x14ac:dyDescent="0.25">
      <c r="A36" t="s">
        <v>32</v>
      </c>
      <c r="B36" s="2">
        <v>1.7</v>
      </c>
      <c r="C36" s="1">
        <v>1.7</v>
      </c>
      <c r="D36" s="1">
        <v>1.7</v>
      </c>
      <c r="E36" s="2">
        <f t="shared" si="5"/>
        <v>1.7</v>
      </c>
      <c r="F36" s="28">
        <f t="shared" si="6"/>
        <v>1.7</v>
      </c>
      <c r="G36">
        <v>1.79</v>
      </c>
      <c r="H36">
        <v>1.79</v>
      </c>
      <c r="I36">
        <v>1.79</v>
      </c>
      <c r="J36" s="2">
        <f t="shared" si="7"/>
        <v>1.79</v>
      </c>
      <c r="K36" s="1">
        <f t="shared" si="8"/>
        <v>1.79</v>
      </c>
      <c r="L36" s="28"/>
      <c r="M36" s="7">
        <f t="shared" si="9"/>
        <v>5.2941176470588283E-2</v>
      </c>
      <c r="N36" s="7">
        <f t="shared" si="9"/>
        <v>5.2941176470588283E-2</v>
      </c>
    </row>
    <row r="37" spans="1:14" x14ac:dyDescent="0.25">
      <c r="A37" t="s">
        <v>34</v>
      </c>
      <c r="B37" s="2">
        <v>2.19</v>
      </c>
      <c r="C37" s="1">
        <v>2.19</v>
      </c>
      <c r="D37" s="1">
        <v>2.19</v>
      </c>
      <c r="E37" s="2">
        <f t="shared" si="5"/>
        <v>2.19</v>
      </c>
      <c r="F37" s="28">
        <f t="shared" si="6"/>
        <v>2.19</v>
      </c>
      <c r="G37">
        <v>2.29</v>
      </c>
      <c r="H37">
        <v>2.29</v>
      </c>
      <c r="I37">
        <v>2.29</v>
      </c>
      <c r="J37" s="2">
        <f t="shared" si="7"/>
        <v>2.29</v>
      </c>
      <c r="K37" s="1">
        <f t="shared" si="8"/>
        <v>2.29</v>
      </c>
      <c r="L37" s="28"/>
      <c r="M37" s="7">
        <f t="shared" si="9"/>
        <v>4.5662100456621044E-2</v>
      </c>
      <c r="N37" s="7">
        <f t="shared" si="9"/>
        <v>4.5662100456621044E-2</v>
      </c>
    </row>
    <row r="38" spans="1:14" x14ac:dyDescent="0.25">
      <c r="A38" t="s">
        <v>36</v>
      </c>
      <c r="B38" s="2">
        <v>1.72</v>
      </c>
      <c r="C38" s="1">
        <v>1.72</v>
      </c>
      <c r="D38" s="1">
        <v>1.72</v>
      </c>
      <c r="E38" s="2">
        <f t="shared" si="5"/>
        <v>1.72</v>
      </c>
      <c r="F38" s="28">
        <f t="shared" si="6"/>
        <v>1.72</v>
      </c>
      <c r="G38">
        <v>1.86</v>
      </c>
      <c r="H38">
        <v>1.86</v>
      </c>
      <c r="I38">
        <v>1.86</v>
      </c>
      <c r="J38" s="2">
        <f t="shared" si="7"/>
        <v>1.86</v>
      </c>
      <c r="K38" s="1">
        <f t="shared" si="8"/>
        <v>1.86</v>
      </c>
      <c r="L38" s="28"/>
      <c r="M38" s="7">
        <f t="shared" si="9"/>
        <v>8.1395348837209378E-2</v>
      </c>
      <c r="N38" s="7">
        <f t="shared" si="9"/>
        <v>8.1395348837209378E-2</v>
      </c>
    </row>
    <row r="39" spans="1:14" x14ac:dyDescent="0.25">
      <c r="A39" s="20" t="s">
        <v>50</v>
      </c>
      <c r="B39" s="31">
        <v>1</v>
      </c>
      <c r="C39" s="20">
        <v>2</v>
      </c>
      <c r="D39" s="20">
        <v>3</v>
      </c>
      <c r="E39" s="20" t="s">
        <v>45</v>
      </c>
      <c r="F39" s="32" t="s">
        <v>46</v>
      </c>
      <c r="G39" s="20">
        <v>1</v>
      </c>
      <c r="H39" s="20">
        <v>2</v>
      </c>
      <c r="I39" s="20">
        <v>3</v>
      </c>
      <c r="J39" s="31" t="s">
        <v>45</v>
      </c>
      <c r="K39" s="20" t="s">
        <v>46</v>
      </c>
      <c r="L39" s="32"/>
      <c r="M39" s="20" t="s">
        <v>47</v>
      </c>
      <c r="N39" s="20" t="s">
        <v>48</v>
      </c>
    </row>
    <row r="40" spans="1:14" x14ac:dyDescent="0.25">
      <c r="A40" t="s">
        <v>2</v>
      </c>
      <c r="B40" s="2">
        <v>0.01</v>
      </c>
      <c r="C40" s="1">
        <v>0.01</v>
      </c>
      <c r="D40" s="1">
        <v>0.01</v>
      </c>
      <c r="E40" s="2">
        <f t="shared" ref="E40:E57" si="10">MEDIAN(B40:D40)</f>
        <v>0.01</v>
      </c>
      <c r="F40" s="28">
        <f t="shared" ref="F40:F57" si="11">MIN(B40:D40)</f>
        <v>0.01</v>
      </c>
      <c r="G40">
        <v>0.01</v>
      </c>
      <c r="H40">
        <v>0.01</v>
      </c>
      <c r="I40">
        <v>0.01</v>
      </c>
      <c r="J40" s="2">
        <f t="shared" ref="J40:J57" si="12">MEDIAN(G40:I40)</f>
        <v>0.01</v>
      </c>
      <c r="K40" s="1">
        <f t="shared" ref="K40:K57" si="13">MIN(G40:I40)</f>
        <v>0.01</v>
      </c>
      <c r="L40" s="28"/>
      <c r="M40" s="7">
        <f t="shared" ref="M40:N57" si="14">(MAX(E40,J40)-MIN(E40,J40))/MIN(E40,J40)</f>
        <v>0</v>
      </c>
      <c r="N40" s="7">
        <f t="shared" si="14"/>
        <v>0</v>
      </c>
    </row>
    <row r="41" spans="1:14" x14ac:dyDescent="0.25">
      <c r="A41" t="s">
        <v>4</v>
      </c>
      <c r="B41" s="2">
        <v>0.01</v>
      </c>
      <c r="C41" s="1">
        <v>0.01</v>
      </c>
      <c r="D41" s="1">
        <v>0.01</v>
      </c>
      <c r="E41" s="2">
        <f t="shared" si="10"/>
        <v>0.01</v>
      </c>
      <c r="F41" s="28">
        <f t="shared" si="11"/>
        <v>0.01</v>
      </c>
      <c r="G41">
        <v>0.01</v>
      </c>
      <c r="H41">
        <v>0.01</v>
      </c>
      <c r="I41">
        <v>0.01</v>
      </c>
      <c r="J41" s="2">
        <f t="shared" si="12"/>
        <v>0.01</v>
      </c>
      <c r="K41" s="1">
        <f t="shared" si="13"/>
        <v>0.01</v>
      </c>
      <c r="L41" s="28"/>
      <c r="M41" s="7">
        <f t="shared" si="14"/>
        <v>0</v>
      </c>
      <c r="N41" s="7">
        <f t="shared" si="14"/>
        <v>0</v>
      </c>
    </row>
    <row r="42" spans="1:14" x14ac:dyDescent="0.25">
      <c r="A42" t="s">
        <v>6</v>
      </c>
      <c r="B42" s="2">
        <v>0.01</v>
      </c>
      <c r="C42" s="1">
        <v>0.01</v>
      </c>
      <c r="D42" s="1">
        <v>0.01</v>
      </c>
      <c r="E42" s="2">
        <f t="shared" si="10"/>
        <v>0.01</v>
      </c>
      <c r="F42" s="28">
        <f t="shared" si="11"/>
        <v>0.01</v>
      </c>
      <c r="G42">
        <v>0.01</v>
      </c>
      <c r="H42">
        <v>0.01</v>
      </c>
      <c r="I42">
        <v>0.01</v>
      </c>
      <c r="J42" s="2">
        <f t="shared" si="12"/>
        <v>0.01</v>
      </c>
      <c r="K42" s="1">
        <f t="shared" si="13"/>
        <v>0.01</v>
      </c>
      <c r="L42" s="28"/>
      <c r="M42" s="7">
        <f t="shared" si="14"/>
        <v>0</v>
      </c>
      <c r="N42" s="7">
        <f t="shared" si="14"/>
        <v>0</v>
      </c>
    </row>
    <row r="43" spans="1:14" x14ac:dyDescent="0.25">
      <c r="A43" t="s">
        <v>8</v>
      </c>
      <c r="B43" s="2">
        <v>0.01</v>
      </c>
      <c r="C43" s="1">
        <v>0.01</v>
      </c>
      <c r="D43" s="1">
        <v>0.01</v>
      </c>
      <c r="E43" s="2">
        <f t="shared" si="10"/>
        <v>0.01</v>
      </c>
      <c r="F43" s="28">
        <f t="shared" si="11"/>
        <v>0.01</v>
      </c>
      <c r="G43">
        <v>0.01</v>
      </c>
      <c r="H43">
        <v>0.01</v>
      </c>
      <c r="I43">
        <v>0.01</v>
      </c>
      <c r="J43" s="2">
        <f t="shared" si="12"/>
        <v>0.01</v>
      </c>
      <c r="K43" s="1">
        <f t="shared" si="13"/>
        <v>0.01</v>
      </c>
      <c r="L43" s="28"/>
      <c r="M43" s="7">
        <f t="shared" si="14"/>
        <v>0</v>
      </c>
      <c r="N43" s="7">
        <f t="shared" si="14"/>
        <v>0</v>
      </c>
    </row>
    <row r="44" spans="1:14" x14ac:dyDescent="0.25">
      <c r="A44" t="s">
        <v>10</v>
      </c>
      <c r="B44" s="2">
        <v>0.01</v>
      </c>
      <c r="C44" s="1">
        <v>0.01</v>
      </c>
      <c r="D44" s="1">
        <v>0.01</v>
      </c>
      <c r="E44" s="2">
        <f t="shared" si="10"/>
        <v>0.01</v>
      </c>
      <c r="F44" s="28">
        <f t="shared" si="11"/>
        <v>0.01</v>
      </c>
      <c r="G44">
        <v>0.01</v>
      </c>
      <c r="H44">
        <v>0.01</v>
      </c>
      <c r="I44">
        <v>0.01</v>
      </c>
      <c r="J44" s="2">
        <f t="shared" si="12"/>
        <v>0.01</v>
      </c>
      <c r="K44" s="1">
        <f t="shared" si="13"/>
        <v>0.01</v>
      </c>
      <c r="L44" s="28"/>
      <c r="M44" s="7">
        <f t="shared" si="14"/>
        <v>0</v>
      </c>
      <c r="N44" s="7">
        <f t="shared" si="14"/>
        <v>0</v>
      </c>
    </row>
    <row r="45" spans="1:14" x14ac:dyDescent="0.25">
      <c r="A45" t="s">
        <v>12</v>
      </c>
      <c r="B45" s="2">
        <v>0.01</v>
      </c>
      <c r="C45" s="1">
        <v>0.01</v>
      </c>
      <c r="D45" s="1">
        <v>0.01</v>
      </c>
      <c r="E45" s="2">
        <f t="shared" si="10"/>
        <v>0.01</v>
      </c>
      <c r="F45" s="28">
        <f t="shared" si="11"/>
        <v>0.01</v>
      </c>
      <c r="G45">
        <v>0.01</v>
      </c>
      <c r="H45">
        <v>0.01</v>
      </c>
      <c r="I45">
        <v>0.01</v>
      </c>
      <c r="J45" s="2">
        <f t="shared" si="12"/>
        <v>0.01</v>
      </c>
      <c r="K45" s="1">
        <f t="shared" si="13"/>
        <v>0.01</v>
      </c>
      <c r="L45" s="28"/>
      <c r="M45" s="7">
        <f t="shared" si="14"/>
        <v>0</v>
      </c>
      <c r="N45" s="7">
        <f t="shared" si="14"/>
        <v>0</v>
      </c>
    </row>
    <row r="46" spans="1:14" x14ac:dyDescent="0.25">
      <c r="A46" t="s">
        <v>14</v>
      </c>
      <c r="B46" s="2">
        <v>0.01</v>
      </c>
      <c r="C46" s="1">
        <v>0.01</v>
      </c>
      <c r="D46" s="1">
        <v>0.01</v>
      </c>
      <c r="E46" s="2">
        <f t="shared" si="10"/>
        <v>0.01</v>
      </c>
      <c r="F46" s="28">
        <f t="shared" si="11"/>
        <v>0.01</v>
      </c>
      <c r="G46">
        <v>0.01</v>
      </c>
      <c r="H46">
        <v>0.01</v>
      </c>
      <c r="I46">
        <v>0.01</v>
      </c>
      <c r="J46" s="2">
        <f t="shared" si="12"/>
        <v>0.01</v>
      </c>
      <c r="K46" s="1">
        <f t="shared" si="13"/>
        <v>0.01</v>
      </c>
      <c r="L46" s="28"/>
      <c r="M46" s="7">
        <f t="shared" si="14"/>
        <v>0</v>
      </c>
      <c r="N46" s="7">
        <f t="shared" si="14"/>
        <v>0</v>
      </c>
    </row>
    <row r="47" spans="1:14" x14ac:dyDescent="0.25">
      <c r="A47" t="s">
        <v>16</v>
      </c>
      <c r="B47" s="2">
        <v>0.02</v>
      </c>
      <c r="C47" s="1">
        <v>0.02</v>
      </c>
      <c r="D47" s="1">
        <v>0.02</v>
      </c>
      <c r="E47" s="2">
        <f t="shared" si="10"/>
        <v>0.02</v>
      </c>
      <c r="F47" s="28">
        <f t="shared" si="11"/>
        <v>0.02</v>
      </c>
      <c r="G47">
        <v>0.02</v>
      </c>
      <c r="H47">
        <v>0.02</v>
      </c>
      <c r="I47">
        <v>0.02</v>
      </c>
      <c r="J47" s="2">
        <f t="shared" si="12"/>
        <v>0.02</v>
      </c>
      <c r="K47" s="1">
        <f t="shared" si="13"/>
        <v>0.02</v>
      </c>
      <c r="L47" s="28"/>
      <c r="M47" s="7">
        <f t="shared" si="14"/>
        <v>0</v>
      </c>
      <c r="N47" s="7">
        <f t="shared" si="14"/>
        <v>0</v>
      </c>
    </row>
    <row r="48" spans="1:14" x14ac:dyDescent="0.25">
      <c r="A48" t="s">
        <v>18</v>
      </c>
      <c r="B48" s="2">
        <v>0.01</v>
      </c>
      <c r="C48" s="1">
        <v>0.01</v>
      </c>
      <c r="D48" s="1">
        <v>0.01</v>
      </c>
      <c r="E48" s="2">
        <f t="shared" si="10"/>
        <v>0.01</v>
      </c>
      <c r="F48" s="28">
        <f t="shared" si="11"/>
        <v>0.01</v>
      </c>
      <c r="G48">
        <v>0.01</v>
      </c>
      <c r="H48">
        <v>0.01</v>
      </c>
      <c r="I48">
        <v>0.01</v>
      </c>
      <c r="J48" s="2">
        <f t="shared" si="12"/>
        <v>0.01</v>
      </c>
      <c r="K48" s="1">
        <f t="shared" si="13"/>
        <v>0.01</v>
      </c>
      <c r="L48" s="28"/>
      <c r="M48" s="7">
        <f t="shared" si="14"/>
        <v>0</v>
      </c>
      <c r="N48" s="7">
        <f t="shared" si="14"/>
        <v>0</v>
      </c>
    </row>
    <row r="49" spans="1:14" x14ac:dyDescent="0.25">
      <c r="A49" t="s">
        <v>20</v>
      </c>
      <c r="B49" s="2">
        <v>0.01</v>
      </c>
      <c r="C49" s="1">
        <v>0.01</v>
      </c>
      <c r="D49" s="1">
        <v>0.01</v>
      </c>
      <c r="E49" s="2">
        <f t="shared" si="10"/>
        <v>0.01</v>
      </c>
      <c r="F49" s="28">
        <f t="shared" si="11"/>
        <v>0.01</v>
      </c>
      <c r="G49">
        <v>0.01</v>
      </c>
      <c r="H49">
        <v>0.01</v>
      </c>
      <c r="I49">
        <v>0.01</v>
      </c>
      <c r="J49" s="2">
        <f t="shared" si="12"/>
        <v>0.01</v>
      </c>
      <c r="K49" s="1">
        <f t="shared" si="13"/>
        <v>0.01</v>
      </c>
      <c r="L49" s="28"/>
      <c r="M49" s="7">
        <f t="shared" si="14"/>
        <v>0</v>
      </c>
      <c r="N49" s="7">
        <f t="shared" si="14"/>
        <v>0</v>
      </c>
    </row>
    <row r="50" spans="1:14" x14ac:dyDescent="0.25">
      <c r="A50" t="s">
        <v>22</v>
      </c>
      <c r="B50" s="2">
        <v>0.01</v>
      </c>
      <c r="C50" s="1">
        <v>0.01</v>
      </c>
      <c r="D50" s="1">
        <v>0.01</v>
      </c>
      <c r="E50" s="2">
        <f t="shared" si="10"/>
        <v>0.01</v>
      </c>
      <c r="F50" s="28">
        <f t="shared" si="11"/>
        <v>0.01</v>
      </c>
      <c r="G50">
        <v>0.01</v>
      </c>
      <c r="H50">
        <v>0.01</v>
      </c>
      <c r="I50">
        <v>0.01</v>
      </c>
      <c r="J50" s="2">
        <f t="shared" si="12"/>
        <v>0.01</v>
      </c>
      <c r="K50" s="1">
        <f t="shared" si="13"/>
        <v>0.01</v>
      </c>
      <c r="L50" s="28"/>
      <c r="M50" s="7">
        <f t="shared" si="14"/>
        <v>0</v>
      </c>
      <c r="N50" s="7">
        <f t="shared" si="14"/>
        <v>0</v>
      </c>
    </row>
    <row r="51" spans="1:14" x14ac:dyDescent="0.25">
      <c r="A51" t="s">
        <v>24</v>
      </c>
      <c r="B51" s="2">
        <v>0.01</v>
      </c>
      <c r="C51" s="1">
        <v>0.01</v>
      </c>
      <c r="D51" s="1">
        <v>0.01</v>
      </c>
      <c r="E51" s="2">
        <f t="shared" si="10"/>
        <v>0.01</v>
      </c>
      <c r="F51" s="28">
        <f t="shared" si="11"/>
        <v>0.01</v>
      </c>
      <c r="G51">
        <v>0.01</v>
      </c>
      <c r="H51">
        <v>0.01</v>
      </c>
      <c r="I51">
        <v>0.01</v>
      </c>
      <c r="J51" s="2">
        <f t="shared" si="12"/>
        <v>0.01</v>
      </c>
      <c r="K51" s="1">
        <f t="shared" si="13"/>
        <v>0.01</v>
      </c>
      <c r="L51" s="28"/>
      <c r="M51" s="7">
        <f t="shared" si="14"/>
        <v>0</v>
      </c>
      <c r="N51" s="7">
        <f t="shared" si="14"/>
        <v>0</v>
      </c>
    </row>
    <row r="52" spans="1:14" x14ac:dyDescent="0.25">
      <c r="A52" t="s">
        <v>26</v>
      </c>
      <c r="B52" s="2">
        <v>0.01</v>
      </c>
      <c r="C52" s="1">
        <v>0.01</v>
      </c>
      <c r="D52" s="1">
        <v>0.01</v>
      </c>
      <c r="E52" s="2">
        <f t="shared" si="10"/>
        <v>0.01</v>
      </c>
      <c r="F52" s="28">
        <f t="shared" si="11"/>
        <v>0.01</v>
      </c>
      <c r="G52">
        <v>0.01</v>
      </c>
      <c r="H52">
        <v>0.01</v>
      </c>
      <c r="I52">
        <v>0.01</v>
      </c>
      <c r="J52" s="2">
        <f t="shared" si="12"/>
        <v>0.01</v>
      </c>
      <c r="K52" s="1">
        <f t="shared" si="13"/>
        <v>0.01</v>
      </c>
      <c r="L52" s="28"/>
      <c r="M52" s="7">
        <f t="shared" si="14"/>
        <v>0</v>
      </c>
      <c r="N52" s="7">
        <f t="shared" si="14"/>
        <v>0</v>
      </c>
    </row>
    <row r="53" spans="1:14" x14ac:dyDescent="0.25">
      <c r="A53" t="s">
        <v>28</v>
      </c>
      <c r="B53" s="2">
        <v>0.01</v>
      </c>
      <c r="C53" s="1">
        <v>0.01</v>
      </c>
      <c r="D53" s="1">
        <v>0.01</v>
      </c>
      <c r="E53" s="2">
        <f t="shared" si="10"/>
        <v>0.01</v>
      </c>
      <c r="F53" s="28">
        <f t="shared" si="11"/>
        <v>0.01</v>
      </c>
      <c r="G53">
        <v>0.02</v>
      </c>
      <c r="H53">
        <v>0.02</v>
      </c>
      <c r="I53">
        <v>0.02</v>
      </c>
      <c r="J53" s="2">
        <f t="shared" si="12"/>
        <v>0.02</v>
      </c>
      <c r="K53" s="1">
        <f t="shared" si="13"/>
        <v>0.02</v>
      </c>
      <c r="L53" s="28"/>
      <c r="M53" s="7">
        <f t="shared" si="14"/>
        <v>1</v>
      </c>
      <c r="N53" s="7">
        <f t="shared" si="14"/>
        <v>1</v>
      </c>
    </row>
    <row r="54" spans="1:14" x14ac:dyDescent="0.25">
      <c r="A54" t="s">
        <v>30</v>
      </c>
      <c r="B54" s="2">
        <v>0.01</v>
      </c>
      <c r="C54" s="1">
        <v>0.01</v>
      </c>
      <c r="D54" s="1">
        <v>0.01</v>
      </c>
      <c r="E54" s="2">
        <f t="shared" si="10"/>
        <v>0.01</v>
      </c>
      <c r="F54" s="28">
        <f t="shared" si="11"/>
        <v>0.01</v>
      </c>
      <c r="G54">
        <v>0.01</v>
      </c>
      <c r="H54">
        <v>0.01</v>
      </c>
      <c r="I54">
        <v>0.01</v>
      </c>
      <c r="J54" s="2">
        <f t="shared" si="12"/>
        <v>0.01</v>
      </c>
      <c r="K54" s="1">
        <f t="shared" si="13"/>
        <v>0.01</v>
      </c>
      <c r="L54" s="28"/>
      <c r="M54" s="7">
        <f t="shared" si="14"/>
        <v>0</v>
      </c>
      <c r="N54" s="7">
        <f t="shared" si="14"/>
        <v>0</v>
      </c>
    </row>
    <row r="55" spans="1:14" x14ac:dyDescent="0.25">
      <c r="A55" t="s">
        <v>32</v>
      </c>
      <c r="B55" s="2">
        <v>0.01</v>
      </c>
      <c r="C55" s="1">
        <v>0.01</v>
      </c>
      <c r="D55" s="1">
        <v>0.01</v>
      </c>
      <c r="E55" s="2">
        <f t="shared" si="10"/>
        <v>0.01</v>
      </c>
      <c r="F55" s="28">
        <f t="shared" si="11"/>
        <v>0.01</v>
      </c>
      <c r="G55">
        <v>0.02</v>
      </c>
      <c r="H55">
        <v>0.02</v>
      </c>
      <c r="I55">
        <v>0.02</v>
      </c>
      <c r="J55" s="2">
        <f t="shared" si="12"/>
        <v>0.02</v>
      </c>
      <c r="K55" s="1">
        <f t="shared" si="13"/>
        <v>0.02</v>
      </c>
      <c r="L55" s="28"/>
      <c r="M55" s="7">
        <f t="shared" si="14"/>
        <v>1</v>
      </c>
      <c r="N55" s="7">
        <f t="shared" si="14"/>
        <v>1</v>
      </c>
    </row>
    <row r="56" spans="1:14" x14ac:dyDescent="0.25">
      <c r="A56" t="s">
        <v>34</v>
      </c>
      <c r="B56" s="2">
        <v>0.02</v>
      </c>
      <c r="C56" s="1">
        <v>0.02</v>
      </c>
      <c r="D56" s="1">
        <v>0.02</v>
      </c>
      <c r="E56" s="2">
        <f t="shared" si="10"/>
        <v>0.02</v>
      </c>
      <c r="F56" s="28">
        <f t="shared" si="11"/>
        <v>0.02</v>
      </c>
      <c r="G56">
        <v>0.02</v>
      </c>
      <c r="H56">
        <v>0.02</v>
      </c>
      <c r="I56">
        <v>0.02</v>
      </c>
      <c r="J56" s="2">
        <f t="shared" si="12"/>
        <v>0.02</v>
      </c>
      <c r="K56" s="1">
        <f t="shared" si="13"/>
        <v>0.02</v>
      </c>
      <c r="L56" s="28"/>
      <c r="M56" s="7">
        <f t="shared" si="14"/>
        <v>0</v>
      </c>
      <c r="N56" s="7">
        <f t="shared" si="14"/>
        <v>0</v>
      </c>
    </row>
    <row r="57" spans="1:14" x14ac:dyDescent="0.25">
      <c r="A57" s="3" t="s">
        <v>36</v>
      </c>
      <c r="B57" s="4">
        <v>0.01</v>
      </c>
      <c r="C57" s="3">
        <v>0.01</v>
      </c>
      <c r="D57" s="3">
        <v>0.01</v>
      </c>
      <c r="E57" s="4">
        <f t="shared" si="10"/>
        <v>0.01</v>
      </c>
      <c r="F57" s="29">
        <f t="shared" si="11"/>
        <v>0.01</v>
      </c>
      <c r="G57" s="3">
        <v>0.02</v>
      </c>
      <c r="H57" s="3">
        <v>0.02</v>
      </c>
      <c r="I57" s="3">
        <v>0.02</v>
      </c>
      <c r="J57" s="4">
        <f t="shared" si="12"/>
        <v>0.02</v>
      </c>
      <c r="K57" s="3">
        <f t="shared" si="13"/>
        <v>0.02</v>
      </c>
      <c r="L57" s="29"/>
      <c r="M57" s="8">
        <f t="shared" si="14"/>
        <v>1</v>
      </c>
      <c r="N57" s="8">
        <f t="shared" si="14"/>
        <v>1</v>
      </c>
    </row>
  </sheetData>
  <conditionalFormatting sqref="M2:N57">
    <cfRule type="expression" dxfId="1" priority="14">
      <formula>E2&gt;J2</formula>
    </cfRule>
  </conditionalFormatting>
  <conditionalFormatting sqref="B2:F57">
    <cfRule type="expression" dxfId="0" priority="13">
      <formula>B2&gt;G2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VC11</vt:lpstr>
      <vt:lpstr>VC10</vt:lpstr>
      <vt:lpstr>GCC 4.7.2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2013-06-12T19:55:02Z</cp:lastPrinted>
  <dcterms:created xsi:type="dcterms:W3CDTF">2013-06-11T22:46:00Z</dcterms:created>
  <dcterms:modified xsi:type="dcterms:W3CDTF">2013-06-12T23:44:55Z</dcterms:modified>
</cp:coreProperties>
</file>