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Visualization" sheetId="1" r:id="rId1"/>
    <sheet name="GCC 4.5.2" sheetId="2" r:id="rId2"/>
    <sheet name="GCC 4.6.1-keep" sheetId="3" r:id="rId3"/>
    <sheet name="GCC 4.6.1-omit" sheetId="4" r:id="rId4"/>
    <sheet name="VC32" sheetId="5" r:id="rId5"/>
    <sheet name="VC32+PGO" sheetId="6" r:id="rId6"/>
    <sheet name="VC64" sheetId="7" r:id="rId7"/>
    <sheet name="VC64+PGO" sheetId="8" r:id="rId8"/>
    <sheet name="Sheet1" sheetId="9" r:id="rId9"/>
  </sheets>
  <calcPr calcId="145621"/>
</workbook>
</file>

<file path=xl/calcChain.xml><?xml version="1.0" encoding="utf-8"?>
<calcChain xmlns="http://schemas.openxmlformats.org/spreadsheetml/2006/main">
  <c r="A25" i="8" l="1"/>
  <c r="A24" i="8"/>
  <c r="A23" i="8"/>
  <c r="A22" i="8"/>
  <c r="A21" i="8"/>
  <c r="A20" i="8"/>
  <c r="A19" i="8"/>
  <c r="A18" i="8"/>
  <c r="A17" i="8"/>
  <c r="A16" i="8"/>
  <c r="A15" i="8"/>
  <c r="A14" i="8"/>
  <c r="A13" i="8"/>
  <c r="A12" i="8"/>
  <c r="A11" i="8"/>
  <c r="A10" i="8"/>
  <c r="A9" i="8"/>
  <c r="A8" i="8"/>
  <c r="A7" i="8"/>
  <c r="A6" i="8"/>
  <c r="A5" i="8"/>
  <c r="A4" i="8"/>
  <c r="A3" i="8"/>
  <c r="A2" i="8"/>
  <c r="A25" i="7"/>
  <c r="A24" i="7"/>
  <c r="A23" i="7"/>
  <c r="A22" i="7"/>
  <c r="A21" i="7"/>
  <c r="A20" i="7"/>
  <c r="A19" i="7"/>
  <c r="A18" i="7"/>
  <c r="A17" i="7"/>
  <c r="A16" i="7"/>
  <c r="A15" i="7"/>
  <c r="A14" i="7"/>
  <c r="A13" i="7"/>
  <c r="A12" i="7"/>
  <c r="A11" i="7"/>
  <c r="A10" i="7"/>
  <c r="A9" i="7"/>
  <c r="A8" i="7"/>
  <c r="A7" i="7"/>
  <c r="A6" i="7"/>
  <c r="A5" i="7"/>
  <c r="A4" i="7"/>
  <c r="A3" i="7"/>
  <c r="A2" i="7"/>
  <c r="A25" i="6"/>
  <c r="A24" i="6"/>
  <c r="A23" i="6"/>
  <c r="A22" i="6"/>
  <c r="A21" i="6"/>
  <c r="A20" i="6"/>
  <c r="A19" i="6"/>
  <c r="A18" i="6"/>
  <c r="A17" i="6"/>
  <c r="A16" i="6"/>
  <c r="A15" i="6"/>
  <c r="A14" i="6"/>
  <c r="A13" i="6"/>
  <c r="A12" i="6"/>
  <c r="A11" i="6"/>
  <c r="A10" i="6"/>
  <c r="A9" i="6"/>
  <c r="A8" i="6"/>
  <c r="A7" i="6"/>
  <c r="A6" i="6"/>
  <c r="A5" i="6"/>
  <c r="A4" i="6"/>
  <c r="A3" i="6"/>
  <c r="A2" i="6"/>
  <c r="A25" i="5"/>
  <c r="A24" i="5"/>
  <c r="A23" i="5"/>
  <c r="A22" i="5"/>
  <c r="A21" i="5"/>
  <c r="A20" i="5"/>
  <c r="A19" i="5"/>
  <c r="A18" i="5"/>
  <c r="A17" i="5"/>
  <c r="A16" i="5"/>
  <c r="A15" i="5"/>
  <c r="A14" i="5"/>
  <c r="A13" i="5"/>
  <c r="A12" i="5"/>
  <c r="A11" i="5"/>
  <c r="A10" i="5"/>
  <c r="A9" i="5"/>
  <c r="A8" i="5"/>
  <c r="A7" i="5"/>
  <c r="A6" i="5"/>
  <c r="A5" i="5"/>
  <c r="A4" i="5"/>
  <c r="A3" i="5"/>
  <c r="A2" i="5"/>
  <c r="A25" i="4"/>
  <c r="A24" i="4"/>
  <c r="A23" i="4"/>
  <c r="A22" i="4"/>
  <c r="A21" i="4"/>
  <c r="A20" i="4"/>
  <c r="A19" i="4"/>
  <c r="A18" i="4"/>
  <c r="A17" i="4"/>
  <c r="A16" i="4"/>
  <c r="A15" i="4"/>
  <c r="A14" i="4"/>
  <c r="A13" i="4"/>
  <c r="A12" i="4"/>
  <c r="A11" i="4"/>
  <c r="A10" i="4"/>
  <c r="A9" i="4"/>
  <c r="A8" i="4"/>
  <c r="A7" i="4"/>
  <c r="A6" i="4"/>
  <c r="A5" i="4"/>
  <c r="A4" i="4"/>
  <c r="A3" i="4"/>
  <c r="A2" i="4"/>
  <c r="A25" i="3"/>
  <c r="A24" i="3"/>
  <c r="A23" i="3"/>
  <c r="A22" i="3"/>
  <c r="A21" i="3"/>
  <c r="A20" i="3"/>
  <c r="A19" i="3"/>
  <c r="A18" i="3"/>
  <c r="A17" i="3"/>
  <c r="A16" i="3"/>
  <c r="A15" i="3"/>
  <c r="A14" i="3"/>
  <c r="A13" i="3"/>
  <c r="A12" i="3"/>
  <c r="A11" i="3"/>
  <c r="A10" i="3"/>
  <c r="A9" i="3"/>
  <c r="A8" i="3"/>
  <c r="A7" i="3"/>
  <c r="A6" i="3"/>
  <c r="A5" i="3"/>
  <c r="A4" i="3"/>
  <c r="A3" i="3"/>
  <c r="A2" i="3"/>
  <c r="A3" i="2"/>
  <c r="A4" i="2"/>
  <c r="A5" i="2"/>
  <c r="A6" i="2"/>
  <c r="A7" i="2"/>
  <c r="A8" i="2"/>
  <c r="A9" i="2"/>
  <c r="A10" i="2"/>
  <c r="A11" i="2"/>
  <c r="A12" i="2"/>
  <c r="A13" i="2"/>
  <c r="A14" i="2"/>
  <c r="A15" i="2"/>
  <c r="A16" i="2"/>
  <c r="A17" i="2"/>
  <c r="A18" i="2"/>
  <c r="A19" i="2"/>
  <c r="A20" i="2"/>
  <c r="A21" i="2"/>
  <c r="A22" i="2"/>
  <c r="A23" i="2"/>
  <c r="A24" i="2"/>
  <c r="A25" i="2"/>
  <c r="A2" i="2"/>
  <c r="D10" i="1" l="1"/>
  <c r="D11" i="1"/>
  <c r="D9" i="1"/>
  <c r="B8" i="1"/>
  <c r="F22" i="1"/>
  <c r="F4" i="1"/>
  <c r="F18" i="1"/>
  <c r="F19" i="1"/>
  <c r="H2" i="1"/>
  <c r="F24" i="1"/>
  <c r="G17" i="1"/>
  <c r="H6" i="1"/>
  <c r="G22" i="1"/>
  <c r="G15" i="1"/>
  <c r="G20" i="1"/>
  <c r="F3" i="1"/>
  <c r="H22" i="1"/>
  <c r="F14" i="1"/>
  <c r="F12" i="1"/>
  <c r="G3" i="1"/>
  <c r="H19" i="1"/>
  <c r="H14" i="1"/>
  <c r="F7" i="1"/>
  <c r="G19" i="1"/>
  <c r="F17" i="1"/>
  <c r="G14" i="1"/>
  <c r="H15" i="1"/>
  <c r="G12" i="1"/>
  <c r="G4" i="1"/>
  <c r="F13" i="1"/>
  <c r="H21" i="1"/>
  <c r="H18" i="1"/>
  <c r="F6" i="1"/>
  <c r="G21" i="1"/>
  <c r="G18" i="1"/>
  <c r="F15" i="1"/>
  <c r="H3" i="1"/>
  <c r="F9" i="1"/>
  <c r="H20" i="1"/>
  <c r="G2" i="1"/>
  <c r="G13" i="1"/>
  <c r="G25" i="1"/>
  <c r="F10" i="1"/>
  <c r="F20" i="1"/>
  <c r="H24" i="1"/>
  <c r="H5" i="1"/>
  <c r="H13" i="1"/>
  <c r="G16" i="1"/>
  <c r="H17" i="1"/>
  <c r="G10" i="1"/>
  <c r="F5" i="1"/>
  <c r="H8" i="1"/>
  <c r="F23" i="1"/>
  <c r="H11" i="1"/>
  <c r="F25" i="1"/>
  <c r="G9" i="1"/>
  <c r="G8" i="1"/>
  <c r="H10" i="1"/>
  <c r="H9" i="1"/>
  <c r="H23" i="1"/>
  <c r="G23" i="1"/>
  <c r="F21" i="1"/>
  <c r="F11" i="1"/>
  <c r="G7" i="1"/>
  <c r="H12" i="1"/>
  <c r="H16" i="1"/>
  <c r="H25" i="1"/>
  <c r="F2" i="1"/>
  <c r="H7" i="1"/>
  <c r="F16" i="1"/>
  <c r="G24" i="1"/>
  <c r="G5" i="1"/>
  <c r="G11" i="1"/>
  <c r="G6" i="1"/>
  <c r="H4" i="1"/>
  <c r="F8" i="1"/>
  <c r="N27" i="1" l="1"/>
  <c r="S27" i="1"/>
  <c r="D27" i="1"/>
  <c r="D26" i="1"/>
  <c r="D25" i="1"/>
  <c r="E27" i="1"/>
  <c r="E26" i="1"/>
  <c r="E25" i="1"/>
  <c r="C27" i="1"/>
  <c r="C26" i="1"/>
  <c r="C25" i="1"/>
  <c r="B27" i="1"/>
  <c r="B26" i="1"/>
  <c r="B25" i="1"/>
  <c r="C16" i="1"/>
  <c r="D21" i="1"/>
  <c r="B15" i="1"/>
  <c r="B20" i="1"/>
  <c r="B22" i="1"/>
  <c r="B17" i="1"/>
  <c r="D16" i="1"/>
  <c r="D15" i="1"/>
  <c r="C15" i="1"/>
  <c r="D20" i="1"/>
  <c r="C20" i="1"/>
  <c r="E20" i="1"/>
  <c r="C22" i="1"/>
  <c r="B16" i="1"/>
  <c r="B21" i="1"/>
  <c r="C21" i="1"/>
  <c r="D22" i="1"/>
  <c r="C17" i="1"/>
  <c r="E22" i="1"/>
  <c r="E21" i="1"/>
  <c r="D17" i="1"/>
</calcChain>
</file>

<file path=xl/comments1.xml><?xml version="1.0" encoding="utf-8"?>
<comments xmlns="http://schemas.openxmlformats.org/spreadsheetml/2006/main">
  <authors>
    <author>Yuriy Solodkyy</author>
  </authors>
  <commentList>
    <comment ref="A8" authorId="0">
      <text>
        <r>
          <rPr>
            <b/>
            <sz val="9"/>
            <color indexed="81"/>
            <rFont val="Tahoma"/>
            <family val="2"/>
            <charset val="204"/>
          </rPr>
          <t>Yuriy Solodkyy:</t>
        </r>
        <r>
          <rPr>
            <sz val="9"/>
            <color indexed="81"/>
            <rFont val="Tahoma"/>
            <family val="2"/>
            <charset val="204"/>
          </rPr>
          <t xml:space="preserve">
This value chooses one of the 7 data sets we have available in separate sheets below. Each data set is specific to compiler, its version and some flags.
PGO stands for Profile Guided Optimizations
FP stands for Frame Pointer
We have them because Visual C++ does not have means to do branch hinting besides PGO, while GCC changed the default in 4.6 to omit FP by default in -O flag</t>
        </r>
      </text>
    </comment>
    <comment ref="A9" authorId="0">
      <text>
        <r>
          <rPr>
            <b/>
            <sz val="9"/>
            <color indexed="81"/>
            <rFont val="Tahoma"/>
            <family val="2"/>
            <charset val="204"/>
          </rPr>
          <t>Yuriy Solodkyy:</t>
        </r>
        <r>
          <rPr>
            <sz val="9"/>
            <color indexed="81"/>
            <rFont val="Tahoma"/>
            <family val="2"/>
            <charset val="204"/>
          </rPr>
          <t xml:space="preserve">
Presence of Forwarding means matching derived classes against base classes (as opposed to exact classes). 
Visitors generally become slower when forwarding is used because of extra call needed to forward visitation to base class. Type switching (matching here) generally becomes faster in the presence of forwarding because of smaller jump tables and thus better instruction cache reuse (we believe).</t>
        </r>
      </text>
    </comment>
    <comment ref="A10" authorId="0">
      <text>
        <r>
          <rPr>
            <b/>
            <sz val="9"/>
            <color indexed="81"/>
            <rFont val="Tahoma"/>
            <family val="2"/>
            <charset val="204"/>
          </rPr>
          <t>Yuriy Solodkyy:</t>
        </r>
        <r>
          <rPr>
            <sz val="9"/>
            <color indexed="81"/>
            <rFont val="Tahoma"/>
            <family val="2"/>
            <charset val="204"/>
          </rPr>
          <t xml:space="preserve">
Choice of encoding chooses one of the two entirely independent implementation techniques for type switch:
Open Encoding relies only on presence of virtual table pointers in the class hierarchy.
Tag Encoding relies on the presence of a dedicated member of integral type that uniquely identifies the variant.</t>
        </r>
      </text>
    </comment>
    <comment ref="A11" authorId="0">
      <text>
        <r>
          <rPr>
            <b/>
            <sz val="9"/>
            <color indexed="81"/>
            <rFont val="Tahoma"/>
            <family val="2"/>
            <charset val="204"/>
          </rPr>
          <t>Yuriy Solodkyy:</t>
        </r>
        <r>
          <rPr>
            <sz val="9"/>
            <color indexed="81"/>
            <rFont val="Tahoma"/>
            <family val="2"/>
            <charset val="204"/>
          </rPr>
          <t xml:space="preserve">
Use of unified syntax makes the library easier to use by novices. In this case we use some meta-programming to infer the best way to switch on a given class hierarchy. Naturally this introduces some run-time overhead, that can be avoided if the user tells the library via macro what kind of exact syntax to use.</t>
        </r>
      </text>
    </comment>
    <comment ref="B14" authorId="0">
      <text>
        <r>
          <rPr>
            <b/>
            <sz val="9"/>
            <color indexed="81"/>
            <rFont val="Tahoma"/>
            <family val="2"/>
            <charset val="204"/>
          </rPr>
          <t>Yuriy Solodkyy:</t>
        </r>
        <r>
          <rPr>
            <sz val="9"/>
            <color indexed="81"/>
            <rFont val="Tahoma"/>
            <family val="2"/>
            <charset val="204"/>
          </rPr>
          <t xml:space="preserve">
Red values indicate cases when visitors are faster than matching (type switching). When on percentage - by corresponding number of percents</t>
        </r>
      </text>
    </comment>
    <comment ref="C14" authorId="0">
      <text>
        <r>
          <rPr>
            <b/>
            <sz val="9"/>
            <color indexed="81"/>
            <rFont val="Tahoma"/>
            <family val="2"/>
            <charset val="204"/>
          </rPr>
          <t>Yuriy Solodkyy:</t>
        </r>
        <r>
          <rPr>
            <sz val="9"/>
            <color indexed="81"/>
            <rFont val="Tahoma"/>
            <family val="2"/>
            <charset val="204"/>
          </rPr>
          <t xml:space="preserve">
Blue values indicate cases when matching (type switching) is faster than visitors. When on percentage - by corresponding number of percents</t>
        </r>
      </text>
    </comment>
    <comment ref="D14" authorId="0">
      <text>
        <r>
          <rPr>
            <b/>
            <sz val="9"/>
            <color indexed="81"/>
            <rFont val="Tahoma"/>
            <family val="2"/>
            <charset val="204"/>
          </rPr>
          <t>Yuriy Solodkyy:</t>
        </r>
        <r>
          <rPr>
            <sz val="9"/>
            <color indexed="81"/>
            <rFont val="Tahoma"/>
            <family val="2"/>
            <charset val="204"/>
          </rPr>
          <t xml:space="preserve">
NOTE: Relative percentage is not computed from the ratio of numbers on the left, but is explicitly saved from the original time ratio for N=10000 iterations, which is more precise than the ratio of time approximations for 1 iteration!</t>
        </r>
      </text>
    </comment>
    <comment ref="A19" authorId="0">
      <text>
        <r>
          <rPr>
            <b/>
            <sz val="9"/>
            <color indexed="81"/>
            <rFont val="Tahoma"/>
            <family val="2"/>
            <charset val="204"/>
          </rPr>
          <t>Yuriy Solodkyy:</t>
        </r>
        <r>
          <rPr>
            <sz val="9"/>
            <color indexed="81"/>
            <rFont val="Tahoma"/>
            <family val="2"/>
            <charset val="204"/>
          </rPr>
          <t xml:space="preserve">
Represents graph in which variation in Syntax variable is explicitly displayed by 2 additional columns</t>
        </r>
      </text>
    </comment>
    <comment ref="A24" authorId="0">
      <text>
        <r>
          <rPr>
            <b/>
            <sz val="9"/>
            <color indexed="81"/>
            <rFont val="Tahoma"/>
            <family val="2"/>
            <charset val="204"/>
          </rPr>
          <t>Yuriy Solodkyy:</t>
        </r>
        <r>
          <rPr>
            <sz val="9"/>
            <color indexed="81"/>
            <rFont val="Tahoma"/>
            <family val="2"/>
            <charset val="204"/>
          </rPr>
          <t xml:space="preserve">
Represents graph in which variation in Forwarding variable is explicitly displayed by 2 additional columns</t>
        </r>
      </text>
    </comment>
  </commentList>
</comments>
</file>

<file path=xl/sharedStrings.xml><?xml version="1.0" encoding="utf-8"?>
<sst xmlns="http://schemas.openxmlformats.org/spreadsheetml/2006/main" count="247" uniqueCount="49">
  <si>
    <t>Test1</t>
  </si>
  <si>
    <t>Test2</t>
  </si>
  <si>
    <t>Test3</t>
  </si>
  <si>
    <t>Relative:</t>
  </si>
  <si>
    <t>Visitors:</t>
  </si>
  <si>
    <t>Matching:</t>
  </si>
  <si>
    <t>GCC 4.5.2</t>
  </si>
  <si>
    <t>GCC 4.6.1-keep</t>
  </si>
  <si>
    <t>GCC 4.6.1-omit</t>
  </si>
  <si>
    <t>VC32</t>
  </si>
  <si>
    <t>VC32+PGO</t>
  </si>
  <si>
    <t>VC64</t>
  </si>
  <si>
    <t>VC64+PGO</t>
  </si>
  <si>
    <t>Visitors</t>
  </si>
  <si>
    <t>Matching</t>
  </si>
  <si>
    <t>Use Case</t>
  </si>
  <si>
    <t>Encoding</t>
  </si>
  <si>
    <t>Syntax</t>
  </si>
  <si>
    <t>Forwarding</t>
  </si>
  <si>
    <t>Repetitive</t>
  </si>
  <si>
    <t>Randomized</t>
  </si>
  <si>
    <t>Sequential</t>
  </si>
  <si>
    <t>Special</t>
  </si>
  <si>
    <t>Yes</t>
  </si>
  <si>
    <t>F</t>
  </si>
  <si>
    <t>f</t>
  </si>
  <si>
    <t>p</t>
  </si>
  <si>
    <t>P</t>
  </si>
  <si>
    <t>k</t>
  </si>
  <si>
    <t>K</t>
  </si>
  <si>
    <t>Unified</t>
  </si>
  <si>
    <t>No</t>
  </si>
  <si>
    <t>Tag</t>
  </si>
  <si>
    <t>Open</t>
  </si>
  <si>
    <t>Relative</t>
  </si>
  <si>
    <t>Random</t>
  </si>
  <si>
    <t>Change These Values</t>
  </si>
  <si>
    <t>Vis/U</t>
  </si>
  <si>
    <t>Vis/S</t>
  </si>
  <si>
    <t>Mat/U</t>
  </si>
  <si>
    <t>Mat/S</t>
  </si>
  <si>
    <t>Vis/Y</t>
  </si>
  <si>
    <t>Vis/N</t>
  </si>
  <si>
    <t>Mat/Y</t>
  </si>
  <si>
    <t>Mat/N</t>
  </si>
  <si>
    <t>REP</t>
  </si>
  <si>
    <t>SEQ</t>
  </si>
  <si>
    <t>RND</t>
  </si>
  <si>
    <t>Open Type Switch</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</si>
</sst>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charset val="204"/>
      <scheme val="minor"/>
    </font>
    <font>
      <sz val="8"/>
      <color rgb="FF000000"/>
      <name val="Tahoma"/>
      <family val="2"/>
      <charset val="204"/>
    </font>
    <font>
      <sz val="11"/>
      <color rgb="FFFF0000"/>
      <name val="Calibri"/>
      <family val="2"/>
      <scheme val="minor"/>
    </font>
    <font>
      <sz val="11"/>
      <color theme="4"/>
      <name val="Calibri"/>
      <family val="2"/>
      <scheme val="minor"/>
    </font>
    <font>
      <sz val="11"/>
      <color theme="1"/>
      <name val="Consolas"/>
      <family val="3"/>
      <charset val="204"/>
    </font>
    <font>
      <b/>
      <sz val="8"/>
      <color theme="1"/>
      <name val="Calibri"/>
      <family val="2"/>
      <charset val="204"/>
      <scheme val="minor"/>
    </font>
    <font>
      <sz val="11"/>
      <color rgb="FFC00000"/>
      <name val="Calibri"/>
      <family val="2"/>
      <scheme val="minor"/>
    </font>
    <font>
      <b/>
      <sz val="11"/>
      <color rgb="FFC00000"/>
      <name val="Calibri"/>
      <family val="2"/>
      <scheme val="minor"/>
    </font>
    <font>
      <sz val="11"/>
      <color rgb="FF00B050"/>
      <name val="Calibri"/>
      <family val="2"/>
      <scheme val="minor"/>
    </font>
    <font>
      <b/>
      <sz val="11"/>
      <color rgb="FF00B050"/>
      <name val="Calibri"/>
      <family val="2"/>
      <scheme val="minor"/>
    </font>
    <font>
      <sz val="11"/>
      <color theme="9" tint="-0.249977111117893"/>
      <name val="Calibri"/>
      <family val="2"/>
      <scheme val="minor"/>
    </font>
    <font>
      <b/>
      <sz val="11"/>
      <color theme="9" tint="-0.249977111117893"/>
      <name val="Calibri"/>
      <family val="2"/>
      <scheme val="minor"/>
    </font>
    <font>
      <sz val="11"/>
      <color theme="7" tint="-0.249977111117893"/>
      <name val="Calibri"/>
      <family val="2"/>
      <scheme val="minor"/>
    </font>
    <font>
      <sz val="9"/>
      <color indexed="81"/>
      <name val="Tahoma"/>
      <family val="2"/>
      <charset val="204"/>
    </font>
    <font>
      <b/>
      <sz val="9"/>
      <color indexed="81"/>
      <name val="Tahoma"/>
      <family val="2"/>
      <charset val="204"/>
    </font>
  </fonts>
  <fills count="3">
    <fill>
      <patternFill patternType="none"/>
    </fill>
    <fill>
      <patternFill patternType="gray125"/>
    </fill>
    <fill>
      <patternFill patternType="solid">
        <fgColor theme="4" tint="0.79998168889431442"/>
        <bgColor indexed="64"/>
      </patternFill>
    </fill>
  </fills>
  <borders count="16">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9" fontId="0" fillId="0" borderId="0" xfId="0" applyNumberFormat="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2" xfId="0" applyBorder="1"/>
    <xf numFmtId="0" fontId="3" fillId="0" borderId="0" xfId="0" applyFont="1"/>
    <xf numFmtId="0" fontId="0" fillId="2" borderId="4" xfId="0" applyFill="1" applyBorder="1"/>
    <xf numFmtId="0" fontId="0" fillId="2" borderId="3" xfId="0" applyFill="1" applyBorder="1"/>
    <xf numFmtId="0" fontId="0" fillId="2" borderId="6" xfId="0" applyFill="1" applyBorder="1"/>
    <xf numFmtId="0" fontId="0" fillId="2" borderId="2" xfId="0" applyFill="1" applyBorder="1"/>
    <xf numFmtId="0" fontId="0" fillId="2" borderId="7" xfId="0" applyFill="1" applyBorder="1"/>
    <xf numFmtId="1" fontId="0" fillId="0" borderId="4" xfId="0" applyNumberFormat="1" applyBorder="1"/>
    <xf numFmtId="1" fontId="0" fillId="0" borderId="5" xfId="0" applyNumberFormat="1" applyBorder="1"/>
    <xf numFmtId="1" fontId="0" fillId="0" borderId="3" xfId="0" applyNumberFormat="1" applyBorder="1"/>
    <xf numFmtId="1" fontId="0" fillId="0" borderId="6" xfId="0" applyNumberFormat="1" applyBorder="1"/>
    <xf numFmtId="1" fontId="0" fillId="0" borderId="2" xfId="0" applyNumberFormat="1" applyBorder="1"/>
    <xf numFmtId="1" fontId="0" fillId="0" borderId="7" xfId="0" applyNumberFormat="1" applyBorder="1"/>
    <xf numFmtId="0" fontId="3" fillId="0" borderId="4" xfId="0" applyFont="1" applyBorder="1"/>
    <xf numFmtId="0" fontId="4" fillId="0" borderId="5" xfId="0" applyFont="1" applyBorder="1"/>
    <xf numFmtId="0" fontId="7" fillId="0" borderId="0" xfId="0" applyFont="1"/>
    <xf numFmtId="0" fontId="9" fillId="0" borderId="0" xfId="0" applyFont="1"/>
    <xf numFmtId="0" fontId="11" fillId="0" borderId="0" xfId="0" applyFont="1"/>
    <xf numFmtId="0" fontId="13" fillId="0" borderId="0" xfId="0" applyFont="1"/>
    <xf numFmtId="0" fontId="13" fillId="2" borderId="3" xfId="0" applyFont="1" applyFill="1" applyBorder="1"/>
    <xf numFmtId="0" fontId="13" fillId="2" borderId="8" xfId="0" applyFont="1" applyFill="1" applyBorder="1" applyAlignment="1">
      <alignment horizontal="center"/>
    </xf>
    <xf numFmtId="0" fontId="7" fillId="2" borderId="9" xfId="0" applyFont="1" applyFill="1" applyBorder="1" applyAlignment="1">
      <alignment horizontal="center"/>
    </xf>
    <xf numFmtId="0" fontId="9" fillId="2" borderId="9" xfId="0" applyFont="1" applyFill="1" applyBorder="1" applyAlignment="1">
      <alignment horizontal="center"/>
    </xf>
    <xf numFmtId="0" fontId="11" fillId="2" borderId="10" xfId="0" applyFont="1" applyFill="1" applyBorder="1" applyAlignment="1">
      <alignment horizontal="center"/>
    </xf>
    <xf numFmtId="1" fontId="0" fillId="0" borderId="0" xfId="0" applyNumberFormat="1" applyBorder="1"/>
    <xf numFmtId="0" fontId="0" fillId="0" borderId="12" xfId="0" applyBorder="1"/>
    <xf numFmtId="0" fontId="0" fillId="0" borderId="0" xfId="0" applyBorder="1"/>
    <xf numFmtId="0" fontId="0" fillId="0" borderId="1" xfId="0" applyBorder="1"/>
    <xf numFmtId="1" fontId="0" fillId="0" borderId="1" xfId="0" applyNumberFormat="1" applyBorder="1"/>
    <xf numFmtId="0" fontId="3" fillId="0" borderId="13" xfId="0" applyFont="1" applyBorder="1"/>
    <xf numFmtId="0" fontId="4" fillId="0" borderId="14" xfId="0" applyFont="1" applyBorder="1"/>
    <xf numFmtId="0" fontId="3" fillId="0" borderId="14" xfId="0" applyFont="1" applyBorder="1"/>
    <xf numFmtId="0" fontId="4" fillId="0" borderId="4" xfId="0" applyFont="1" applyBorder="1"/>
    <xf numFmtId="9" fontId="0" fillId="0" borderId="9" xfId="0" applyNumberFormat="1" applyBorder="1" applyAlignment="1">
      <alignment horizontal="center"/>
    </xf>
    <xf numFmtId="9" fontId="0" fillId="0" borderId="10" xfId="0" applyNumberFormat="1" applyBorder="1" applyAlignment="1">
      <alignment horizontal="center"/>
    </xf>
    <xf numFmtId="0" fontId="0" fillId="0" borderId="11" xfId="0" applyBorder="1"/>
    <xf numFmtId="0" fontId="6" fillId="0" borderId="13" xfId="0" applyFont="1" applyBorder="1"/>
    <xf numFmtId="0" fontId="6" fillId="0" borderId="14" xfId="0" applyFont="1" applyBorder="1"/>
    <xf numFmtId="0" fontId="1" fillId="0" borderId="14" xfId="0" applyFont="1" applyFill="1" applyBorder="1"/>
    <xf numFmtId="0" fontId="10" fillId="0" borderId="14" xfId="0" applyFont="1" applyFill="1" applyBorder="1"/>
    <xf numFmtId="0" fontId="12" fillId="0" borderId="14" xfId="0" applyFont="1" applyFill="1" applyBorder="1"/>
    <xf numFmtId="0" fontId="8" fillId="0" borderId="14" xfId="0" applyFont="1" applyFill="1" applyBorder="1"/>
    <xf numFmtId="0" fontId="7" fillId="0" borderId="5" xfId="0" applyFont="1" applyBorder="1"/>
    <xf numFmtId="9" fontId="0" fillId="0" borderId="3" xfId="0" applyNumberFormat="1" applyBorder="1"/>
    <xf numFmtId="0" fontId="5" fillId="0" borderId="0" xfId="0" applyFont="1" applyBorder="1"/>
    <xf numFmtId="0" fontId="5" fillId="0" borderId="6" xfId="0" applyFont="1" applyBorder="1"/>
    <xf numFmtId="0" fontId="5" fillId="0" borderId="1" xfId="0" applyFont="1" applyBorder="1"/>
    <xf numFmtId="0" fontId="5" fillId="0" borderId="7" xfId="0" applyFont="1" applyBorder="1"/>
    <xf numFmtId="0" fontId="6" fillId="0" borderId="15" xfId="0" applyFont="1" applyBorder="1"/>
    <xf numFmtId="0" fontId="0" fillId="2" borderId="5" xfId="0" applyFill="1" applyBorder="1"/>
    <xf numFmtId="9" fontId="0" fillId="0" borderId="1" xfId="0" applyNumberFormat="1" applyBorder="1"/>
    <xf numFmtId="0" fontId="3" fillId="0" borderId="12" xfId="0" applyFont="1" applyBorder="1"/>
    <xf numFmtId="0" fontId="4" fillId="0" borderId="12" xfId="0" applyFont="1" applyBorder="1"/>
    <xf numFmtId="0" fontId="1" fillId="2" borderId="8" xfId="0" applyFont="1" applyFill="1" applyBorder="1" applyAlignment="1">
      <alignment horizontal="center" vertical="center" textRotation="180" wrapText="1"/>
    </xf>
    <xf numFmtId="0" fontId="1" fillId="2" borderId="9" xfId="0" applyFont="1" applyFill="1" applyBorder="1" applyAlignment="1">
      <alignment horizontal="center" vertical="center" textRotation="180" wrapText="1"/>
    </xf>
    <xf numFmtId="0" fontId="1" fillId="2" borderId="10" xfId="0" applyFont="1" applyFill="1" applyBorder="1" applyAlignment="1">
      <alignment horizontal="center" vertical="center" textRotation="180" wrapText="1"/>
    </xf>
  </cellXfs>
  <cellStyles count="1">
    <cellStyle name="Normal" xfId="0" builtinId="0"/>
  </cellStyles>
  <dxfs count="31">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FF0000"/>
      </font>
    </dxf>
    <dxf>
      <font>
        <color theme="4"/>
      </font>
    </dxf>
    <dxf>
      <fill>
        <patternFill>
          <bgColor rgb="FFFFC7CE"/>
        </patternFill>
      </fill>
    </dxf>
    <dxf>
      <font>
        <color theme="4"/>
      </font>
    </dxf>
    <dxf>
      <font>
        <color rgb="FFFF0000"/>
      </font>
    </dxf>
    <dxf>
      <font>
        <color rgb="FFFF0000"/>
      </font>
    </dxf>
    <dxf>
      <font>
        <color theme="4"/>
      </font>
    </dxf>
    <dxf>
      <font>
        <color theme="4"/>
      </font>
    </dxf>
    <dxf>
      <font>
        <color rgb="FFFF0000"/>
      </font>
    </dxf>
    <dxf>
      <font>
        <color rgb="FFFF0000"/>
      </font>
    </dxf>
    <dxf>
      <font>
        <color theme="4"/>
      </font>
    </dxf>
    <dxf>
      <font>
        <color rgb="FFFF0000"/>
      </font>
    </dxf>
    <dxf>
      <font>
        <color theme="4"/>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8181"/>
      <color rgb="FFFFC7C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Selected Configuration</a:t>
            </a:r>
          </a:p>
        </c:rich>
      </c:tx>
      <c:layout>
        <c:manualLayout>
          <c:xMode val="edge"/>
          <c:yMode val="edge"/>
          <c:x val="0.30452076919972743"/>
          <c:y val="5.1480051480051477E-2"/>
        </c:manualLayout>
      </c:layout>
      <c:overlay val="1"/>
    </c:title>
    <c:autoTitleDeleted val="0"/>
    <c:plotArea>
      <c:layout>
        <c:manualLayout>
          <c:layoutTarget val="inner"/>
          <c:xMode val="edge"/>
          <c:yMode val="edge"/>
          <c:x val="8.607174103237096E-2"/>
          <c:y val="5.1400554097404488E-2"/>
          <c:w val="0.85517404988683521"/>
          <c:h val="0.8326195683872849"/>
        </c:manualLayout>
      </c:layout>
      <c:barChart>
        <c:barDir val="col"/>
        <c:grouping val="clustered"/>
        <c:varyColors val="0"/>
        <c:ser>
          <c:idx val="0"/>
          <c:order val="0"/>
          <c:tx>
            <c:strRef>
              <c:f>Visualization!$B$14</c:f>
              <c:strCache>
                <c:ptCount val="1"/>
                <c:pt idx="0">
                  <c:v>Visitors</c:v>
                </c:pt>
              </c:strCache>
            </c:strRef>
          </c:tx>
          <c:spPr>
            <a:solidFill>
              <a:srgbClr val="FF0000"/>
            </a:solidFill>
          </c:spPr>
          <c:invertIfNegative val="0"/>
          <c:cat>
            <c:strRef>
              <c:f>Visualization!$A$15:$A$17</c:f>
              <c:strCache>
                <c:ptCount val="3"/>
                <c:pt idx="0">
                  <c:v>Repetitive</c:v>
                </c:pt>
                <c:pt idx="1">
                  <c:v>Random</c:v>
                </c:pt>
                <c:pt idx="2">
                  <c:v>Sequential</c:v>
                </c:pt>
              </c:strCache>
            </c:strRef>
          </c:cat>
          <c:val>
            <c:numRef>
              <c:f>Visualization!$B$15:$B$17</c:f>
              <c:numCache>
                <c:formatCode>0</c:formatCode>
                <c:ptCount val="3"/>
                <c:pt idx="0">
                  <c:v>22</c:v>
                </c:pt>
                <c:pt idx="1">
                  <c:v>59</c:v>
                </c:pt>
                <c:pt idx="2">
                  <c:v>61</c:v>
                </c:pt>
              </c:numCache>
            </c:numRef>
          </c:val>
        </c:ser>
        <c:ser>
          <c:idx val="1"/>
          <c:order val="1"/>
          <c:tx>
            <c:strRef>
              <c:f>Visualization!$C$14</c:f>
              <c:strCache>
                <c:ptCount val="1"/>
                <c:pt idx="0">
                  <c:v>Matching</c:v>
                </c:pt>
              </c:strCache>
            </c:strRef>
          </c:tx>
          <c:spPr>
            <a:solidFill>
              <a:schemeClr val="accent1"/>
            </a:solidFill>
          </c:spPr>
          <c:invertIfNegative val="0"/>
          <c:cat>
            <c:strRef>
              <c:f>Visualization!$A$15:$A$17</c:f>
              <c:strCache>
                <c:ptCount val="3"/>
                <c:pt idx="0">
                  <c:v>Repetitive</c:v>
                </c:pt>
                <c:pt idx="1">
                  <c:v>Random</c:v>
                </c:pt>
                <c:pt idx="2">
                  <c:v>Sequential</c:v>
                </c:pt>
              </c:strCache>
            </c:strRef>
          </c:cat>
          <c:val>
            <c:numRef>
              <c:f>Visualization!$C$15:$C$17</c:f>
              <c:numCache>
                <c:formatCode>0</c:formatCode>
                <c:ptCount val="3"/>
                <c:pt idx="0">
                  <c:v>18</c:v>
                </c:pt>
                <c:pt idx="1">
                  <c:v>47</c:v>
                </c:pt>
                <c:pt idx="2">
                  <c:v>18</c:v>
                </c:pt>
              </c:numCache>
            </c:numRef>
          </c:val>
        </c:ser>
        <c:dLbls>
          <c:showLegendKey val="0"/>
          <c:showVal val="0"/>
          <c:showCatName val="0"/>
          <c:showSerName val="0"/>
          <c:showPercent val="0"/>
          <c:showBubbleSize val="0"/>
        </c:dLbls>
        <c:gapWidth val="150"/>
        <c:axId val="41171968"/>
        <c:axId val="41182336"/>
      </c:barChart>
      <c:catAx>
        <c:axId val="41171968"/>
        <c:scaling>
          <c:orientation val="minMax"/>
        </c:scaling>
        <c:delete val="0"/>
        <c:axPos val="b"/>
        <c:title>
          <c:tx>
            <c:rich>
              <a:bodyPr/>
              <a:lstStyle/>
              <a:p>
                <a:pPr>
                  <a:defRPr/>
                </a:pPr>
                <a:r>
                  <a:rPr lang="en-US" sz="900"/>
                  <a:t>Use Case</a:t>
                </a:r>
              </a:p>
            </c:rich>
          </c:tx>
          <c:layout>
            <c:manualLayout>
              <c:xMode val="edge"/>
              <c:yMode val="edge"/>
              <c:x val="1.0062339259297652E-3"/>
              <c:y val="0.91687147214706266"/>
            </c:manualLayout>
          </c:layout>
          <c:overlay val="0"/>
        </c:title>
        <c:majorTickMark val="out"/>
        <c:minorTickMark val="none"/>
        <c:tickLblPos val="nextTo"/>
        <c:crossAx val="41182336"/>
        <c:crosses val="autoZero"/>
        <c:auto val="1"/>
        <c:lblAlgn val="ctr"/>
        <c:lblOffset val="100"/>
        <c:noMultiLvlLbl val="0"/>
      </c:catAx>
      <c:valAx>
        <c:axId val="41182336"/>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9.7446226196268443E-2"/>
              <c:y val="0.24473900221931719"/>
            </c:manualLayout>
          </c:layout>
          <c:overlay val="0"/>
        </c:title>
        <c:numFmt formatCode="0" sourceLinked="1"/>
        <c:majorTickMark val="out"/>
        <c:minorTickMark val="none"/>
        <c:tickLblPos val="nextTo"/>
        <c:crossAx val="41171968"/>
        <c:crosses val="autoZero"/>
        <c:crossBetween val="between"/>
      </c:valAx>
    </c:plotArea>
    <c:legend>
      <c:legendPos val="t"/>
      <c:layout>
        <c:manualLayout>
          <c:xMode val="edge"/>
          <c:yMode val="edge"/>
          <c:x val="0.25999385170401956"/>
          <c:y val="0.13682262690136707"/>
          <c:w val="0.58109366697261011"/>
          <c:h val="7.4300583914400628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Visualization!$N$27</c:f>
          <c:strCache>
            <c:ptCount val="1"/>
            <c:pt idx="0">
              <c:v>Open Encoding+Yes Forwarding</c:v>
            </c:pt>
          </c:strCache>
        </c:strRef>
      </c:tx>
      <c:layout>
        <c:manualLayout>
          <c:xMode val="edge"/>
          <c:yMode val="edge"/>
          <c:x val="0.21549974261802579"/>
          <c:y val="4.6421635162500093E-2"/>
        </c:manualLayout>
      </c:layout>
      <c:overlay val="1"/>
      <c:txPr>
        <a:bodyPr/>
        <a:lstStyle/>
        <a:p>
          <a:pPr>
            <a:defRPr sz="1200"/>
          </a:pPr>
          <a:endParaRPr lang="en-US"/>
        </a:p>
      </c:txPr>
    </c:title>
    <c:autoTitleDeleted val="0"/>
    <c:plotArea>
      <c:layout>
        <c:manualLayout>
          <c:layoutTarget val="inner"/>
          <c:xMode val="edge"/>
          <c:yMode val="edge"/>
          <c:x val="8.607174103237096E-2"/>
          <c:y val="4.7154782735491389E-2"/>
          <c:w val="0.88337270341207352"/>
          <c:h val="0.83686533974919797"/>
        </c:manualLayout>
      </c:layout>
      <c:barChart>
        <c:barDir val="col"/>
        <c:grouping val="clustered"/>
        <c:varyColors val="0"/>
        <c:ser>
          <c:idx val="0"/>
          <c:order val="0"/>
          <c:tx>
            <c:strRef>
              <c:f>Visualization!$B$19</c:f>
              <c:strCache>
                <c:ptCount val="1"/>
                <c:pt idx="0">
                  <c:v>Vis/U</c:v>
                </c:pt>
              </c:strCache>
            </c:strRef>
          </c:tx>
          <c:spPr>
            <a:solidFill>
              <a:srgbClr val="FF0000"/>
            </a:solidFill>
          </c:spPr>
          <c:invertIfNegative val="0"/>
          <c:cat>
            <c:strRef>
              <c:f>Visualization!$A$20:$A$22</c:f>
              <c:strCache>
                <c:ptCount val="3"/>
                <c:pt idx="0">
                  <c:v>Repetitive</c:v>
                </c:pt>
                <c:pt idx="1">
                  <c:v>Random</c:v>
                </c:pt>
                <c:pt idx="2">
                  <c:v>Sequential</c:v>
                </c:pt>
              </c:strCache>
            </c:strRef>
          </c:cat>
          <c:val>
            <c:numRef>
              <c:f>Visualization!$B$20:$B$22</c:f>
              <c:numCache>
                <c:formatCode>0</c:formatCode>
                <c:ptCount val="3"/>
                <c:pt idx="0">
                  <c:v>22</c:v>
                </c:pt>
                <c:pt idx="1">
                  <c:v>60</c:v>
                </c:pt>
                <c:pt idx="2">
                  <c:v>64</c:v>
                </c:pt>
              </c:numCache>
            </c:numRef>
          </c:val>
        </c:ser>
        <c:ser>
          <c:idx val="1"/>
          <c:order val="1"/>
          <c:tx>
            <c:strRef>
              <c:f>Visualization!$C$19</c:f>
              <c:strCache>
                <c:ptCount val="1"/>
                <c:pt idx="0">
                  <c:v>Vis/S</c:v>
                </c:pt>
              </c:strCache>
            </c:strRef>
          </c:tx>
          <c:spPr>
            <a:pattFill prst="pct30">
              <a:fgClr>
                <a:srgbClr val="FF8181"/>
              </a:fgClr>
              <a:bgClr>
                <a:schemeClr val="bg1"/>
              </a:bgClr>
            </a:pattFill>
          </c:spPr>
          <c:invertIfNegative val="0"/>
          <c:cat>
            <c:strRef>
              <c:f>Visualization!$A$20:$A$22</c:f>
              <c:strCache>
                <c:ptCount val="3"/>
                <c:pt idx="0">
                  <c:v>Repetitive</c:v>
                </c:pt>
                <c:pt idx="1">
                  <c:v>Random</c:v>
                </c:pt>
                <c:pt idx="2">
                  <c:v>Sequential</c:v>
                </c:pt>
              </c:strCache>
            </c:strRef>
          </c:cat>
          <c:val>
            <c:numRef>
              <c:f>Visualization!$C$20:$C$22</c:f>
              <c:numCache>
                <c:formatCode>General</c:formatCode>
                <c:ptCount val="3"/>
                <c:pt idx="0">
                  <c:v>22</c:v>
                </c:pt>
                <c:pt idx="1">
                  <c:v>59</c:v>
                </c:pt>
                <c:pt idx="2">
                  <c:v>61</c:v>
                </c:pt>
              </c:numCache>
            </c:numRef>
          </c:val>
        </c:ser>
        <c:ser>
          <c:idx val="2"/>
          <c:order val="2"/>
          <c:tx>
            <c:strRef>
              <c:f>Visualization!$D$19</c:f>
              <c:strCache>
                <c:ptCount val="1"/>
                <c:pt idx="0">
                  <c:v>Mat/U</c:v>
                </c:pt>
              </c:strCache>
            </c:strRef>
          </c:tx>
          <c:spPr>
            <a:solidFill>
              <a:schemeClr val="accent1"/>
            </a:solidFill>
          </c:spPr>
          <c:invertIfNegative val="0"/>
          <c:cat>
            <c:strRef>
              <c:f>Visualization!$A$20:$A$22</c:f>
              <c:strCache>
                <c:ptCount val="3"/>
                <c:pt idx="0">
                  <c:v>Repetitive</c:v>
                </c:pt>
                <c:pt idx="1">
                  <c:v>Random</c:v>
                </c:pt>
                <c:pt idx="2">
                  <c:v>Sequential</c:v>
                </c:pt>
              </c:strCache>
            </c:strRef>
          </c:cat>
          <c:val>
            <c:numRef>
              <c:f>Visualization!$D$20:$D$22</c:f>
              <c:numCache>
                <c:formatCode>0</c:formatCode>
                <c:ptCount val="3"/>
                <c:pt idx="0">
                  <c:v>18</c:v>
                </c:pt>
                <c:pt idx="1">
                  <c:v>47</c:v>
                </c:pt>
                <c:pt idx="2">
                  <c:v>33</c:v>
                </c:pt>
              </c:numCache>
            </c:numRef>
          </c:val>
        </c:ser>
        <c:ser>
          <c:idx val="3"/>
          <c:order val="3"/>
          <c:tx>
            <c:strRef>
              <c:f>Visualization!$E$19</c:f>
              <c:strCache>
                <c:ptCount val="1"/>
                <c:pt idx="0">
                  <c:v>Mat/S</c:v>
                </c:pt>
              </c:strCache>
            </c:strRef>
          </c:tx>
          <c:spPr>
            <a:pattFill prst="pct30">
              <a:fgClr>
                <a:schemeClr val="tx2">
                  <a:lumMod val="40000"/>
                  <a:lumOff val="60000"/>
                </a:schemeClr>
              </a:fgClr>
              <a:bgClr>
                <a:schemeClr val="bg1"/>
              </a:bgClr>
            </a:pattFill>
          </c:spPr>
          <c:invertIfNegative val="0"/>
          <c:cat>
            <c:strRef>
              <c:f>Visualization!$A$20:$A$22</c:f>
              <c:strCache>
                <c:ptCount val="3"/>
                <c:pt idx="0">
                  <c:v>Repetitive</c:v>
                </c:pt>
                <c:pt idx="1">
                  <c:v>Random</c:v>
                </c:pt>
                <c:pt idx="2">
                  <c:v>Sequential</c:v>
                </c:pt>
              </c:strCache>
            </c:strRef>
          </c:cat>
          <c:val>
            <c:numRef>
              <c:f>Visualization!$E$20:$E$22</c:f>
              <c:numCache>
                <c:formatCode>General</c:formatCode>
                <c:ptCount val="3"/>
                <c:pt idx="0">
                  <c:v>18</c:v>
                </c:pt>
                <c:pt idx="1">
                  <c:v>47</c:v>
                </c:pt>
                <c:pt idx="2">
                  <c:v>18</c:v>
                </c:pt>
              </c:numCache>
            </c:numRef>
          </c:val>
        </c:ser>
        <c:dLbls>
          <c:showLegendKey val="0"/>
          <c:showVal val="0"/>
          <c:showCatName val="0"/>
          <c:showSerName val="0"/>
          <c:showPercent val="0"/>
          <c:showBubbleSize val="0"/>
        </c:dLbls>
        <c:gapWidth val="150"/>
        <c:axId val="41107840"/>
        <c:axId val="41109760"/>
      </c:barChart>
      <c:catAx>
        <c:axId val="41107840"/>
        <c:scaling>
          <c:orientation val="minMax"/>
        </c:scaling>
        <c:delete val="0"/>
        <c:axPos val="b"/>
        <c:title>
          <c:tx>
            <c:rich>
              <a:bodyPr/>
              <a:lstStyle/>
              <a:p>
                <a:pPr>
                  <a:defRPr sz="900"/>
                </a:pPr>
                <a:r>
                  <a:rPr lang="en-US" sz="900"/>
                  <a:t>Use Case</a:t>
                </a:r>
              </a:p>
            </c:rich>
          </c:tx>
          <c:layout>
            <c:manualLayout>
              <c:xMode val="edge"/>
              <c:yMode val="edge"/>
              <c:x val="4.7103033826454664E-3"/>
              <c:y val="0.92157302330341717"/>
            </c:manualLayout>
          </c:layout>
          <c:overlay val="0"/>
        </c:title>
        <c:majorTickMark val="out"/>
        <c:minorTickMark val="none"/>
        <c:tickLblPos val="nextTo"/>
        <c:crossAx val="41109760"/>
        <c:crosses val="autoZero"/>
        <c:auto val="1"/>
        <c:lblAlgn val="ctr"/>
        <c:lblOffset val="100"/>
        <c:noMultiLvlLbl val="0"/>
      </c:catAx>
      <c:valAx>
        <c:axId val="41109760"/>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0.10000003280840972"/>
              <c:y val="0.24254431174544536"/>
            </c:manualLayout>
          </c:layout>
          <c:overlay val="0"/>
        </c:title>
        <c:numFmt formatCode="0" sourceLinked="1"/>
        <c:majorTickMark val="out"/>
        <c:minorTickMark val="none"/>
        <c:tickLblPos val="nextTo"/>
        <c:crossAx val="41107840"/>
        <c:crosses val="autoZero"/>
        <c:crossBetween val="between"/>
      </c:valAx>
    </c:plotArea>
    <c:legend>
      <c:legendPos val="t"/>
      <c:layout>
        <c:manualLayout>
          <c:xMode val="edge"/>
          <c:yMode val="edge"/>
          <c:x val="0.19145052212943639"/>
          <c:y val="0.13450983545703177"/>
          <c:w val="0.6926915002268702"/>
          <c:h val="9.3270934207993289E-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Visualization!$S$27</c:f>
          <c:strCache>
            <c:ptCount val="1"/>
            <c:pt idx="0">
              <c:v>Open Encoding+Special Syntax</c:v>
            </c:pt>
          </c:strCache>
        </c:strRef>
      </c:tx>
      <c:layout>
        <c:manualLayout>
          <c:xMode val="edge"/>
          <c:yMode val="edge"/>
          <c:x val="0.21254140831411034"/>
          <c:y val="4.1263675700000078E-2"/>
        </c:manualLayout>
      </c:layout>
      <c:overlay val="1"/>
      <c:txPr>
        <a:bodyPr/>
        <a:lstStyle/>
        <a:p>
          <a:pPr>
            <a:defRPr sz="1200"/>
          </a:pPr>
          <a:endParaRPr lang="en-US"/>
        </a:p>
      </c:txPr>
    </c:title>
    <c:autoTitleDeleted val="0"/>
    <c:plotArea>
      <c:layout>
        <c:manualLayout>
          <c:layoutTarget val="inner"/>
          <c:xMode val="edge"/>
          <c:yMode val="edge"/>
          <c:x val="8.607174103237096E-2"/>
          <c:y val="4.7154782735491389E-2"/>
          <c:w val="0.88337270341207352"/>
          <c:h val="0.83686533974919797"/>
        </c:manualLayout>
      </c:layout>
      <c:barChart>
        <c:barDir val="col"/>
        <c:grouping val="clustered"/>
        <c:varyColors val="0"/>
        <c:ser>
          <c:idx val="0"/>
          <c:order val="0"/>
          <c:tx>
            <c:strRef>
              <c:f>Visualization!$B$24</c:f>
              <c:strCache>
                <c:ptCount val="1"/>
                <c:pt idx="0">
                  <c:v>Vis/Y</c:v>
                </c:pt>
              </c:strCache>
            </c:strRef>
          </c:tx>
          <c:spPr>
            <a:solidFill>
              <a:srgbClr val="FF0000"/>
            </a:solidFill>
          </c:spPr>
          <c:invertIfNegative val="0"/>
          <c:cat>
            <c:strRef>
              <c:f>Visualization!$A$25:$A$27</c:f>
              <c:strCache>
                <c:ptCount val="3"/>
                <c:pt idx="0">
                  <c:v>Repetitive</c:v>
                </c:pt>
                <c:pt idx="1">
                  <c:v>Random</c:v>
                </c:pt>
                <c:pt idx="2">
                  <c:v>Sequential</c:v>
                </c:pt>
              </c:strCache>
            </c:strRef>
          </c:cat>
          <c:val>
            <c:numRef>
              <c:f>Visualization!$B$25:$B$27</c:f>
              <c:numCache>
                <c:formatCode>0</c:formatCode>
                <c:ptCount val="3"/>
                <c:pt idx="0">
                  <c:v>22</c:v>
                </c:pt>
                <c:pt idx="1">
                  <c:v>59</c:v>
                </c:pt>
                <c:pt idx="2">
                  <c:v>61</c:v>
                </c:pt>
              </c:numCache>
            </c:numRef>
          </c:val>
        </c:ser>
        <c:ser>
          <c:idx val="1"/>
          <c:order val="1"/>
          <c:tx>
            <c:strRef>
              <c:f>Visualization!$C$24</c:f>
              <c:strCache>
                <c:ptCount val="1"/>
                <c:pt idx="0">
                  <c:v>Vis/N</c:v>
                </c:pt>
              </c:strCache>
            </c:strRef>
          </c:tx>
          <c:spPr>
            <a:pattFill prst="pct30">
              <a:fgClr>
                <a:srgbClr val="FF8181"/>
              </a:fgClr>
              <a:bgClr>
                <a:schemeClr val="bg1"/>
              </a:bgClr>
            </a:pattFill>
          </c:spPr>
          <c:invertIfNegative val="0"/>
          <c:cat>
            <c:strRef>
              <c:f>Visualization!$A$25:$A$27</c:f>
              <c:strCache>
                <c:ptCount val="3"/>
                <c:pt idx="0">
                  <c:v>Repetitive</c:v>
                </c:pt>
                <c:pt idx="1">
                  <c:v>Random</c:v>
                </c:pt>
                <c:pt idx="2">
                  <c:v>Sequential</c:v>
                </c:pt>
              </c:strCache>
            </c:strRef>
          </c:cat>
          <c:val>
            <c:numRef>
              <c:f>Visualization!$C$25:$C$27</c:f>
              <c:numCache>
                <c:formatCode>0</c:formatCode>
                <c:ptCount val="3"/>
                <c:pt idx="0">
                  <c:v>20</c:v>
                </c:pt>
                <c:pt idx="1">
                  <c:v>55</c:v>
                </c:pt>
                <c:pt idx="2">
                  <c:v>56</c:v>
                </c:pt>
              </c:numCache>
            </c:numRef>
          </c:val>
        </c:ser>
        <c:ser>
          <c:idx val="2"/>
          <c:order val="2"/>
          <c:tx>
            <c:strRef>
              <c:f>Visualization!$D$24</c:f>
              <c:strCache>
                <c:ptCount val="1"/>
                <c:pt idx="0">
                  <c:v>Mat/N</c:v>
                </c:pt>
              </c:strCache>
            </c:strRef>
          </c:tx>
          <c:spPr>
            <a:pattFill prst="pct30">
              <a:fgClr>
                <a:schemeClr val="tx2">
                  <a:lumMod val="40000"/>
                  <a:lumOff val="60000"/>
                </a:schemeClr>
              </a:fgClr>
              <a:bgClr>
                <a:schemeClr val="bg1"/>
              </a:bgClr>
            </a:pattFill>
          </c:spPr>
          <c:invertIfNegative val="0"/>
          <c:cat>
            <c:strRef>
              <c:f>Visualization!$A$25:$A$27</c:f>
              <c:strCache>
                <c:ptCount val="3"/>
                <c:pt idx="0">
                  <c:v>Repetitive</c:v>
                </c:pt>
                <c:pt idx="1">
                  <c:v>Random</c:v>
                </c:pt>
                <c:pt idx="2">
                  <c:v>Sequential</c:v>
                </c:pt>
              </c:strCache>
            </c:strRef>
          </c:cat>
          <c:val>
            <c:numRef>
              <c:f>Visualization!$D$25:$D$27</c:f>
              <c:numCache>
                <c:formatCode>General</c:formatCode>
                <c:ptCount val="3"/>
                <c:pt idx="0">
                  <c:v>18</c:v>
                </c:pt>
                <c:pt idx="1">
                  <c:v>55</c:v>
                </c:pt>
                <c:pt idx="2">
                  <c:v>49</c:v>
                </c:pt>
              </c:numCache>
            </c:numRef>
          </c:val>
        </c:ser>
        <c:ser>
          <c:idx val="3"/>
          <c:order val="3"/>
          <c:tx>
            <c:strRef>
              <c:f>Visualization!$E$24</c:f>
              <c:strCache>
                <c:ptCount val="1"/>
                <c:pt idx="0">
                  <c:v>Mat/Y</c:v>
                </c:pt>
              </c:strCache>
            </c:strRef>
          </c:tx>
          <c:spPr>
            <a:solidFill>
              <a:schemeClr val="accent1"/>
            </a:solidFill>
          </c:spPr>
          <c:invertIfNegative val="0"/>
          <c:cat>
            <c:strRef>
              <c:f>Visualization!$A$25:$A$27</c:f>
              <c:strCache>
                <c:ptCount val="3"/>
                <c:pt idx="0">
                  <c:v>Repetitive</c:v>
                </c:pt>
                <c:pt idx="1">
                  <c:v>Random</c:v>
                </c:pt>
                <c:pt idx="2">
                  <c:v>Sequential</c:v>
                </c:pt>
              </c:strCache>
            </c:strRef>
          </c:cat>
          <c:val>
            <c:numRef>
              <c:f>Visualization!$E$25:$E$27</c:f>
              <c:numCache>
                <c:formatCode>0</c:formatCode>
                <c:ptCount val="3"/>
                <c:pt idx="0">
                  <c:v>18</c:v>
                </c:pt>
                <c:pt idx="1">
                  <c:v>47</c:v>
                </c:pt>
                <c:pt idx="2">
                  <c:v>18</c:v>
                </c:pt>
              </c:numCache>
            </c:numRef>
          </c:val>
        </c:ser>
        <c:dLbls>
          <c:showLegendKey val="0"/>
          <c:showVal val="0"/>
          <c:showCatName val="0"/>
          <c:showSerName val="0"/>
          <c:showPercent val="0"/>
          <c:showBubbleSize val="0"/>
        </c:dLbls>
        <c:gapWidth val="150"/>
        <c:axId val="41155200"/>
        <c:axId val="43524864"/>
      </c:barChart>
      <c:catAx>
        <c:axId val="41155200"/>
        <c:scaling>
          <c:orientation val="minMax"/>
        </c:scaling>
        <c:delete val="0"/>
        <c:axPos val="b"/>
        <c:title>
          <c:tx>
            <c:rich>
              <a:bodyPr/>
              <a:lstStyle/>
              <a:p>
                <a:pPr>
                  <a:defRPr sz="900"/>
                </a:pPr>
                <a:r>
                  <a:rPr lang="en-US" sz="900"/>
                  <a:t>Use Case</a:t>
                </a:r>
              </a:p>
            </c:rich>
          </c:tx>
          <c:layout>
            <c:manualLayout>
              <c:xMode val="edge"/>
              <c:yMode val="edge"/>
              <c:x val="4.7103033826454664E-3"/>
              <c:y val="0.92157302330341717"/>
            </c:manualLayout>
          </c:layout>
          <c:overlay val="0"/>
        </c:title>
        <c:majorTickMark val="out"/>
        <c:minorTickMark val="none"/>
        <c:tickLblPos val="nextTo"/>
        <c:crossAx val="43524864"/>
        <c:crosses val="autoZero"/>
        <c:auto val="1"/>
        <c:lblAlgn val="ctr"/>
        <c:lblOffset val="100"/>
        <c:noMultiLvlLbl val="0"/>
      </c:catAx>
      <c:valAx>
        <c:axId val="43524864"/>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0.10000003280840972"/>
              <c:y val="0.24254431174544536"/>
            </c:manualLayout>
          </c:layout>
          <c:overlay val="0"/>
        </c:title>
        <c:numFmt formatCode="0" sourceLinked="1"/>
        <c:majorTickMark val="out"/>
        <c:minorTickMark val="none"/>
        <c:tickLblPos val="nextTo"/>
        <c:crossAx val="41155200"/>
        <c:crosses val="autoZero"/>
        <c:crossBetween val="between"/>
      </c:valAx>
    </c:plotArea>
    <c:legend>
      <c:legendPos val="t"/>
      <c:layout>
        <c:manualLayout>
          <c:xMode val="edge"/>
          <c:yMode val="edge"/>
          <c:x val="0.20395052623048762"/>
          <c:y val="0.1345098354570318"/>
          <c:w val="0.6926915002268702"/>
          <c:h val="9.3270934207993289E-2"/>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Selected Configuration</a:t>
            </a:r>
          </a:p>
        </c:rich>
      </c:tx>
      <c:layout>
        <c:manualLayout>
          <c:xMode val="edge"/>
          <c:yMode val="edge"/>
          <c:x val="0.30452076919972743"/>
          <c:y val="5.1480051480051477E-2"/>
        </c:manualLayout>
      </c:layout>
      <c:overlay val="1"/>
    </c:title>
    <c:autoTitleDeleted val="0"/>
    <c:plotArea>
      <c:layout>
        <c:manualLayout>
          <c:layoutTarget val="inner"/>
          <c:xMode val="edge"/>
          <c:yMode val="edge"/>
          <c:x val="8.607174103237096E-2"/>
          <c:y val="5.1400554097404488E-2"/>
          <c:w val="0.85517404988683521"/>
          <c:h val="0.8326195683872849"/>
        </c:manualLayout>
      </c:layout>
      <c:barChart>
        <c:barDir val="col"/>
        <c:grouping val="clustered"/>
        <c:varyColors val="0"/>
        <c:ser>
          <c:idx val="0"/>
          <c:order val="0"/>
          <c:tx>
            <c:strRef>
              <c:f>Visualization!$B$14</c:f>
              <c:strCache>
                <c:ptCount val="1"/>
                <c:pt idx="0">
                  <c:v>Visitors</c:v>
                </c:pt>
              </c:strCache>
            </c:strRef>
          </c:tx>
          <c:spPr>
            <a:pattFill prst="pct60">
              <a:fgClr>
                <a:srgbClr val="FF0000"/>
              </a:fgClr>
              <a:bgClr>
                <a:schemeClr val="bg1"/>
              </a:bgClr>
            </a:pattFill>
          </c:spPr>
          <c:invertIfNegative val="0"/>
          <c:cat>
            <c:strRef>
              <c:f>Visualization!$A$15:$A$17</c:f>
              <c:strCache>
                <c:ptCount val="3"/>
                <c:pt idx="0">
                  <c:v>Repetitive</c:v>
                </c:pt>
                <c:pt idx="1">
                  <c:v>Random</c:v>
                </c:pt>
                <c:pt idx="2">
                  <c:v>Sequential</c:v>
                </c:pt>
              </c:strCache>
            </c:strRef>
          </c:cat>
          <c:val>
            <c:numRef>
              <c:f>Visualization!$B$15:$B$17</c:f>
              <c:numCache>
                <c:formatCode>0</c:formatCode>
                <c:ptCount val="3"/>
                <c:pt idx="0">
                  <c:v>22</c:v>
                </c:pt>
                <c:pt idx="1">
                  <c:v>59</c:v>
                </c:pt>
                <c:pt idx="2">
                  <c:v>61</c:v>
                </c:pt>
              </c:numCache>
            </c:numRef>
          </c:val>
        </c:ser>
        <c:ser>
          <c:idx val="1"/>
          <c:order val="1"/>
          <c:tx>
            <c:strRef>
              <c:f>Visualization!$C$14</c:f>
              <c:strCache>
                <c:ptCount val="1"/>
                <c:pt idx="0">
                  <c:v>Matching</c:v>
                </c:pt>
              </c:strCache>
            </c:strRef>
          </c:tx>
          <c:spPr>
            <a:solidFill>
              <a:schemeClr val="accent1"/>
            </a:solidFill>
          </c:spPr>
          <c:invertIfNegative val="0"/>
          <c:cat>
            <c:strRef>
              <c:f>Visualization!$A$15:$A$17</c:f>
              <c:strCache>
                <c:ptCount val="3"/>
                <c:pt idx="0">
                  <c:v>Repetitive</c:v>
                </c:pt>
                <c:pt idx="1">
                  <c:v>Random</c:v>
                </c:pt>
                <c:pt idx="2">
                  <c:v>Sequential</c:v>
                </c:pt>
              </c:strCache>
            </c:strRef>
          </c:cat>
          <c:val>
            <c:numRef>
              <c:f>Visualization!$C$15:$C$17</c:f>
              <c:numCache>
                <c:formatCode>0</c:formatCode>
                <c:ptCount val="3"/>
                <c:pt idx="0">
                  <c:v>18</c:v>
                </c:pt>
                <c:pt idx="1">
                  <c:v>47</c:v>
                </c:pt>
                <c:pt idx="2">
                  <c:v>18</c:v>
                </c:pt>
              </c:numCache>
            </c:numRef>
          </c:val>
        </c:ser>
        <c:dLbls>
          <c:showLegendKey val="0"/>
          <c:showVal val="0"/>
          <c:showCatName val="0"/>
          <c:showSerName val="0"/>
          <c:showPercent val="0"/>
          <c:showBubbleSize val="0"/>
        </c:dLbls>
        <c:gapWidth val="150"/>
        <c:axId val="43664512"/>
        <c:axId val="43666432"/>
      </c:barChart>
      <c:catAx>
        <c:axId val="43664512"/>
        <c:scaling>
          <c:orientation val="minMax"/>
        </c:scaling>
        <c:delete val="0"/>
        <c:axPos val="b"/>
        <c:title>
          <c:tx>
            <c:rich>
              <a:bodyPr/>
              <a:lstStyle/>
              <a:p>
                <a:pPr>
                  <a:defRPr/>
                </a:pPr>
                <a:r>
                  <a:rPr lang="en-US" sz="900"/>
                  <a:t>Use Case</a:t>
                </a:r>
              </a:p>
            </c:rich>
          </c:tx>
          <c:layout>
            <c:manualLayout>
              <c:xMode val="edge"/>
              <c:yMode val="edge"/>
              <c:x val="1.0062339259297652E-3"/>
              <c:y val="0.91687147214706266"/>
            </c:manualLayout>
          </c:layout>
          <c:overlay val="0"/>
        </c:title>
        <c:majorTickMark val="out"/>
        <c:minorTickMark val="none"/>
        <c:tickLblPos val="nextTo"/>
        <c:crossAx val="43666432"/>
        <c:crosses val="autoZero"/>
        <c:auto val="1"/>
        <c:lblAlgn val="ctr"/>
        <c:lblOffset val="100"/>
        <c:noMultiLvlLbl val="0"/>
      </c:catAx>
      <c:valAx>
        <c:axId val="43666432"/>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9.7446226196268443E-2"/>
              <c:y val="0.24473900221931719"/>
            </c:manualLayout>
          </c:layout>
          <c:overlay val="0"/>
        </c:title>
        <c:numFmt formatCode="0" sourceLinked="1"/>
        <c:majorTickMark val="out"/>
        <c:minorTickMark val="none"/>
        <c:tickLblPos val="nextTo"/>
        <c:crossAx val="43664512"/>
        <c:crosses val="autoZero"/>
        <c:crossBetween val="between"/>
      </c:valAx>
    </c:plotArea>
    <c:legend>
      <c:legendPos val="t"/>
      <c:layout>
        <c:manualLayout>
          <c:xMode val="edge"/>
          <c:yMode val="edge"/>
          <c:x val="0.25999385170401956"/>
          <c:y val="0.13682262690136707"/>
          <c:w val="0.58109366697261011"/>
          <c:h val="7.4300583914400628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88407699037624E-2"/>
          <c:y val="5.1400554097404488E-2"/>
          <c:w val="0.89074868766404192"/>
          <c:h val="0.7986057100005356"/>
        </c:manualLayout>
      </c:layout>
      <c:barChart>
        <c:barDir val="col"/>
        <c:grouping val="clustered"/>
        <c:varyColors val="0"/>
        <c:ser>
          <c:idx val="0"/>
          <c:order val="0"/>
          <c:tx>
            <c:strRef>
              <c:f>Sheet1!$B$1</c:f>
              <c:strCache>
                <c:ptCount val="1"/>
                <c:pt idx="0">
                  <c:v>Visitors</c:v>
                </c:pt>
              </c:strCache>
            </c:strRef>
          </c:tx>
          <c:spPr>
            <a:solidFill>
              <a:srgbClr val="FF0000"/>
            </a:solidFill>
          </c:spPr>
          <c:invertIfNegative val="0"/>
          <c:cat>
            <c:strRef>
              <c:f>Sheet1!$A$2:$A$4</c:f>
              <c:strCache>
                <c:ptCount val="3"/>
                <c:pt idx="0">
                  <c:v>REP</c:v>
                </c:pt>
                <c:pt idx="1">
                  <c:v>SEQ</c:v>
                </c:pt>
                <c:pt idx="2">
                  <c:v>RND</c:v>
                </c:pt>
              </c:strCache>
            </c:strRef>
          </c:cat>
          <c:val>
            <c:numRef>
              <c:f>Sheet1!$B$2:$B$4</c:f>
              <c:numCache>
                <c:formatCode>General</c:formatCode>
                <c:ptCount val="3"/>
                <c:pt idx="0">
                  <c:v>20</c:v>
                </c:pt>
                <c:pt idx="1">
                  <c:v>56</c:v>
                </c:pt>
                <c:pt idx="2">
                  <c:v>55</c:v>
                </c:pt>
              </c:numCache>
            </c:numRef>
          </c:val>
        </c:ser>
        <c:ser>
          <c:idx val="1"/>
          <c:order val="1"/>
          <c:tx>
            <c:strRef>
              <c:f>Sheet1!$C$1</c:f>
              <c:strCache>
                <c:ptCount val="1"/>
                <c:pt idx="0">
                  <c:v>Open Type Switch</c:v>
                </c:pt>
              </c:strCache>
            </c:strRef>
          </c:tx>
          <c:spPr>
            <a:solidFill>
              <a:schemeClr val="accent1"/>
            </a:solidFill>
          </c:spPr>
          <c:invertIfNegative val="0"/>
          <c:cat>
            <c:strRef>
              <c:f>Sheet1!$A$2:$A$4</c:f>
              <c:strCache>
                <c:ptCount val="3"/>
                <c:pt idx="0">
                  <c:v>REP</c:v>
                </c:pt>
                <c:pt idx="1">
                  <c:v>SEQ</c:v>
                </c:pt>
                <c:pt idx="2">
                  <c:v>RND</c:v>
                </c:pt>
              </c:strCache>
            </c:strRef>
          </c:cat>
          <c:val>
            <c:numRef>
              <c:f>Sheet1!$C$2:$C$4</c:f>
              <c:numCache>
                <c:formatCode>General</c:formatCode>
                <c:ptCount val="3"/>
                <c:pt idx="0">
                  <c:v>18</c:v>
                </c:pt>
                <c:pt idx="1">
                  <c:v>49</c:v>
                </c:pt>
                <c:pt idx="2">
                  <c:v>55</c:v>
                </c:pt>
              </c:numCache>
            </c:numRef>
          </c:val>
        </c:ser>
        <c:dLbls>
          <c:showLegendKey val="0"/>
          <c:showVal val="0"/>
          <c:showCatName val="0"/>
          <c:showSerName val="0"/>
          <c:showPercent val="0"/>
          <c:showBubbleSize val="0"/>
        </c:dLbls>
        <c:gapWidth val="150"/>
        <c:axId val="43705088"/>
        <c:axId val="43707008"/>
      </c:barChart>
      <c:catAx>
        <c:axId val="43705088"/>
        <c:scaling>
          <c:orientation val="minMax"/>
        </c:scaling>
        <c:delete val="0"/>
        <c:axPos val="b"/>
        <c:title>
          <c:tx>
            <c:rich>
              <a:bodyPr/>
              <a:lstStyle/>
              <a:p>
                <a:pPr>
                  <a:defRPr/>
                </a:pPr>
                <a:r>
                  <a:rPr lang="en-US"/>
                  <a:t>Benchmark</a:t>
                </a:r>
              </a:p>
            </c:rich>
          </c:tx>
          <c:layout>
            <c:manualLayout>
              <c:xMode val="edge"/>
              <c:yMode val="edge"/>
              <c:x val="2.3817318730855424E-3"/>
              <c:y val="0.87615619476136908"/>
            </c:manualLayout>
          </c:layout>
          <c:overlay val="0"/>
        </c:title>
        <c:majorTickMark val="out"/>
        <c:minorTickMark val="none"/>
        <c:tickLblPos val="nextTo"/>
        <c:crossAx val="43707008"/>
        <c:crosses val="autoZero"/>
        <c:auto val="1"/>
        <c:lblAlgn val="ctr"/>
        <c:lblOffset val="100"/>
        <c:noMultiLvlLbl val="0"/>
      </c:catAx>
      <c:valAx>
        <c:axId val="43707008"/>
        <c:scaling>
          <c:orientation val="minMax"/>
          <c:max val="70"/>
        </c:scaling>
        <c:delete val="0"/>
        <c:axPos val="l"/>
        <c:majorGridlines/>
        <c:title>
          <c:tx>
            <c:rich>
              <a:bodyPr rot="-5400000" vert="horz"/>
              <a:lstStyle/>
              <a:p>
                <a:pPr>
                  <a:defRPr/>
                </a:pPr>
                <a:r>
                  <a:rPr lang="en-US"/>
                  <a:t>Cycles per Iteration</a:t>
                </a:r>
              </a:p>
            </c:rich>
          </c:tx>
          <c:layout>
            <c:manualLayout>
              <c:xMode val="edge"/>
              <c:yMode val="edge"/>
              <c:x val="6.4412254659681409E-2"/>
              <c:y val="0.15805560019283305"/>
            </c:manualLayout>
          </c:layout>
          <c:overlay val="0"/>
        </c:title>
        <c:numFmt formatCode="General" sourceLinked="1"/>
        <c:majorTickMark val="out"/>
        <c:minorTickMark val="none"/>
        <c:tickLblPos val="nextTo"/>
        <c:crossAx val="43705088"/>
        <c:crosses val="autoZero"/>
        <c:crossBetween val="between"/>
      </c:valAx>
    </c:plotArea>
    <c:legend>
      <c:legendPos val="r"/>
      <c:layout>
        <c:manualLayout>
          <c:xMode val="edge"/>
          <c:yMode val="edge"/>
          <c:x val="0.32151326195069219"/>
          <c:y val="5.3990036959665755E-2"/>
          <c:w val="0.41035323021117331"/>
          <c:h val="8.6532225222099871E-2"/>
        </c:manualLayout>
      </c:layout>
      <c:overlay val="0"/>
    </c:legend>
    <c:plotVisOnly val="1"/>
    <c:dispBlanksAs val="gap"/>
    <c:showDLblsOverMax val="0"/>
  </c:chart>
  <c:printSettings>
    <c:headerFooter/>
    <c:pageMargins b="0" l="0" r="0" t="0" header="0" footer="0"/>
    <c:pageSetup paperSize="153" orientation="landscape" horizontalDpi="300" verticalDpi="300"/>
  </c:printSettings>
  <c:userShapes r:id="rId1"/>
</c:chartSpace>
</file>

<file path=xl/ctrlProps/ctrlProp1.xml><?xml version="1.0" encoding="utf-8"?>
<formControlPr xmlns="http://schemas.microsoft.com/office/spreadsheetml/2009/9/main" objectType="Radio" firstButton="1" fmlaLink="$A$8" lockText="1"/>
</file>

<file path=xl/ctrlProps/ctrlProp10.xml><?xml version="1.0" encoding="utf-8"?>
<formControlPr xmlns="http://schemas.microsoft.com/office/spreadsheetml/2009/9/main" objectType="CheckBox" fmlaLink="$A$1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checked="Checked"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CheckBox" checked="Checked" fmlaLink="$A$9" lockText="1"/>
</file>

<file path=xl/ctrlProps/ctrlProp9.xml><?xml version="1.0" encoding="utf-8"?>
<formControlPr xmlns="http://schemas.microsoft.com/office/spreadsheetml/2009/9/main" objectType="CheckBox" checked="Checked" fmlaLink="$A$10"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85725</xdr:colOff>
          <xdr:row>0</xdr:row>
          <xdr:rowOff>9525</xdr:rowOff>
        </xdr:from>
        <xdr:to>
          <xdr:col>2</xdr:col>
          <xdr:colOff>466725</xdr:colOff>
          <xdr:row>1</xdr:row>
          <xdr:rowOff>28575</xdr:rowOff>
        </xdr:to>
        <xdr:sp macro="" textlink="">
          <xdr:nvSpPr>
            <xdr:cNvPr id="2051" name="Option Button 3" hidden="1">
              <a:extLst>
                <a:ext uri="{63B3BB69-23CF-44E3-9099-C40C66FF867C}">
                  <a14:compatExt spid="_x0000_s20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4.5.2</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1</xdr:row>
          <xdr:rowOff>9525</xdr:rowOff>
        </xdr:from>
        <xdr:to>
          <xdr:col>2</xdr:col>
          <xdr:colOff>466725</xdr:colOff>
          <xdr:row>2</xdr:row>
          <xdr:rowOff>28575</xdr:rowOff>
        </xdr:to>
        <xdr:sp macro="" textlink="">
          <xdr:nvSpPr>
            <xdr:cNvPr id="2052" name="Option Button 4" hidden="1">
              <a:extLst>
                <a:ext uri="{63B3BB69-23CF-44E3-9099-C40C66FF867C}">
                  <a14:compatExt spid="_x0000_s20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4.6.1 keep FP</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2</xdr:row>
          <xdr:rowOff>0</xdr:rowOff>
        </xdr:from>
        <xdr:to>
          <xdr:col>2</xdr:col>
          <xdr:colOff>466725</xdr:colOff>
          <xdr:row>3</xdr:row>
          <xdr:rowOff>19050</xdr:rowOff>
        </xdr:to>
        <xdr:sp macro="" textlink="">
          <xdr:nvSpPr>
            <xdr:cNvPr id="2053" name="Option Button 5" hidden="1">
              <a:extLst>
                <a:ext uri="{63B3BB69-23CF-44E3-9099-C40C66FF867C}">
                  <a14:compatExt spid="_x0000_s20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4.6.1 omit FP</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xdr:row>
          <xdr:rowOff>0</xdr:rowOff>
        </xdr:from>
        <xdr:to>
          <xdr:col>2</xdr:col>
          <xdr:colOff>466725</xdr:colOff>
          <xdr:row>4</xdr:row>
          <xdr:rowOff>19050</xdr:rowOff>
        </xdr:to>
        <xdr:sp macro="" textlink="">
          <xdr:nvSpPr>
            <xdr:cNvPr id="2055" name="Option Button 7" hidden="1">
              <a:extLst>
                <a:ext uri="{63B3BB69-23CF-44E3-9099-C40C66FF867C}">
                  <a14:compatExt spid="_x0000_s20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VC++ 32</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xdr:row>
          <xdr:rowOff>180975</xdr:rowOff>
        </xdr:from>
        <xdr:to>
          <xdr:col>2</xdr:col>
          <xdr:colOff>466725</xdr:colOff>
          <xdr:row>5</xdr:row>
          <xdr:rowOff>9525</xdr:rowOff>
        </xdr:to>
        <xdr:sp macro="" textlink="">
          <xdr:nvSpPr>
            <xdr:cNvPr id="2056" name="Option Button 8" hidden="1">
              <a:extLst>
                <a:ext uri="{63B3BB69-23CF-44E3-9099-C40C66FF867C}">
                  <a14:compatExt spid="_x0000_s20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VC++ 32 + PGO</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4</xdr:row>
          <xdr:rowOff>171450</xdr:rowOff>
        </xdr:from>
        <xdr:to>
          <xdr:col>2</xdr:col>
          <xdr:colOff>466725</xdr:colOff>
          <xdr:row>6</xdr:row>
          <xdr:rowOff>0</xdr:rowOff>
        </xdr:to>
        <xdr:sp macro="" textlink="">
          <xdr:nvSpPr>
            <xdr:cNvPr id="2057" name="Option Button 9" hidden="1">
              <a:extLst>
                <a:ext uri="{63B3BB69-23CF-44E3-9099-C40C66FF867C}">
                  <a14:compatExt spid="_x0000_s20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VC++ 64</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5</xdr:row>
          <xdr:rowOff>171450</xdr:rowOff>
        </xdr:from>
        <xdr:to>
          <xdr:col>2</xdr:col>
          <xdr:colOff>523875</xdr:colOff>
          <xdr:row>7</xdr:row>
          <xdr:rowOff>0</xdr:rowOff>
        </xdr:to>
        <xdr:sp macro="" textlink="">
          <xdr:nvSpPr>
            <xdr:cNvPr id="2058" name="Option Button 10" hidden="1">
              <a:extLst>
                <a:ext uri="{63B3BB69-23CF-44E3-9099-C40C66FF867C}">
                  <a14:compatExt spid="_x0000_s20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VC++ 64 + PGO</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9525</xdr:rowOff>
        </xdr:from>
        <xdr:to>
          <xdr:col>3</xdr:col>
          <xdr:colOff>76200</xdr:colOff>
          <xdr:row>9</xdr:row>
          <xdr:rowOff>38100</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Forwarding</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9525</xdr:rowOff>
        </xdr:from>
        <xdr:to>
          <xdr:col>2</xdr:col>
          <xdr:colOff>133350</xdr:colOff>
          <xdr:row>10</xdr:row>
          <xdr:rowOff>38100</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Encoding</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9525</xdr:rowOff>
        </xdr:from>
        <xdr:to>
          <xdr:col>3</xdr:col>
          <xdr:colOff>85725</xdr:colOff>
          <xdr:row>11</xdr:row>
          <xdr:rowOff>38100</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Syntax</a:t>
              </a:r>
              <a:endParaRPr lang="en-US"/>
            </a:p>
          </xdr:txBody>
        </xdr:sp>
        <xdr:clientData/>
      </xdr:twoCellAnchor>
    </mc:Choice>
    <mc:Fallback/>
  </mc:AlternateContent>
  <xdr:twoCellAnchor>
    <xdr:from>
      <xdr:col>13</xdr:col>
      <xdr:colOff>9526</xdr:colOff>
      <xdr:row>0</xdr:row>
      <xdr:rowOff>28575</xdr:rowOff>
    </xdr:from>
    <xdr:to>
      <xdr:col>18</xdr:col>
      <xdr:colOff>9525</xdr:colOff>
      <xdr:row>13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9526</xdr:colOff>
      <xdr:row>13</xdr:row>
      <xdr:rowOff>23812</xdr:rowOff>
    </xdr:from>
    <xdr:to>
      <xdr:col>18</xdr:col>
      <xdr:colOff>9525</xdr:colOff>
      <xdr:row>26</xdr:row>
      <xdr:rowOff>9526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13</xdr:row>
      <xdr:rowOff>19050</xdr:rowOff>
    </xdr:from>
    <xdr:to>
      <xdr:col>23</xdr:col>
      <xdr:colOff>9524</xdr:colOff>
      <xdr:row>26</xdr:row>
      <xdr:rowOff>4764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4</xdr:row>
      <xdr:rowOff>152400</xdr:rowOff>
    </xdr:from>
    <xdr:to>
      <xdr:col>10</xdr:col>
      <xdr:colOff>379095</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8</xdr:row>
      <xdr:rowOff>38101</xdr:rowOff>
    </xdr:from>
    <xdr:to>
      <xdr:col>16</xdr:col>
      <xdr:colOff>333374</xdr:colOff>
      <xdr:row>18</xdr:row>
      <xdr:rowOff>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0.14341</cdr:x>
      <cdr:y>0.60316</cdr:y>
    </cdr:from>
    <cdr:to>
      <cdr:x>0.21323</cdr:x>
      <cdr:y>0.60316</cdr:y>
    </cdr:to>
    <cdr:cxnSp macro="">
      <cdr:nvCxnSpPr>
        <cdr:cNvPr id="3" name="Straight Connector 2"/>
        <cdr:cNvCxnSpPr/>
      </cdr:nvCxnSpPr>
      <cdr:spPr>
        <a:xfrm xmlns:a="http://schemas.openxmlformats.org/drawingml/2006/main">
          <a:off x="564455" y="1126046"/>
          <a:ext cx="274810"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0.43943</cdr:x>
      <cdr:y>0.16196</cdr:y>
    </cdr:from>
    <cdr:to>
      <cdr:x>0.50924</cdr:x>
      <cdr:y>0.16196</cdr:y>
    </cdr:to>
    <cdr:cxnSp macro="">
      <cdr:nvCxnSpPr>
        <cdr:cNvPr id="4" name="Straight Connector 3"/>
        <cdr:cNvCxnSpPr/>
      </cdr:nvCxnSpPr>
      <cdr:spPr>
        <a:xfrm xmlns:a="http://schemas.openxmlformats.org/drawingml/2006/main">
          <a:off x="1733093" y="303219"/>
          <a:ext cx="275327"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0.73685</cdr:x>
      <cdr:y>0.18021</cdr:y>
    </cdr:from>
    <cdr:to>
      <cdr:x>0.80667</cdr:x>
      <cdr:y>0.18021</cdr:y>
    </cdr:to>
    <cdr:cxnSp macro="">
      <cdr:nvCxnSpPr>
        <cdr:cNvPr id="5" name="Straight Connector 4"/>
        <cdr:cNvCxnSpPr/>
      </cdr:nvCxnSpPr>
      <cdr:spPr>
        <a:xfrm xmlns:a="http://schemas.openxmlformats.org/drawingml/2006/main">
          <a:off x="2911455" y="336435"/>
          <a:ext cx="275875"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0.22764</cdr:x>
      <cdr:y>0.65228</cdr:y>
    </cdr:from>
    <cdr:to>
      <cdr:x>0.29746</cdr:x>
      <cdr:y>0.65228</cdr:y>
    </cdr:to>
    <cdr:cxnSp macro="">
      <cdr:nvCxnSpPr>
        <cdr:cNvPr id="6" name="Straight Connector 5"/>
        <cdr:cNvCxnSpPr/>
      </cdr:nvCxnSpPr>
      <cdr:spPr>
        <a:xfrm xmlns:a="http://schemas.openxmlformats.org/drawingml/2006/main">
          <a:off x="897810" y="1221148"/>
          <a:ext cx="275369"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0.52387</cdr:x>
      <cdr:y>0.65008</cdr:y>
    </cdr:from>
    <cdr:to>
      <cdr:x>0.59369</cdr:x>
      <cdr:y>0.65008</cdr:y>
    </cdr:to>
    <cdr:cxnSp macro="">
      <cdr:nvCxnSpPr>
        <cdr:cNvPr id="7" name="Straight Connector 6"/>
        <cdr:cNvCxnSpPr/>
      </cdr:nvCxnSpPr>
      <cdr:spPr>
        <a:xfrm xmlns:a="http://schemas.openxmlformats.org/drawingml/2006/main">
          <a:off x="2061940" y="1213634"/>
          <a:ext cx="274810"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0.82142</cdr:x>
      <cdr:y>0.31916</cdr:y>
    </cdr:from>
    <cdr:to>
      <cdr:x>0.89123</cdr:x>
      <cdr:y>0.31916</cdr:y>
    </cdr:to>
    <cdr:cxnSp macro="">
      <cdr:nvCxnSpPr>
        <cdr:cNvPr id="8" name="Straight Connector 7"/>
        <cdr:cNvCxnSpPr/>
      </cdr:nvCxnSpPr>
      <cdr:spPr>
        <a:xfrm xmlns:a="http://schemas.openxmlformats.org/drawingml/2006/main">
          <a:off x="3233091" y="595842"/>
          <a:ext cx="274771"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27"/>
  <sheetViews>
    <sheetView tabSelected="1" zoomScaleNormal="100" workbookViewId="0">
      <selection activeCell="A14" sqref="A14:D17"/>
    </sheetView>
  </sheetViews>
  <sheetFormatPr defaultRowHeight="15" x14ac:dyDescent="0.25"/>
  <cols>
    <col min="1" max="1" width="9.140625" bestFit="1" customWidth="1"/>
    <col min="2" max="2" width="8.42578125" customWidth="1"/>
    <col min="3" max="3" width="8.5703125" customWidth="1"/>
    <col min="4" max="4" width="6.42578125" customWidth="1"/>
    <col min="5" max="5" width="6.140625" customWidth="1"/>
    <col min="6" max="6" width="5.85546875" customWidth="1"/>
    <col min="7" max="7" width="4.85546875" customWidth="1"/>
    <col min="8" max="8" width="4.28515625" customWidth="1"/>
    <col min="9" max="9" width="3.85546875" customWidth="1"/>
    <col min="10" max="11" width="1.7109375" customWidth="1"/>
    <col min="12" max="12" width="1.5703125" customWidth="1"/>
    <col min="13" max="13" width="2.28515625" customWidth="1"/>
  </cols>
  <sheetData>
    <row r="1" spans="1:13" x14ac:dyDescent="0.25">
      <c r="A1" s="59" t="s">
        <v>36</v>
      </c>
      <c r="B1" s="8"/>
      <c r="C1" s="55"/>
      <c r="D1" s="24" t="s">
        <v>6</v>
      </c>
      <c r="F1" s="42" t="s">
        <v>34</v>
      </c>
      <c r="G1" s="43" t="s">
        <v>13</v>
      </c>
      <c r="H1" s="54" t="s">
        <v>14</v>
      </c>
      <c r="I1" s="44" t="s">
        <v>15</v>
      </c>
      <c r="J1" s="45" t="s">
        <v>16</v>
      </c>
      <c r="K1" s="46" t="s">
        <v>17</v>
      </c>
      <c r="L1" s="47" t="s">
        <v>18</v>
      </c>
      <c r="M1" s="48"/>
    </row>
    <row r="2" spans="1:13" x14ac:dyDescent="0.25">
      <c r="A2" s="60"/>
      <c r="B2" s="9"/>
      <c r="C2" s="10"/>
      <c r="D2" s="24" t="s">
        <v>7</v>
      </c>
      <c r="F2" s="49">
        <f t="shared" ref="F2:F25" ca="1" si="0">INDIRECT("'"&amp;$B$8&amp;"'!"&amp;CELL("address",B2))</f>
        <v>0.49</v>
      </c>
      <c r="G2" s="30">
        <f ca="1">INDIRECT("'"&amp;$B$8&amp;"'!"&amp;CELL("address",G2))</f>
        <v>22</v>
      </c>
      <c r="H2" s="16">
        <f ca="1">INDIRECT("'"&amp;$B$8&amp;"'!"&amp;CELL("address",J2))</f>
        <v>15</v>
      </c>
      <c r="I2" s="50" t="s">
        <v>19</v>
      </c>
      <c r="J2" s="50" t="s">
        <v>32</v>
      </c>
      <c r="K2" s="50" t="s">
        <v>30</v>
      </c>
      <c r="L2" s="50" t="s">
        <v>23</v>
      </c>
      <c r="M2" s="51" t="s">
        <v>25</v>
      </c>
    </row>
    <row r="3" spans="1:13" x14ac:dyDescent="0.25">
      <c r="A3" s="60"/>
      <c r="B3" s="9"/>
      <c r="C3" s="10"/>
      <c r="D3" s="24" t="s">
        <v>8</v>
      </c>
      <c r="F3" s="49">
        <f t="shared" ca="1" si="0"/>
        <v>0.33</v>
      </c>
      <c r="G3" s="30">
        <f t="shared" ref="G3:G25" ca="1" si="1">INDIRECT("'"&amp;$B$8&amp;"'!"&amp;CELL("address",G3))</f>
        <v>57</v>
      </c>
      <c r="H3" s="16">
        <f t="shared" ref="H3:H25" ca="1" si="2">INDIRECT("'"&amp;$B$8&amp;"'!"&amp;CELL("address",J3))</f>
        <v>43</v>
      </c>
      <c r="I3" s="50" t="s">
        <v>20</v>
      </c>
      <c r="J3" s="50" t="s">
        <v>32</v>
      </c>
      <c r="K3" s="50" t="s">
        <v>30</v>
      </c>
      <c r="L3" s="50" t="s">
        <v>23</v>
      </c>
      <c r="M3" s="51" t="s">
        <v>25</v>
      </c>
    </row>
    <row r="4" spans="1:13" x14ac:dyDescent="0.25">
      <c r="A4" s="60"/>
      <c r="B4" s="9"/>
      <c r="C4" s="10"/>
      <c r="D4" s="24" t="s">
        <v>9</v>
      </c>
      <c r="F4" s="49">
        <f t="shared" ca="1" si="0"/>
        <v>2.9</v>
      </c>
      <c r="G4" s="30">
        <f t="shared" ca="1" si="1"/>
        <v>60</v>
      </c>
      <c r="H4" s="16">
        <f t="shared" ca="1" si="2"/>
        <v>15</v>
      </c>
      <c r="I4" s="50" t="s">
        <v>21</v>
      </c>
      <c r="J4" s="50" t="s">
        <v>32</v>
      </c>
      <c r="K4" s="50" t="s">
        <v>30</v>
      </c>
      <c r="L4" s="50" t="s">
        <v>23</v>
      </c>
      <c r="M4" s="51" t="s">
        <v>25</v>
      </c>
    </row>
    <row r="5" spans="1:13" x14ac:dyDescent="0.25">
      <c r="A5" s="60"/>
      <c r="B5" s="9"/>
      <c r="C5" s="10"/>
      <c r="D5" s="24" t="s">
        <v>10</v>
      </c>
      <c r="F5" s="49">
        <f t="shared" ca="1" si="0"/>
        <v>0.22</v>
      </c>
      <c r="G5" s="30">
        <f t="shared" ca="1" si="1"/>
        <v>22</v>
      </c>
      <c r="H5" s="16">
        <f t="shared" ca="1" si="2"/>
        <v>18</v>
      </c>
      <c r="I5" s="50" t="s">
        <v>19</v>
      </c>
      <c r="J5" s="50" t="s">
        <v>33</v>
      </c>
      <c r="K5" s="50" t="s">
        <v>30</v>
      </c>
      <c r="L5" s="50" t="s">
        <v>23</v>
      </c>
      <c r="M5" s="51" t="s">
        <v>26</v>
      </c>
    </row>
    <row r="6" spans="1:13" x14ac:dyDescent="0.25">
      <c r="A6" s="60"/>
      <c r="B6" s="9"/>
      <c r="C6" s="10"/>
      <c r="D6" s="24" t="s">
        <v>11</v>
      </c>
      <c r="F6" s="49">
        <f t="shared" ca="1" si="0"/>
        <v>0.28000000000000003</v>
      </c>
      <c r="G6" s="30">
        <f t="shared" ca="1" si="1"/>
        <v>60</v>
      </c>
      <c r="H6" s="16">
        <f t="shared" ca="1" si="2"/>
        <v>47</v>
      </c>
      <c r="I6" s="50" t="s">
        <v>20</v>
      </c>
      <c r="J6" s="50" t="s">
        <v>33</v>
      </c>
      <c r="K6" s="50" t="s">
        <v>30</v>
      </c>
      <c r="L6" s="50" t="s">
        <v>23</v>
      </c>
      <c r="M6" s="51" t="s">
        <v>26</v>
      </c>
    </row>
    <row r="7" spans="1:13" x14ac:dyDescent="0.25">
      <c r="A7" s="61"/>
      <c r="B7" s="9"/>
      <c r="C7" s="10"/>
      <c r="D7" s="24" t="s">
        <v>12</v>
      </c>
      <c r="F7" s="49">
        <f t="shared" ca="1" si="0"/>
        <v>0.92</v>
      </c>
      <c r="G7" s="30">
        <f t="shared" ca="1" si="1"/>
        <v>64</v>
      </c>
      <c r="H7" s="16">
        <f t="shared" ca="1" si="2"/>
        <v>33</v>
      </c>
      <c r="I7" s="50" t="s">
        <v>21</v>
      </c>
      <c r="J7" s="50" t="s">
        <v>33</v>
      </c>
      <c r="K7" s="50" t="s">
        <v>30</v>
      </c>
      <c r="L7" s="50" t="s">
        <v>23</v>
      </c>
      <c r="M7" s="51" t="s">
        <v>26</v>
      </c>
    </row>
    <row r="8" spans="1:13" x14ac:dyDescent="0.25">
      <c r="A8" s="26">
        <v>3</v>
      </c>
      <c r="B8" s="25" t="str">
        <f>INDEX(D1:D7,A8)</f>
        <v>GCC 4.6.1-omit</v>
      </c>
      <c r="C8" s="10"/>
      <c r="F8" s="49">
        <f t="shared" ca="1" si="0"/>
        <v>0.49</v>
      </c>
      <c r="G8" s="30">
        <f t="shared" ca="1" si="1"/>
        <v>22</v>
      </c>
      <c r="H8" s="16">
        <f t="shared" ca="1" si="2"/>
        <v>15</v>
      </c>
      <c r="I8" s="50" t="s">
        <v>19</v>
      </c>
      <c r="J8" s="50" t="s">
        <v>32</v>
      </c>
      <c r="K8" s="50" t="s">
        <v>22</v>
      </c>
      <c r="L8" s="50" t="s">
        <v>23</v>
      </c>
      <c r="M8" s="51" t="s">
        <v>24</v>
      </c>
    </row>
    <row r="9" spans="1:13" x14ac:dyDescent="0.25">
      <c r="A9" s="27" t="b">
        <v>1</v>
      </c>
      <c r="B9" s="9"/>
      <c r="C9" s="10"/>
      <c r="D9" s="21" t="str">
        <f>IF(A9,"Yes","No")</f>
        <v>Yes</v>
      </c>
      <c r="F9" s="49">
        <f t="shared" ca="1" si="0"/>
        <v>0.33</v>
      </c>
      <c r="G9" s="30">
        <f t="shared" ca="1" si="1"/>
        <v>57</v>
      </c>
      <c r="H9" s="16">
        <f t="shared" ca="1" si="2"/>
        <v>43</v>
      </c>
      <c r="I9" s="50" t="s">
        <v>20</v>
      </c>
      <c r="J9" s="50" t="s">
        <v>32</v>
      </c>
      <c r="K9" s="50" t="s">
        <v>22</v>
      </c>
      <c r="L9" s="50" t="s">
        <v>23</v>
      </c>
      <c r="M9" s="51" t="s">
        <v>24</v>
      </c>
    </row>
    <row r="10" spans="1:13" x14ac:dyDescent="0.25">
      <c r="A10" s="28" t="b">
        <v>1</v>
      </c>
      <c r="B10" s="9"/>
      <c r="C10" s="10"/>
      <c r="D10" s="22" t="str">
        <f>IF(A10,"Open Encoding","Tag Encoding")</f>
        <v>Open Encoding</v>
      </c>
      <c r="F10" s="49">
        <f t="shared" ca="1" si="0"/>
        <v>2.88</v>
      </c>
      <c r="G10" s="30">
        <f t="shared" ca="1" si="1"/>
        <v>60</v>
      </c>
      <c r="H10" s="16">
        <f t="shared" ca="1" si="2"/>
        <v>15</v>
      </c>
      <c r="I10" s="50" t="s">
        <v>21</v>
      </c>
      <c r="J10" s="50" t="s">
        <v>32</v>
      </c>
      <c r="K10" s="50" t="s">
        <v>22</v>
      </c>
      <c r="L10" s="50" t="s">
        <v>23</v>
      </c>
      <c r="M10" s="51" t="s">
        <v>24</v>
      </c>
    </row>
    <row r="11" spans="1:13" x14ac:dyDescent="0.25">
      <c r="A11" s="29" t="b">
        <v>0</v>
      </c>
      <c r="B11" s="11"/>
      <c r="C11" s="12"/>
      <c r="D11" s="23" t="str">
        <f>IF(A11,"Unified Syntax","Special Syntax")</f>
        <v>Special Syntax</v>
      </c>
      <c r="F11" s="49">
        <f t="shared" ca="1" si="0"/>
        <v>0.22</v>
      </c>
      <c r="G11" s="30">
        <f t="shared" ca="1" si="1"/>
        <v>22</v>
      </c>
      <c r="H11" s="16">
        <f t="shared" ca="1" si="2"/>
        <v>18</v>
      </c>
      <c r="I11" s="50" t="s">
        <v>19</v>
      </c>
      <c r="J11" s="50" t="s">
        <v>33</v>
      </c>
      <c r="K11" s="50" t="s">
        <v>22</v>
      </c>
      <c r="L11" s="50" t="s">
        <v>23</v>
      </c>
      <c r="M11" s="51" t="s">
        <v>27</v>
      </c>
    </row>
    <row r="12" spans="1:13" x14ac:dyDescent="0.25">
      <c r="F12" s="49">
        <f t="shared" ca="1" si="0"/>
        <v>0.25</v>
      </c>
      <c r="G12" s="30">
        <f t="shared" ca="1" si="1"/>
        <v>59</v>
      </c>
      <c r="H12" s="16">
        <f t="shared" ca="1" si="2"/>
        <v>47</v>
      </c>
      <c r="I12" s="50" t="s">
        <v>20</v>
      </c>
      <c r="J12" s="50" t="s">
        <v>33</v>
      </c>
      <c r="K12" s="50" t="s">
        <v>22</v>
      </c>
      <c r="L12" s="50" t="s">
        <v>23</v>
      </c>
      <c r="M12" s="51" t="s">
        <v>27</v>
      </c>
    </row>
    <row r="13" spans="1:13" x14ac:dyDescent="0.25">
      <c r="F13" s="49">
        <f t="shared" ca="1" si="0"/>
        <v>2.33</v>
      </c>
      <c r="G13" s="30">
        <f t="shared" ca="1" si="1"/>
        <v>61</v>
      </c>
      <c r="H13" s="16">
        <f t="shared" ca="1" si="2"/>
        <v>18</v>
      </c>
      <c r="I13" s="50" t="s">
        <v>21</v>
      </c>
      <c r="J13" s="50" t="s">
        <v>33</v>
      </c>
      <c r="K13" s="50" t="s">
        <v>22</v>
      </c>
      <c r="L13" s="50" t="s">
        <v>23</v>
      </c>
      <c r="M13" s="51" t="s">
        <v>27</v>
      </c>
    </row>
    <row r="14" spans="1:13" x14ac:dyDescent="0.25">
      <c r="A14" s="5"/>
      <c r="B14" s="19" t="s">
        <v>13</v>
      </c>
      <c r="C14" s="20" t="s">
        <v>14</v>
      </c>
      <c r="D14" s="41" t="s">
        <v>34</v>
      </c>
      <c r="F14" s="49">
        <f t="shared" ca="1" si="0"/>
        <v>0.69</v>
      </c>
      <c r="G14" s="30">
        <f t="shared" ca="1" si="1"/>
        <v>20</v>
      </c>
      <c r="H14" s="16">
        <f t="shared" ca="1" si="2"/>
        <v>12</v>
      </c>
      <c r="I14" s="50" t="s">
        <v>19</v>
      </c>
      <c r="J14" s="50" t="s">
        <v>32</v>
      </c>
      <c r="K14" s="50" t="s">
        <v>30</v>
      </c>
      <c r="L14" s="50" t="s">
        <v>31</v>
      </c>
      <c r="M14" s="51" t="s">
        <v>28</v>
      </c>
    </row>
    <row r="15" spans="1:13" x14ac:dyDescent="0.25">
      <c r="A15" s="5" t="s">
        <v>19</v>
      </c>
      <c r="B15" s="13">
        <f ca="1">INDEX($G$2:$G$25,1+(1-$A$9)*12+(1-$A$11)*6+$A$10*3+0)</f>
        <v>22</v>
      </c>
      <c r="C15" s="14">
        <f ca="1">INDEX($H$2:$H$25,1+(1-$A$9)*12+(1-$A$11)*6+$A$10*3+0)</f>
        <v>18</v>
      </c>
      <c r="D15" s="39">
        <f ca="1">INDEX($F$2:$F$25,1+(1-$A$9)*12+(1-$A$11)*6+$A$10*3+0)</f>
        <v>0.22</v>
      </c>
      <c r="F15" s="49">
        <f t="shared" ca="1" si="0"/>
        <v>0.18</v>
      </c>
      <c r="G15" s="30">
        <f t="shared" ca="1" si="1"/>
        <v>51</v>
      </c>
      <c r="H15" s="16">
        <f t="shared" ca="1" si="2"/>
        <v>43</v>
      </c>
      <c r="I15" s="50" t="s">
        <v>20</v>
      </c>
      <c r="J15" s="50" t="s">
        <v>32</v>
      </c>
      <c r="K15" s="50" t="s">
        <v>30</v>
      </c>
      <c r="L15" s="50" t="s">
        <v>31</v>
      </c>
      <c r="M15" s="51" t="s">
        <v>28</v>
      </c>
    </row>
    <row r="16" spans="1:13" x14ac:dyDescent="0.25">
      <c r="A16" s="4" t="s">
        <v>35</v>
      </c>
      <c r="B16" s="15">
        <f ca="1">INDEX($G$2:$G$25,1+(1-$A$9)*12+(1-$A$11)*6+$A$10*3+1)</f>
        <v>59</v>
      </c>
      <c r="C16" s="16">
        <f ca="1">INDEX($H$2:$H$25,1+(1-$A$9)*12+(1-$A$11)*6+$A$10*3+1)</f>
        <v>47</v>
      </c>
      <c r="D16" s="39">
        <f ca="1">INDEX($F$2:$F$25,1+(1-$A$9)*12+(1-$A$11)*6+$A$10*3+1)</f>
        <v>0.25</v>
      </c>
      <c r="F16" s="49">
        <f t="shared" ca="1" si="0"/>
        <v>0.26</v>
      </c>
      <c r="G16" s="30">
        <f t="shared" ca="1" si="1"/>
        <v>51</v>
      </c>
      <c r="H16" s="16">
        <f t="shared" ca="1" si="2"/>
        <v>40</v>
      </c>
      <c r="I16" s="50" t="s">
        <v>21</v>
      </c>
      <c r="J16" s="50" t="s">
        <v>32</v>
      </c>
      <c r="K16" s="50" t="s">
        <v>30</v>
      </c>
      <c r="L16" s="50" t="s">
        <v>31</v>
      </c>
      <c r="M16" s="51" t="s">
        <v>28</v>
      </c>
    </row>
    <row r="17" spans="1:19" x14ac:dyDescent="0.25">
      <c r="A17" s="6" t="s">
        <v>21</v>
      </c>
      <c r="B17" s="17">
        <f ca="1">INDEX($G$2:$G$25,1+(1-$A$9)*12+(1-$A$11)*6+$A$10*3+2)</f>
        <v>61</v>
      </c>
      <c r="C17" s="18">
        <f ca="1">INDEX($H$2:$H$25,1+(1-$A$9)*12+(1-$A$11)*6+$A$10*3+2)</f>
        <v>18</v>
      </c>
      <c r="D17" s="40">
        <f ca="1">INDEX($F$2:$F$25,1+(1-$A$9)*12+(1-$A$11)*6+$A$10*3+2)</f>
        <v>2.33</v>
      </c>
      <c r="F17" s="49">
        <f t="shared" ca="1" si="0"/>
        <v>0.14000000000000001</v>
      </c>
      <c r="G17" s="30">
        <f t="shared" ca="1" si="1"/>
        <v>20</v>
      </c>
      <c r="H17" s="16">
        <f t="shared" ca="1" si="2"/>
        <v>18</v>
      </c>
      <c r="I17" s="50" t="s">
        <v>19</v>
      </c>
      <c r="J17" s="50" t="s">
        <v>33</v>
      </c>
      <c r="K17" s="50" t="s">
        <v>30</v>
      </c>
      <c r="L17" s="50" t="s">
        <v>31</v>
      </c>
      <c r="M17" s="51" t="s">
        <v>26</v>
      </c>
    </row>
    <row r="18" spans="1:19" x14ac:dyDescent="0.25">
      <c r="B18" s="7"/>
      <c r="F18" s="49">
        <f t="shared" ca="1" si="0"/>
        <v>0.05</v>
      </c>
      <c r="G18" s="30">
        <f t="shared" ca="1" si="1"/>
        <v>53</v>
      </c>
      <c r="H18" s="16">
        <f t="shared" ca="1" si="2"/>
        <v>55</v>
      </c>
      <c r="I18" s="50" t="s">
        <v>20</v>
      </c>
      <c r="J18" s="50" t="s">
        <v>33</v>
      </c>
      <c r="K18" s="50" t="s">
        <v>30</v>
      </c>
      <c r="L18" s="50" t="s">
        <v>31</v>
      </c>
      <c r="M18" s="51" t="s">
        <v>26</v>
      </c>
    </row>
    <row r="19" spans="1:19" x14ac:dyDescent="0.25">
      <c r="A19" s="5" t="s">
        <v>17</v>
      </c>
      <c r="B19" s="35" t="s">
        <v>37</v>
      </c>
      <c r="C19" s="37" t="s">
        <v>38</v>
      </c>
      <c r="D19" s="38" t="s">
        <v>39</v>
      </c>
      <c r="E19" s="36" t="s">
        <v>40</v>
      </c>
      <c r="F19" s="49">
        <f t="shared" ca="1" si="0"/>
        <v>0.03</v>
      </c>
      <c r="G19" s="30">
        <f t="shared" ca="1" si="1"/>
        <v>54</v>
      </c>
      <c r="H19" s="16">
        <f t="shared" ca="1" si="2"/>
        <v>52</v>
      </c>
      <c r="I19" s="50" t="s">
        <v>21</v>
      </c>
      <c r="J19" s="50" t="s">
        <v>33</v>
      </c>
      <c r="K19" s="50" t="s">
        <v>30</v>
      </c>
      <c r="L19" s="50" t="s">
        <v>31</v>
      </c>
      <c r="M19" s="51" t="s">
        <v>26</v>
      </c>
    </row>
    <row r="20" spans="1:19" x14ac:dyDescent="0.25">
      <c r="A20" s="5" t="s">
        <v>19</v>
      </c>
      <c r="B20" s="13">
        <f ca="1">INDEX($G$2:$G$25,1+(1-$A$9)*12+(1-1)*6+$A$10*3+0)</f>
        <v>22</v>
      </c>
      <c r="C20" s="31">
        <f ca="1">INDEX($G$2:$G$25,1+(1-$A$9)*12+(1-0)*6+$A$10*3+0)</f>
        <v>22</v>
      </c>
      <c r="D20" s="13">
        <f ca="1">INDEX($H$2:$H$25,1+(1-$A$9)*12+(1-1)*6+$A$10*3+0)</f>
        <v>18</v>
      </c>
      <c r="E20" s="31">
        <f ca="1">INDEX($H$2:$H$25,1+(1-$A$9)*12+(1-0)*6+$A$10*3+0)</f>
        <v>18</v>
      </c>
      <c r="F20" s="49">
        <f t="shared" ca="1" si="0"/>
        <v>1.22</v>
      </c>
      <c r="G20" s="30">
        <f t="shared" ca="1" si="1"/>
        <v>20</v>
      </c>
      <c r="H20" s="16">
        <f t="shared" ca="1" si="2"/>
        <v>9</v>
      </c>
      <c r="I20" s="50" t="s">
        <v>19</v>
      </c>
      <c r="J20" s="50" t="s">
        <v>32</v>
      </c>
      <c r="K20" s="50" t="s">
        <v>22</v>
      </c>
      <c r="L20" s="50" t="s">
        <v>31</v>
      </c>
      <c r="M20" s="51" t="s">
        <v>29</v>
      </c>
    </row>
    <row r="21" spans="1:19" x14ac:dyDescent="0.25">
      <c r="A21" s="4" t="s">
        <v>35</v>
      </c>
      <c r="B21" s="15">
        <f ca="1">INDEX($G$2:$G$25,1+(1-$A$9)*12+(1-1)*6+$A$10*3+1)</f>
        <v>60</v>
      </c>
      <c r="C21" s="32">
        <f ca="1">INDEX($G$2:$G$25,1+(1-$A$9)*12+(1-0)*6+$A$10*3+1)</f>
        <v>59</v>
      </c>
      <c r="D21" s="15">
        <f ca="1">INDEX($H$2:$H$25,1+(1-$A$9)*12+(1-1)*6+$A$10*3+1)</f>
        <v>47</v>
      </c>
      <c r="E21" s="32">
        <f ca="1">INDEX($H$2:$H$25,1+(1-$A$9)*12+(1-0)*6+$A$10*3+1)</f>
        <v>47</v>
      </c>
      <c r="F21" s="49">
        <f t="shared" ca="1" si="0"/>
        <v>4.7</v>
      </c>
      <c r="G21" s="30">
        <f t="shared" ca="1" si="1"/>
        <v>53</v>
      </c>
      <c r="H21" s="16">
        <f t="shared" ca="1" si="2"/>
        <v>9</v>
      </c>
      <c r="I21" s="50" t="s">
        <v>20</v>
      </c>
      <c r="J21" s="50" t="s">
        <v>32</v>
      </c>
      <c r="K21" s="50" t="s">
        <v>22</v>
      </c>
      <c r="L21" s="50" t="s">
        <v>31</v>
      </c>
      <c r="M21" s="51" t="s">
        <v>29</v>
      </c>
    </row>
    <row r="22" spans="1:19" x14ac:dyDescent="0.25">
      <c r="A22" s="6" t="s">
        <v>21</v>
      </c>
      <c r="B22" s="17">
        <f ca="1">INDEX($G$2:$G$25,1+(1-$A$9)*12+(1-1)*6+$A$10*3+2)</f>
        <v>64</v>
      </c>
      <c r="C22" s="33">
        <f ca="1">INDEX($G$2:$G$25,1+(1-$A$9)*12+(1-0)*6+$A$10*3+2)</f>
        <v>61</v>
      </c>
      <c r="D22" s="17">
        <f ca="1">INDEX($H$2:$H$25,1+(1-$A$9)*12+(1-1)*6+$A$10*3+2)</f>
        <v>33</v>
      </c>
      <c r="E22" s="33">
        <f ca="1">INDEX($H$2:$H$25,1+(1-$A$9)*12+(1-0)*6+$A$10*3+2)</f>
        <v>18</v>
      </c>
      <c r="F22" s="49">
        <f t="shared" ca="1" si="0"/>
        <v>4.67</v>
      </c>
      <c r="G22" s="30">
        <f t="shared" ca="1" si="1"/>
        <v>52</v>
      </c>
      <c r="H22" s="16">
        <f t="shared" ca="1" si="2"/>
        <v>9</v>
      </c>
      <c r="I22" s="50" t="s">
        <v>21</v>
      </c>
      <c r="J22" s="50" t="s">
        <v>32</v>
      </c>
      <c r="K22" s="50" t="s">
        <v>22</v>
      </c>
      <c r="L22" s="50" t="s">
        <v>31</v>
      </c>
      <c r="M22" s="51" t="s">
        <v>29</v>
      </c>
    </row>
    <row r="23" spans="1:19" x14ac:dyDescent="0.25">
      <c r="F23" s="49">
        <f t="shared" ca="1" si="0"/>
        <v>0.14000000000000001</v>
      </c>
      <c r="G23" s="30">
        <f t="shared" ca="1" si="1"/>
        <v>20</v>
      </c>
      <c r="H23" s="16">
        <f t="shared" ca="1" si="2"/>
        <v>18</v>
      </c>
      <c r="I23" s="50" t="s">
        <v>19</v>
      </c>
      <c r="J23" s="50" t="s">
        <v>33</v>
      </c>
      <c r="K23" s="50" t="s">
        <v>22</v>
      </c>
      <c r="L23" s="50" t="s">
        <v>31</v>
      </c>
      <c r="M23" s="51" t="s">
        <v>27</v>
      </c>
    </row>
    <row r="24" spans="1:19" x14ac:dyDescent="0.25">
      <c r="A24" s="5" t="s">
        <v>18</v>
      </c>
      <c r="B24" s="19" t="s">
        <v>41</v>
      </c>
      <c r="C24" s="57" t="s">
        <v>42</v>
      </c>
      <c r="D24" s="38" t="s">
        <v>44</v>
      </c>
      <c r="E24" s="58" t="s">
        <v>43</v>
      </c>
      <c r="F24" s="49">
        <f t="shared" ca="1" si="0"/>
        <v>0</v>
      </c>
      <c r="G24" s="30">
        <f t="shared" ca="1" si="1"/>
        <v>55</v>
      </c>
      <c r="H24" s="16">
        <f t="shared" ca="1" si="2"/>
        <v>55</v>
      </c>
      <c r="I24" s="50" t="s">
        <v>20</v>
      </c>
      <c r="J24" s="50" t="s">
        <v>33</v>
      </c>
      <c r="K24" s="50" t="s">
        <v>22</v>
      </c>
      <c r="L24" s="50" t="s">
        <v>31</v>
      </c>
      <c r="M24" s="51" t="s">
        <v>27</v>
      </c>
    </row>
    <row r="25" spans="1:19" x14ac:dyDescent="0.25">
      <c r="A25" s="5" t="s">
        <v>19</v>
      </c>
      <c r="B25" s="13">
        <f ca="1">INDEX($G$2:$G$25,1+(1-1)*12+(1-$A$11)*6+$A$10*3+0)</f>
        <v>22</v>
      </c>
      <c r="C25" s="14">
        <f ca="1">INDEX($G$2:$G$25,1+(1-0)*12+(1-$A$11)*6+$A$10*3+0)</f>
        <v>20</v>
      </c>
      <c r="D25" s="31">
        <f ca="1">INDEX($H$2:$H$25,1+(1-0)*12+(1-$A$11)*6+$A$10*3+0)</f>
        <v>18</v>
      </c>
      <c r="E25" s="14">
        <f ca="1">INDEX($H$2:$H$25,1+(1-1)*12+(1-$A$11)*6+$A$10*3+0)</f>
        <v>18</v>
      </c>
      <c r="F25" s="56">
        <f t="shared" ca="1" si="0"/>
        <v>0.12</v>
      </c>
      <c r="G25" s="34">
        <f t="shared" ca="1" si="1"/>
        <v>56</v>
      </c>
      <c r="H25" s="18">
        <f t="shared" ca="1" si="2"/>
        <v>49</v>
      </c>
      <c r="I25" s="52" t="s">
        <v>21</v>
      </c>
      <c r="J25" s="52" t="s">
        <v>33</v>
      </c>
      <c r="K25" s="52" t="s">
        <v>22</v>
      </c>
      <c r="L25" s="52" t="s">
        <v>31</v>
      </c>
      <c r="M25" s="53" t="s">
        <v>27</v>
      </c>
    </row>
    <row r="26" spans="1:19" x14ac:dyDescent="0.25">
      <c r="A26" s="4" t="s">
        <v>35</v>
      </c>
      <c r="B26" s="15">
        <f ca="1">INDEX($G$2:$G$25,1+(1-1)*12+(1-$A$11)*6+$A$10*3+1)</f>
        <v>59</v>
      </c>
      <c r="C26" s="16">
        <f ca="1">INDEX($G$2:$G$25,1+(1-0)*12+(1-$A$11)*6+$A$10*3+1)</f>
        <v>55</v>
      </c>
      <c r="D26" s="32">
        <f ca="1">INDEX($H$2:$H$25,1+(1-0)*12+(1-$A$11)*6+$A$10*3+1)</f>
        <v>55</v>
      </c>
      <c r="E26" s="16">
        <f ca="1">INDEX($H$2:$H$25,1+(1-1)*12+(1-$A$11)*6+$A$10*3+1)</f>
        <v>47</v>
      </c>
    </row>
    <row r="27" spans="1:19" x14ac:dyDescent="0.25">
      <c r="A27" s="6" t="s">
        <v>21</v>
      </c>
      <c r="B27" s="17">
        <f ca="1">INDEX($G$2:$G$25,1+(1-1)*12+(1-$A$11)*6+$A$10*3+2)</f>
        <v>61</v>
      </c>
      <c r="C27" s="18">
        <f ca="1">INDEX($G$2:$G$25,1+(1-0)*12+(1-$A$11)*6+$A$10*3+2)</f>
        <v>56</v>
      </c>
      <c r="D27" s="33">
        <f ca="1">INDEX($H$2:$H$25,1+(1-0)*12+(1-$A$11)*6+$A$10*3+2)</f>
        <v>49</v>
      </c>
      <c r="E27" s="18">
        <f ca="1">INDEX($H$2:$H$25,1+(1-1)*12+(1-$A$11)*6+$A$10*3+2)</f>
        <v>18</v>
      </c>
      <c r="N27" t="str">
        <f>D10&amp;"+"&amp;D9&amp;" Forwarding"</f>
        <v>Open Encoding+Yes Forwarding</v>
      </c>
      <c r="S27" t="str">
        <f>D10&amp;"+"&amp;D11</f>
        <v>Open Encoding+Special Syntax</v>
      </c>
    </row>
  </sheetData>
  <mergeCells count="1">
    <mergeCell ref="A1:A7"/>
  </mergeCells>
  <conditionalFormatting sqref="L2:L25">
    <cfRule type="cellIs" dxfId="30" priority="23" operator="equal">
      <formula>$D$9</formula>
    </cfRule>
    <cfRule type="cellIs" dxfId="29" priority="24" operator="equal">
      <formula>IF($A$9,"Yes","No")</formula>
    </cfRule>
  </conditionalFormatting>
  <conditionalFormatting sqref="K2:K25">
    <cfRule type="cellIs" dxfId="28" priority="22" operator="equal">
      <formula>IF($A$11,"Unified","Special")</formula>
    </cfRule>
  </conditionalFormatting>
  <conditionalFormatting sqref="J2:J25">
    <cfRule type="cellIs" dxfId="27" priority="21" operator="equal">
      <formula>IF($A$10,"Open","Tag")</formula>
    </cfRule>
  </conditionalFormatting>
  <conditionalFormatting sqref="H2:H25">
    <cfRule type="expression" dxfId="26" priority="20">
      <formula>H2&lt;G2</formula>
    </cfRule>
  </conditionalFormatting>
  <conditionalFormatting sqref="G2:G25 C25:C27">
    <cfRule type="expression" dxfId="25" priority="18">
      <formula>C2&lt;D2</formula>
    </cfRule>
  </conditionalFormatting>
  <conditionalFormatting sqref="F2:F25">
    <cfRule type="expression" dxfId="24" priority="16">
      <formula>G2&gt;H2</formula>
    </cfRule>
    <cfRule type="expression" dxfId="23" priority="17">
      <formula>G2&lt;H2</formula>
    </cfRule>
  </conditionalFormatting>
  <conditionalFormatting sqref="B15:B17">
    <cfRule type="expression" dxfId="22" priority="15">
      <formula>B15&lt;C15</formula>
    </cfRule>
  </conditionalFormatting>
  <conditionalFormatting sqref="C15:C17">
    <cfRule type="expression" dxfId="21" priority="14">
      <formula>C15&lt;B15</formula>
    </cfRule>
  </conditionalFormatting>
  <conditionalFormatting sqref="D15:D17">
    <cfRule type="expression" dxfId="20" priority="12">
      <formula>B15&gt;C15</formula>
    </cfRule>
    <cfRule type="expression" dxfId="19" priority="13">
      <formula>B15&lt;C15</formula>
    </cfRule>
  </conditionalFormatting>
  <conditionalFormatting sqref="B20:B22">
    <cfRule type="expression" dxfId="18" priority="25">
      <formula>B20&lt;D20</formula>
    </cfRule>
  </conditionalFormatting>
  <conditionalFormatting sqref="D20:D22">
    <cfRule type="expression" dxfId="17" priority="5">
      <formula>D20&lt;C20</formula>
    </cfRule>
  </conditionalFormatting>
  <conditionalFormatting sqref="F2:I25">
    <cfRule type="expression" dxfId="16" priority="26">
      <formula>AND($L2=$D$9,$K2=IF($A$11,"Unified","Special"),$J2=IF($A$10,"Open","Tag"))</formula>
    </cfRule>
  </conditionalFormatting>
  <conditionalFormatting sqref="E25:E27">
    <cfRule type="expression" dxfId="15" priority="1">
      <formula>E25&lt;C25</formula>
    </cfRule>
  </conditionalFormatting>
  <conditionalFormatting sqref="B25:B27">
    <cfRule type="expression" dxfId="14" priority="31">
      <formula>B25&lt;E25</formula>
    </cfRule>
  </conditionalFormatting>
  <pageMargins left="0.7" right="0.7" top="0.75" bottom="0.75" header="0.3" footer="0.3"/>
  <pageSetup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Option Button 3">
              <controlPr defaultSize="0" autoFill="0" autoLine="0" autoPict="0">
                <anchor>
                  <from>
                    <xdr:col>1</xdr:col>
                    <xdr:colOff>85725</xdr:colOff>
                    <xdr:row>0</xdr:row>
                    <xdr:rowOff>9525</xdr:rowOff>
                  </from>
                  <to>
                    <xdr:col>2</xdr:col>
                    <xdr:colOff>466725</xdr:colOff>
                    <xdr:row>1</xdr:row>
                    <xdr:rowOff>28575</xdr:rowOff>
                  </to>
                </anchor>
              </controlPr>
            </control>
          </mc:Choice>
        </mc:AlternateContent>
        <mc:AlternateContent xmlns:mc="http://schemas.openxmlformats.org/markup-compatibility/2006">
          <mc:Choice Requires="x14">
            <control shapeId="2052" r:id="rId5" name="Option Button 4">
              <controlPr defaultSize="0" autoFill="0" autoLine="0" autoPict="0">
                <anchor moveWithCells="1">
                  <from>
                    <xdr:col>1</xdr:col>
                    <xdr:colOff>85725</xdr:colOff>
                    <xdr:row>1</xdr:row>
                    <xdr:rowOff>9525</xdr:rowOff>
                  </from>
                  <to>
                    <xdr:col>2</xdr:col>
                    <xdr:colOff>466725</xdr:colOff>
                    <xdr:row>2</xdr:row>
                    <xdr:rowOff>28575</xdr:rowOff>
                  </to>
                </anchor>
              </controlPr>
            </control>
          </mc:Choice>
        </mc:AlternateContent>
        <mc:AlternateContent xmlns:mc="http://schemas.openxmlformats.org/markup-compatibility/2006">
          <mc:Choice Requires="x14">
            <control shapeId="2053" r:id="rId6" name="Option Button 5">
              <controlPr defaultSize="0" autoFill="0" autoLine="0" autoPict="0">
                <anchor moveWithCells="1">
                  <from>
                    <xdr:col>1</xdr:col>
                    <xdr:colOff>85725</xdr:colOff>
                    <xdr:row>2</xdr:row>
                    <xdr:rowOff>0</xdr:rowOff>
                  </from>
                  <to>
                    <xdr:col>2</xdr:col>
                    <xdr:colOff>466725</xdr:colOff>
                    <xdr:row>3</xdr:row>
                    <xdr:rowOff>19050</xdr:rowOff>
                  </to>
                </anchor>
              </controlPr>
            </control>
          </mc:Choice>
        </mc:AlternateContent>
        <mc:AlternateContent xmlns:mc="http://schemas.openxmlformats.org/markup-compatibility/2006">
          <mc:Choice Requires="x14">
            <control shapeId="2055" r:id="rId7" name="Option Button 7">
              <controlPr defaultSize="0" autoFill="0" autoLine="0" autoPict="0">
                <anchor moveWithCells="1">
                  <from>
                    <xdr:col>1</xdr:col>
                    <xdr:colOff>85725</xdr:colOff>
                    <xdr:row>3</xdr:row>
                    <xdr:rowOff>0</xdr:rowOff>
                  </from>
                  <to>
                    <xdr:col>2</xdr:col>
                    <xdr:colOff>466725</xdr:colOff>
                    <xdr:row>4</xdr:row>
                    <xdr:rowOff>19050</xdr:rowOff>
                  </to>
                </anchor>
              </controlPr>
            </control>
          </mc:Choice>
        </mc:AlternateContent>
        <mc:AlternateContent xmlns:mc="http://schemas.openxmlformats.org/markup-compatibility/2006">
          <mc:Choice Requires="x14">
            <control shapeId="2056" r:id="rId8" name="Option Button 8">
              <controlPr defaultSize="0" autoFill="0" autoLine="0" autoPict="0">
                <anchor moveWithCells="1">
                  <from>
                    <xdr:col>1</xdr:col>
                    <xdr:colOff>85725</xdr:colOff>
                    <xdr:row>3</xdr:row>
                    <xdr:rowOff>180975</xdr:rowOff>
                  </from>
                  <to>
                    <xdr:col>2</xdr:col>
                    <xdr:colOff>466725</xdr:colOff>
                    <xdr:row>5</xdr:row>
                    <xdr:rowOff>9525</xdr:rowOff>
                  </to>
                </anchor>
              </controlPr>
            </control>
          </mc:Choice>
        </mc:AlternateContent>
        <mc:AlternateContent xmlns:mc="http://schemas.openxmlformats.org/markup-compatibility/2006">
          <mc:Choice Requires="x14">
            <control shapeId="2057" r:id="rId9" name="Option Button 9">
              <controlPr defaultSize="0" autoFill="0" autoLine="0" autoPict="0">
                <anchor moveWithCells="1">
                  <from>
                    <xdr:col>1</xdr:col>
                    <xdr:colOff>85725</xdr:colOff>
                    <xdr:row>4</xdr:row>
                    <xdr:rowOff>171450</xdr:rowOff>
                  </from>
                  <to>
                    <xdr:col>2</xdr:col>
                    <xdr:colOff>466725</xdr:colOff>
                    <xdr:row>6</xdr:row>
                    <xdr:rowOff>0</xdr:rowOff>
                  </to>
                </anchor>
              </controlPr>
            </control>
          </mc:Choice>
        </mc:AlternateContent>
        <mc:AlternateContent xmlns:mc="http://schemas.openxmlformats.org/markup-compatibility/2006">
          <mc:Choice Requires="x14">
            <control shapeId="2058" r:id="rId10" name="Option Button 10">
              <controlPr defaultSize="0" autoFill="0" autoLine="0" autoPict="0">
                <anchor moveWithCells="1">
                  <from>
                    <xdr:col>1</xdr:col>
                    <xdr:colOff>85725</xdr:colOff>
                    <xdr:row>5</xdr:row>
                    <xdr:rowOff>171450</xdr:rowOff>
                  </from>
                  <to>
                    <xdr:col>2</xdr:col>
                    <xdr:colOff>523875</xdr:colOff>
                    <xdr:row>7</xdr:row>
                    <xdr:rowOff>0</xdr:rowOff>
                  </to>
                </anchor>
              </controlPr>
            </control>
          </mc:Choice>
        </mc:AlternateContent>
        <mc:AlternateContent xmlns:mc="http://schemas.openxmlformats.org/markup-compatibility/2006">
          <mc:Choice Requires="x14">
            <control shapeId="2059" r:id="rId11" name="Check Box 11">
              <controlPr defaultSize="0" autoFill="0" autoLine="0" autoPict="0">
                <anchor moveWithCells="1">
                  <from>
                    <xdr:col>1</xdr:col>
                    <xdr:colOff>9525</xdr:colOff>
                    <xdr:row>8</xdr:row>
                    <xdr:rowOff>9525</xdr:rowOff>
                  </from>
                  <to>
                    <xdr:col>3</xdr:col>
                    <xdr:colOff>76200</xdr:colOff>
                    <xdr:row>9</xdr:row>
                    <xdr:rowOff>38100</xdr:rowOff>
                  </to>
                </anchor>
              </controlPr>
            </control>
          </mc:Choice>
        </mc:AlternateContent>
        <mc:AlternateContent xmlns:mc="http://schemas.openxmlformats.org/markup-compatibility/2006">
          <mc:Choice Requires="x14">
            <control shapeId="2060" r:id="rId12" name="Check Box 12">
              <controlPr defaultSize="0" autoFill="0" autoLine="0" autoPict="0">
                <anchor moveWithCells="1">
                  <from>
                    <xdr:col>1</xdr:col>
                    <xdr:colOff>9525</xdr:colOff>
                    <xdr:row>9</xdr:row>
                    <xdr:rowOff>9525</xdr:rowOff>
                  </from>
                  <to>
                    <xdr:col>2</xdr:col>
                    <xdr:colOff>133350</xdr:colOff>
                    <xdr:row>10</xdr:row>
                    <xdr:rowOff>38100</xdr:rowOff>
                  </to>
                </anchor>
              </controlPr>
            </control>
          </mc:Choice>
        </mc:AlternateContent>
        <mc:AlternateContent xmlns:mc="http://schemas.openxmlformats.org/markup-compatibility/2006">
          <mc:Choice Requires="x14">
            <control shapeId="2061" r:id="rId13" name="Check Box 13">
              <controlPr defaultSize="0" autoFill="0" autoLine="0" autoPict="0">
                <anchor moveWithCells="1">
                  <from>
                    <xdr:col>1</xdr:col>
                    <xdr:colOff>9525</xdr:colOff>
                    <xdr:row>10</xdr:row>
                    <xdr:rowOff>9525</xdr:rowOff>
                  </from>
                  <to>
                    <xdr:col>3</xdr:col>
                    <xdr:colOff>85725</xdr:colOff>
                    <xdr:row>11</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25"/>
  <sheetViews>
    <sheetView workbookViewId="0">
      <selection activeCell="B2" sqref="B2"/>
    </sheetView>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0.78</v>
      </c>
      <c r="C2" s="1">
        <v>0.78</v>
      </c>
      <c r="D2" s="1">
        <v>0.77</v>
      </c>
      <c r="F2">
        <v>31</v>
      </c>
      <c r="G2">
        <v>31</v>
      </c>
      <c r="H2">
        <v>31</v>
      </c>
      <c r="J2">
        <v>17</v>
      </c>
      <c r="K2">
        <v>17</v>
      </c>
      <c r="L2">
        <v>17</v>
      </c>
    </row>
    <row r="3" spans="1:13" x14ac:dyDescent="0.25">
      <c r="A3" t="str">
        <f t="shared" ref="A3:A25" si="0">IF(F3&gt;J3,"Faster","Slower")</f>
        <v>Faster</v>
      </c>
      <c r="B3" s="1">
        <v>0.44</v>
      </c>
      <c r="C3" s="1">
        <v>0.44</v>
      </c>
      <c r="D3" s="1">
        <v>0.44</v>
      </c>
      <c r="F3">
        <v>65</v>
      </c>
      <c r="G3">
        <v>65</v>
      </c>
      <c r="H3">
        <v>65</v>
      </c>
      <c r="J3">
        <v>45</v>
      </c>
      <c r="K3">
        <v>45</v>
      </c>
      <c r="L3">
        <v>45</v>
      </c>
    </row>
    <row r="4" spans="1:13" x14ac:dyDescent="0.25">
      <c r="A4" t="str">
        <f t="shared" si="0"/>
        <v>Faster</v>
      </c>
      <c r="B4" s="1">
        <v>2.72</v>
      </c>
      <c r="C4" s="1">
        <v>2.71</v>
      </c>
      <c r="D4" s="1">
        <v>2.7</v>
      </c>
      <c r="F4">
        <v>68</v>
      </c>
      <c r="G4">
        <v>68</v>
      </c>
      <c r="H4">
        <v>68</v>
      </c>
      <c r="J4">
        <v>18</v>
      </c>
      <c r="K4">
        <v>18</v>
      </c>
      <c r="L4">
        <v>18</v>
      </c>
    </row>
    <row r="5" spans="1:13" x14ac:dyDescent="0.25">
      <c r="A5" t="str">
        <f t="shared" si="0"/>
        <v>Faster</v>
      </c>
      <c r="B5" s="1">
        <v>0.53</v>
      </c>
      <c r="C5" s="1">
        <v>0.53</v>
      </c>
      <c r="D5" s="1">
        <v>0.53</v>
      </c>
      <c r="F5">
        <v>30</v>
      </c>
      <c r="G5">
        <v>30</v>
      </c>
      <c r="H5">
        <v>30</v>
      </c>
      <c r="J5">
        <v>19</v>
      </c>
      <c r="K5">
        <v>19</v>
      </c>
      <c r="L5">
        <v>19</v>
      </c>
    </row>
    <row r="6" spans="1:13" x14ac:dyDescent="0.25">
      <c r="A6" t="str">
        <f t="shared" si="0"/>
        <v>Faster</v>
      </c>
      <c r="B6" s="1">
        <v>0.2</v>
      </c>
      <c r="C6" s="1">
        <v>0.19</v>
      </c>
      <c r="D6" s="1">
        <v>0.19</v>
      </c>
      <c r="F6">
        <v>60</v>
      </c>
      <c r="G6">
        <v>60</v>
      </c>
      <c r="H6">
        <v>60</v>
      </c>
      <c r="J6">
        <v>50</v>
      </c>
      <c r="K6">
        <v>50</v>
      </c>
      <c r="L6">
        <v>50</v>
      </c>
    </row>
    <row r="7" spans="1:13" x14ac:dyDescent="0.25">
      <c r="A7" t="str">
        <f t="shared" si="0"/>
        <v>Faster</v>
      </c>
      <c r="B7" s="1">
        <v>0.81</v>
      </c>
      <c r="C7" s="1">
        <v>0.81</v>
      </c>
      <c r="D7" s="1">
        <v>0.81</v>
      </c>
      <c r="F7">
        <v>63</v>
      </c>
      <c r="G7">
        <v>63</v>
      </c>
      <c r="H7">
        <v>63</v>
      </c>
      <c r="J7">
        <v>34</v>
      </c>
      <c r="K7">
        <v>34</v>
      </c>
      <c r="L7">
        <v>34</v>
      </c>
    </row>
    <row r="8" spans="1:13" x14ac:dyDescent="0.25">
      <c r="A8" t="str">
        <f t="shared" si="0"/>
        <v>Faster</v>
      </c>
      <c r="B8" s="1">
        <v>0.69</v>
      </c>
      <c r="C8" s="1">
        <v>0.69</v>
      </c>
      <c r="D8" s="1">
        <v>0.69</v>
      </c>
      <c r="F8">
        <v>30</v>
      </c>
      <c r="G8">
        <v>30</v>
      </c>
      <c r="H8">
        <v>30</v>
      </c>
      <c r="J8">
        <v>17</v>
      </c>
      <c r="K8">
        <v>17</v>
      </c>
      <c r="L8">
        <v>17</v>
      </c>
    </row>
    <row r="9" spans="1:13" x14ac:dyDescent="0.25">
      <c r="A9" t="str">
        <f t="shared" si="0"/>
        <v>Faster</v>
      </c>
      <c r="B9" s="1">
        <v>0.31</v>
      </c>
      <c r="C9" s="1">
        <v>0.32</v>
      </c>
      <c r="D9" s="1">
        <v>0.31</v>
      </c>
      <c r="F9">
        <v>60</v>
      </c>
      <c r="G9">
        <v>60</v>
      </c>
      <c r="H9">
        <v>60</v>
      </c>
      <c r="J9">
        <v>46</v>
      </c>
      <c r="K9">
        <v>45</v>
      </c>
      <c r="L9">
        <v>46</v>
      </c>
    </row>
    <row r="10" spans="1:13" x14ac:dyDescent="0.25">
      <c r="A10" t="str">
        <f t="shared" si="0"/>
        <v>Faster</v>
      </c>
      <c r="B10" s="1">
        <v>2.33</v>
      </c>
      <c r="C10" s="1">
        <v>2.33</v>
      </c>
      <c r="D10" s="1">
        <v>2.34</v>
      </c>
      <c r="F10">
        <v>61</v>
      </c>
      <c r="G10">
        <v>61</v>
      </c>
      <c r="H10">
        <v>61</v>
      </c>
      <c r="J10">
        <v>18</v>
      </c>
      <c r="K10">
        <v>18</v>
      </c>
      <c r="L10">
        <v>18</v>
      </c>
    </row>
    <row r="11" spans="1:13" x14ac:dyDescent="0.25">
      <c r="A11" t="str">
        <f t="shared" si="0"/>
        <v>Faster</v>
      </c>
      <c r="B11" s="1">
        <v>0.53</v>
      </c>
      <c r="C11" s="1">
        <v>0.53</v>
      </c>
      <c r="D11" s="1">
        <v>0.53</v>
      </c>
      <c r="F11">
        <v>30</v>
      </c>
      <c r="G11">
        <v>30</v>
      </c>
      <c r="H11">
        <v>30</v>
      </c>
      <c r="J11">
        <v>19</v>
      </c>
      <c r="K11">
        <v>19</v>
      </c>
      <c r="L11">
        <v>19</v>
      </c>
    </row>
    <row r="12" spans="1:13" x14ac:dyDescent="0.25">
      <c r="A12" t="str">
        <f t="shared" si="0"/>
        <v>Faster</v>
      </c>
      <c r="B12" s="1">
        <v>0.22</v>
      </c>
      <c r="C12" s="1">
        <v>0.22</v>
      </c>
      <c r="D12" s="1">
        <v>0.22</v>
      </c>
      <c r="F12">
        <v>60</v>
      </c>
      <c r="G12">
        <v>60</v>
      </c>
      <c r="H12">
        <v>60</v>
      </c>
      <c r="J12">
        <v>49</v>
      </c>
      <c r="K12">
        <v>49</v>
      </c>
      <c r="L12">
        <v>49</v>
      </c>
    </row>
    <row r="13" spans="1:13" x14ac:dyDescent="0.25">
      <c r="A13" t="str">
        <f t="shared" si="0"/>
        <v>Faster</v>
      </c>
      <c r="B13" s="1">
        <v>2</v>
      </c>
      <c r="C13" s="1">
        <v>2</v>
      </c>
      <c r="D13" s="1">
        <v>2</v>
      </c>
      <c r="F13">
        <v>59</v>
      </c>
      <c r="G13">
        <v>59</v>
      </c>
      <c r="H13">
        <v>59</v>
      </c>
      <c r="J13">
        <v>19</v>
      </c>
      <c r="K13">
        <v>19</v>
      </c>
      <c r="L13">
        <v>19</v>
      </c>
    </row>
    <row r="14" spans="1:13" x14ac:dyDescent="0.25">
      <c r="A14" t="str">
        <f t="shared" si="0"/>
        <v>Faster</v>
      </c>
      <c r="B14" s="1">
        <v>1.18</v>
      </c>
      <c r="C14" s="1">
        <v>1.18</v>
      </c>
      <c r="D14" s="1">
        <v>1.18</v>
      </c>
      <c r="F14">
        <v>30</v>
      </c>
      <c r="G14">
        <v>30</v>
      </c>
      <c r="H14">
        <v>30</v>
      </c>
      <c r="J14">
        <v>13</v>
      </c>
      <c r="K14">
        <v>13</v>
      </c>
      <c r="L14">
        <v>13</v>
      </c>
    </row>
    <row r="15" spans="1:13" x14ac:dyDescent="0.25">
      <c r="A15" t="str">
        <f t="shared" si="0"/>
        <v>Faster</v>
      </c>
      <c r="B15" s="1">
        <v>0.35</v>
      </c>
      <c r="C15" s="1">
        <v>0.35</v>
      </c>
      <c r="D15" s="1">
        <v>0.35</v>
      </c>
      <c r="F15">
        <v>59</v>
      </c>
      <c r="G15">
        <v>59</v>
      </c>
      <c r="H15">
        <v>59</v>
      </c>
      <c r="J15">
        <v>44</v>
      </c>
      <c r="K15">
        <v>44</v>
      </c>
      <c r="L15">
        <v>44</v>
      </c>
    </row>
    <row r="16" spans="1:13" x14ac:dyDescent="0.25">
      <c r="A16" t="str">
        <f t="shared" si="0"/>
        <v>Faster</v>
      </c>
      <c r="B16" s="1">
        <v>0.34</v>
      </c>
      <c r="C16" s="1">
        <v>0.34</v>
      </c>
      <c r="D16" s="1">
        <v>0.34</v>
      </c>
      <c r="F16">
        <v>57</v>
      </c>
      <c r="G16">
        <v>56</v>
      </c>
      <c r="H16">
        <v>56</v>
      </c>
      <c r="J16">
        <v>42</v>
      </c>
      <c r="K16">
        <v>42</v>
      </c>
      <c r="L16">
        <v>42</v>
      </c>
    </row>
    <row r="17" spans="1:12" x14ac:dyDescent="0.25">
      <c r="A17" t="str">
        <f t="shared" si="0"/>
        <v>Faster</v>
      </c>
      <c r="B17" s="1">
        <v>0.53</v>
      </c>
      <c r="C17" s="1">
        <v>0.53</v>
      </c>
      <c r="D17" s="1">
        <v>0.53</v>
      </c>
      <c r="F17">
        <v>30</v>
      </c>
      <c r="G17">
        <v>30</v>
      </c>
      <c r="H17">
        <v>30</v>
      </c>
      <c r="J17">
        <v>19</v>
      </c>
      <c r="K17">
        <v>19</v>
      </c>
      <c r="L17">
        <v>19</v>
      </c>
    </row>
    <row r="18" spans="1:12" x14ac:dyDescent="0.25">
      <c r="A18" t="str">
        <f t="shared" si="0"/>
        <v>Faster</v>
      </c>
      <c r="B18" s="1">
        <v>0.05</v>
      </c>
      <c r="C18" s="1">
        <v>0.05</v>
      </c>
      <c r="D18" s="1">
        <v>0.05</v>
      </c>
      <c r="F18">
        <v>60</v>
      </c>
      <c r="G18">
        <v>60</v>
      </c>
      <c r="H18">
        <v>60</v>
      </c>
      <c r="J18">
        <v>57</v>
      </c>
      <c r="K18">
        <v>57</v>
      </c>
      <c r="L18">
        <v>57</v>
      </c>
    </row>
    <row r="19" spans="1:12" x14ac:dyDescent="0.25">
      <c r="A19" t="str">
        <f t="shared" si="0"/>
        <v>Faster</v>
      </c>
      <c r="B19" s="1">
        <v>0.12</v>
      </c>
      <c r="C19" s="1">
        <v>0.12</v>
      </c>
      <c r="D19" s="1">
        <v>0.11</v>
      </c>
      <c r="F19">
        <v>58</v>
      </c>
      <c r="G19">
        <v>58</v>
      </c>
      <c r="H19">
        <v>58</v>
      </c>
      <c r="J19">
        <v>51</v>
      </c>
      <c r="K19">
        <v>51</v>
      </c>
      <c r="L19">
        <v>51</v>
      </c>
    </row>
    <row r="20" spans="1:12" x14ac:dyDescent="0.25">
      <c r="A20" t="str">
        <f t="shared" si="0"/>
        <v>Faster</v>
      </c>
      <c r="B20" s="1">
        <v>1.82</v>
      </c>
      <c r="C20" s="1">
        <v>1.82</v>
      </c>
      <c r="D20" s="1">
        <v>1.82</v>
      </c>
      <c r="F20">
        <v>30</v>
      </c>
      <c r="G20">
        <v>30</v>
      </c>
      <c r="H20">
        <v>30</v>
      </c>
      <c r="J20">
        <v>10</v>
      </c>
      <c r="K20">
        <v>10</v>
      </c>
      <c r="L20">
        <v>10</v>
      </c>
    </row>
    <row r="21" spans="1:12" x14ac:dyDescent="0.25">
      <c r="A21" t="str">
        <f t="shared" si="0"/>
        <v>Faster</v>
      </c>
      <c r="B21" s="1">
        <v>4.5599999999999996</v>
      </c>
      <c r="C21" s="1">
        <v>4.5599999999999996</v>
      </c>
      <c r="D21" s="1">
        <v>4.5599999999999996</v>
      </c>
      <c r="F21">
        <v>59</v>
      </c>
      <c r="G21">
        <v>59</v>
      </c>
      <c r="H21">
        <v>59</v>
      </c>
      <c r="J21">
        <v>10</v>
      </c>
      <c r="K21">
        <v>10</v>
      </c>
      <c r="L21">
        <v>10</v>
      </c>
    </row>
    <row r="22" spans="1:12" x14ac:dyDescent="0.25">
      <c r="A22" t="str">
        <f t="shared" si="0"/>
        <v>Faster</v>
      </c>
      <c r="B22" s="1">
        <v>4.3</v>
      </c>
      <c r="C22" s="1">
        <v>4.3099999999999996</v>
      </c>
      <c r="D22" s="1">
        <v>4.3099999999999996</v>
      </c>
      <c r="F22">
        <v>56</v>
      </c>
      <c r="G22">
        <v>56</v>
      </c>
      <c r="H22">
        <v>56</v>
      </c>
      <c r="J22">
        <v>10</v>
      </c>
      <c r="K22">
        <v>10</v>
      </c>
      <c r="L22">
        <v>10</v>
      </c>
    </row>
    <row r="23" spans="1:12" x14ac:dyDescent="0.25">
      <c r="A23" t="str">
        <f t="shared" si="0"/>
        <v>Faster</v>
      </c>
      <c r="B23" s="1">
        <v>0.5</v>
      </c>
      <c r="C23" s="1">
        <v>0.5</v>
      </c>
      <c r="D23" s="1">
        <v>0.5</v>
      </c>
      <c r="F23">
        <v>30</v>
      </c>
      <c r="G23">
        <v>30</v>
      </c>
      <c r="H23">
        <v>30</v>
      </c>
      <c r="J23">
        <v>19</v>
      </c>
      <c r="K23">
        <v>19</v>
      </c>
      <c r="L23">
        <v>19</v>
      </c>
    </row>
    <row r="24" spans="1:12" x14ac:dyDescent="0.25">
      <c r="A24" t="str">
        <f t="shared" si="0"/>
        <v>Faster</v>
      </c>
      <c r="B24" s="1">
        <v>0.02</v>
      </c>
      <c r="C24" s="1">
        <v>0.02</v>
      </c>
      <c r="D24" s="1">
        <v>0.02</v>
      </c>
      <c r="F24">
        <v>60</v>
      </c>
      <c r="G24">
        <v>60</v>
      </c>
      <c r="H24">
        <v>60</v>
      </c>
      <c r="J24">
        <v>59</v>
      </c>
      <c r="K24">
        <v>59</v>
      </c>
      <c r="L24">
        <v>59</v>
      </c>
    </row>
    <row r="25" spans="1:12" x14ac:dyDescent="0.25">
      <c r="A25" t="str">
        <f t="shared" si="0"/>
        <v>Faster</v>
      </c>
      <c r="B25" s="1">
        <v>0.09</v>
      </c>
      <c r="C25" s="1">
        <v>0.09</v>
      </c>
      <c r="D25" s="1">
        <v>0.09</v>
      </c>
      <c r="F25">
        <v>58</v>
      </c>
      <c r="G25">
        <v>58</v>
      </c>
      <c r="H25">
        <v>58</v>
      </c>
      <c r="J25">
        <v>53</v>
      </c>
      <c r="K25">
        <v>53</v>
      </c>
      <c r="L25">
        <v>53</v>
      </c>
    </row>
  </sheetData>
  <conditionalFormatting sqref="B2:D25">
    <cfRule type="expression" dxfId="13" priority="1">
      <formula>F2&lt;J2</formula>
    </cfRule>
    <cfRule type="expression" dxfId="12" priority="2">
      <formula>F2&gt;J2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0.8</v>
      </c>
      <c r="C2" s="1">
        <v>0.8</v>
      </c>
      <c r="D2" s="1">
        <v>0.8</v>
      </c>
      <c r="F2">
        <v>30</v>
      </c>
      <c r="G2">
        <v>30</v>
      </c>
      <c r="H2">
        <v>30</v>
      </c>
      <c r="J2">
        <v>17</v>
      </c>
      <c r="K2">
        <v>17</v>
      </c>
      <c r="L2">
        <v>17</v>
      </c>
    </row>
    <row r="3" spans="1:13" x14ac:dyDescent="0.25">
      <c r="A3" t="str">
        <f t="shared" ref="A3:A25" si="0">IF(F3&gt;J3,"Faster","Slower")</f>
        <v>Faster</v>
      </c>
      <c r="B3" s="1">
        <v>0.45</v>
      </c>
      <c r="C3" s="1">
        <v>0.45</v>
      </c>
      <c r="D3" s="1">
        <v>0.45</v>
      </c>
      <c r="F3">
        <v>63</v>
      </c>
      <c r="G3">
        <v>63</v>
      </c>
      <c r="H3">
        <v>63</v>
      </c>
      <c r="J3">
        <v>43</v>
      </c>
      <c r="K3">
        <v>43</v>
      </c>
      <c r="L3">
        <v>43</v>
      </c>
    </row>
    <row r="4" spans="1:13" x14ac:dyDescent="0.25">
      <c r="A4" t="str">
        <f t="shared" si="0"/>
        <v>Faster</v>
      </c>
      <c r="B4" s="1">
        <v>2.72</v>
      </c>
      <c r="C4" s="1">
        <v>2.73</v>
      </c>
      <c r="D4" s="1">
        <v>2.73</v>
      </c>
      <c r="F4">
        <v>64</v>
      </c>
      <c r="G4">
        <v>64</v>
      </c>
      <c r="H4">
        <v>64</v>
      </c>
      <c r="J4">
        <v>17</v>
      </c>
      <c r="K4">
        <v>17</v>
      </c>
      <c r="L4">
        <v>17</v>
      </c>
    </row>
    <row r="5" spans="1:13" x14ac:dyDescent="0.25">
      <c r="A5" t="str">
        <f t="shared" si="0"/>
        <v>Faster</v>
      </c>
      <c r="B5" s="1">
        <v>0.56000000000000005</v>
      </c>
      <c r="C5" s="1">
        <v>0.56000000000000005</v>
      </c>
      <c r="D5" s="1">
        <v>0.56000000000000005</v>
      </c>
      <c r="F5">
        <v>30</v>
      </c>
      <c r="G5">
        <v>30</v>
      </c>
      <c r="H5">
        <v>30</v>
      </c>
      <c r="J5">
        <v>19</v>
      </c>
      <c r="K5">
        <v>19</v>
      </c>
      <c r="L5">
        <v>19</v>
      </c>
    </row>
    <row r="6" spans="1:13" x14ac:dyDescent="0.25">
      <c r="A6" t="str">
        <f t="shared" si="0"/>
        <v>Faster</v>
      </c>
      <c r="B6" s="1">
        <v>0.28999999999999998</v>
      </c>
      <c r="C6" s="1">
        <v>0.28999999999999998</v>
      </c>
      <c r="D6" s="1">
        <v>0.28999999999999998</v>
      </c>
      <c r="F6">
        <v>64</v>
      </c>
      <c r="G6">
        <v>64</v>
      </c>
      <c r="H6">
        <v>64</v>
      </c>
      <c r="J6">
        <v>49</v>
      </c>
      <c r="K6">
        <v>49</v>
      </c>
      <c r="L6">
        <v>49</v>
      </c>
    </row>
    <row r="7" spans="1:13" x14ac:dyDescent="0.25">
      <c r="A7" t="str">
        <f t="shared" si="0"/>
        <v>Faster</v>
      </c>
      <c r="B7" s="1">
        <v>0.9</v>
      </c>
      <c r="C7" s="1">
        <v>0.9</v>
      </c>
      <c r="D7" s="1">
        <v>0.89</v>
      </c>
      <c r="F7">
        <v>65</v>
      </c>
      <c r="G7">
        <v>65</v>
      </c>
      <c r="H7">
        <v>64</v>
      </c>
      <c r="J7">
        <v>34</v>
      </c>
      <c r="K7">
        <v>34</v>
      </c>
      <c r="L7">
        <v>34</v>
      </c>
    </row>
    <row r="8" spans="1:13" x14ac:dyDescent="0.25">
      <c r="A8" t="str">
        <f t="shared" si="0"/>
        <v>Faster</v>
      </c>
      <c r="B8" s="1">
        <v>0.8</v>
      </c>
      <c r="C8" s="1">
        <v>0.8</v>
      </c>
      <c r="D8" s="1">
        <v>0.8</v>
      </c>
      <c r="F8">
        <v>30</v>
      </c>
      <c r="G8">
        <v>30</v>
      </c>
      <c r="H8">
        <v>30</v>
      </c>
      <c r="J8">
        <v>17</v>
      </c>
      <c r="K8">
        <v>17</v>
      </c>
      <c r="L8">
        <v>17</v>
      </c>
    </row>
    <row r="9" spans="1:13" x14ac:dyDescent="0.25">
      <c r="A9" t="str">
        <f t="shared" si="0"/>
        <v>Faster</v>
      </c>
      <c r="B9" s="1">
        <v>0.45</v>
      </c>
      <c r="C9" s="1">
        <v>0.45</v>
      </c>
      <c r="D9" s="1">
        <v>0.45</v>
      </c>
      <c r="F9">
        <v>63</v>
      </c>
      <c r="G9">
        <v>63</v>
      </c>
      <c r="H9">
        <v>63</v>
      </c>
      <c r="J9">
        <v>43</v>
      </c>
      <c r="K9">
        <v>43</v>
      </c>
      <c r="L9">
        <v>43</v>
      </c>
    </row>
    <row r="10" spans="1:13" x14ac:dyDescent="0.25">
      <c r="A10" t="str">
        <f t="shared" si="0"/>
        <v>Faster</v>
      </c>
      <c r="B10" s="1">
        <v>2.74</v>
      </c>
      <c r="C10" s="1">
        <v>2.74</v>
      </c>
      <c r="D10" s="1">
        <v>2.72</v>
      </c>
      <c r="F10">
        <v>64</v>
      </c>
      <c r="G10">
        <v>64</v>
      </c>
      <c r="H10">
        <v>64</v>
      </c>
      <c r="J10">
        <v>17</v>
      </c>
      <c r="K10">
        <v>17</v>
      </c>
      <c r="L10">
        <v>17</v>
      </c>
    </row>
    <row r="11" spans="1:13" x14ac:dyDescent="0.25">
      <c r="A11" t="str">
        <f t="shared" si="0"/>
        <v>Faster</v>
      </c>
      <c r="B11" s="1">
        <v>0.56000000000000005</v>
      </c>
      <c r="C11" s="1">
        <v>0.56000000000000005</v>
      </c>
      <c r="D11" s="1">
        <v>0.56000000000000005</v>
      </c>
      <c r="F11">
        <v>30</v>
      </c>
      <c r="G11">
        <v>30</v>
      </c>
      <c r="H11">
        <v>30</v>
      </c>
      <c r="J11">
        <v>19</v>
      </c>
      <c r="K11">
        <v>19</v>
      </c>
      <c r="L11">
        <v>19</v>
      </c>
    </row>
    <row r="12" spans="1:13" x14ac:dyDescent="0.25">
      <c r="A12" t="str">
        <f t="shared" si="0"/>
        <v>Faster</v>
      </c>
      <c r="B12" s="1">
        <v>0.28000000000000003</v>
      </c>
      <c r="C12" s="1">
        <v>0.28000000000000003</v>
      </c>
      <c r="D12" s="1">
        <v>0.28999999999999998</v>
      </c>
      <c r="F12">
        <v>63</v>
      </c>
      <c r="G12">
        <v>63</v>
      </c>
      <c r="H12">
        <v>63</v>
      </c>
      <c r="J12">
        <v>49</v>
      </c>
      <c r="K12">
        <v>49</v>
      </c>
      <c r="L12">
        <v>48</v>
      </c>
    </row>
    <row r="13" spans="1:13" x14ac:dyDescent="0.25">
      <c r="A13" t="str">
        <f t="shared" si="0"/>
        <v>Faster</v>
      </c>
      <c r="B13" s="1">
        <v>2.2599999999999998</v>
      </c>
      <c r="C13" s="1">
        <v>2.2599999999999998</v>
      </c>
      <c r="D13" s="1">
        <v>2.27</v>
      </c>
      <c r="F13">
        <v>64</v>
      </c>
      <c r="G13">
        <v>64</v>
      </c>
      <c r="H13">
        <v>64</v>
      </c>
      <c r="J13">
        <v>19</v>
      </c>
      <c r="K13">
        <v>19</v>
      </c>
      <c r="L13">
        <v>19</v>
      </c>
    </row>
    <row r="14" spans="1:13" x14ac:dyDescent="0.25">
      <c r="A14" t="str">
        <f t="shared" si="0"/>
        <v>Faster</v>
      </c>
      <c r="B14" s="1">
        <v>1.1299999999999999</v>
      </c>
      <c r="C14" s="1">
        <v>1.1299999999999999</v>
      </c>
      <c r="D14" s="1">
        <v>1.1299999999999999</v>
      </c>
      <c r="F14">
        <v>29</v>
      </c>
      <c r="G14">
        <v>29</v>
      </c>
      <c r="H14">
        <v>29</v>
      </c>
      <c r="J14">
        <v>13</v>
      </c>
      <c r="K14">
        <v>13</v>
      </c>
      <c r="L14">
        <v>13</v>
      </c>
    </row>
    <row r="15" spans="1:13" x14ac:dyDescent="0.25">
      <c r="A15" t="str">
        <f t="shared" si="0"/>
        <v>Faster</v>
      </c>
      <c r="B15" s="1">
        <v>0.3</v>
      </c>
      <c r="C15" s="1">
        <v>0.3</v>
      </c>
      <c r="D15" s="1">
        <v>0.3</v>
      </c>
      <c r="F15">
        <v>57</v>
      </c>
      <c r="G15">
        <v>57</v>
      </c>
      <c r="H15">
        <v>57</v>
      </c>
      <c r="J15">
        <v>44</v>
      </c>
      <c r="K15">
        <v>44</v>
      </c>
      <c r="L15">
        <v>44</v>
      </c>
    </row>
    <row r="16" spans="1:13" x14ac:dyDescent="0.25">
      <c r="A16" t="str">
        <f t="shared" si="0"/>
        <v>Faster</v>
      </c>
      <c r="B16" s="1">
        <v>0.55000000000000004</v>
      </c>
      <c r="C16" s="1">
        <v>0.55000000000000004</v>
      </c>
      <c r="D16" s="1">
        <v>0.55000000000000004</v>
      </c>
      <c r="F16">
        <v>60</v>
      </c>
      <c r="G16">
        <v>60</v>
      </c>
      <c r="H16">
        <v>60</v>
      </c>
      <c r="J16">
        <v>38</v>
      </c>
      <c r="K16">
        <v>38</v>
      </c>
      <c r="L16">
        <v>38</v>
      </c>
    </row>
    <row r="17" spans="1:12" x14ac:dyDescent="0.25">
      <c r="A17" t="str">
        <f t="shared" si="0"/>
        <v>Faster</v>
      </c>
      <c r="B17" s="1">
        <v>0.47</v>
      </c>
      <c r="C17" s="1">
        <v>0.47</v>
      </c>
      <c r="D17" s="1">
        <v>0.47</v>
      </c>
      <c r="F17">
        <v>29</v>
      </c>
      <c r="G17">
        <v>29</v>
      </c>
      <c r="H17">
        <v>29</v>
      </c>
      <c r="J17">
        <v>19</v>
      </c>
      <c r="K17">
        <v>19</v>
      </c>
      <c r="L17">
        <v>19</v>
      </c>
    </row>
    <row r="18" spans="1:12" x14ac:dyDescent="0.25">
      <c r="A18" t="str">
        <f t="shared" si="0"/>
        <v>Faster</v>
      </c>
      <c r="B18" s="1">
        <v>0.01</v>
      </c>
      <c r="C18" s="1">
        <v>0.01</v>
      </c>
      <c r="D18" s="1">
        <v>0.01</v>
      </c>
      <c r="F18">
        <v>58</v>
      </c>
      <c r="G18">
        <v>58</v>
      </c>
      <c r="H18">
        <v>58</v>
      </c>
      <c r="J18">
        <v>57</v>
      </c>
      <c r="K18">
        <v>57</v>
      </c>
      <c r="L18">
        <v>57</v>
      </c>
    </row>
    <row r="19" spans="1:12" x14ac:dyDescent="0.25">
      <c r="A19" t="str">
        <f t="shared" si="0"/>
        <v>Faster</v>
      </c>
      <c r="B19" s="1">
        <v>0.2</v>
      </c>
      <c r="C19" s="1">
        <v>0.2</v>
      </c>
      <c r="D19" s="1">
        <v>0.2</v>
      </c>
      <c r="F19">
        <v>60</v>
      </c>
      <c r="G19">
        <v>59</v>
      </c>
      <c r="H19">
        <v>60</v>
      </c>
      <c r="J19">
        <v>49</v>
      </c>
      <c r="K19">
        <v>49</v>
      </c>
      <c r="L19">
        <v>49</v>
      </c>
    </row>
    <row r="20" spans="1:12" x14ac:dyDescent="0.25">
      <c r="A20" t="str">
        <f t="shared" si="0"/>
        <v>Faster</v>
      </c>
      <c r="B20" s="1">
        <v>1.74</v>
      </c>
      <c r="C20" s="1">
        <v>1.74</v>
      </c>
      <c r="D20" s="1">
        <v>1.74</v>
      </c>
      <c r="F20">
        <v>29</v>
      </c>
      <c r="G20">
        <v>29</v>
      </c>
      <c r="H20">
        <v>29</v>
      </c>
      <c r="J20">
        <v>10</v>
      </c>
      <c r="K20">
        <v>10</v>
      </c>
      <c r="L20">
        <v>10</v>
      </c>
    </row>
    <row r="21" spans="1:12" x14ac:dyDescent="0.25">
      <c r="A21" t="str">
        <f t="shared" si="0"/>
        <v>Faster</v>
      </c>
      <c r="B21" s="1">
        <v>4.37</v>
      </c>
      <c r="C21" s="1">
        <v>4.37</v>
      </c>
      <c r="D21" s="1">
        <v>4.38</v>
      </c>
      <c r="F21">
        <v>57</v>
      </c>
      <c r="G21">
        <v>57</v>
      </c>
      <c r="H21">
        <v>57</v>
      </c>
      <c r="J21">
        <v>10</v>
      </c>
      <c r="K21">
        <v>10</v>
      </c>
      <c r="L21">
        <v>10</v>
      </c>
    </row>
    <row r="22" spans="1:12" x14ac:dyDescent="0.25">
      <c r="A22" t="str">
        <f t="shared" si="0"/>
        <v>Faster</v>
      </c>
      <c r="B22" s="1">
        <v>4.7</v>
      </c>
      <c r="C22" s="1">
        <v>4.71</v>
      </c>
      <c r="D22" s="1">
        <v>4.7</v>
      </c>
      <c r="F22">
        <v>61</v>
      </c>
      <c r="G22">
        <v>61</v>
      </c>
      <c r="H22">
        <v>61</v>
      </c>
      <c r="J22">
        <v>10</v>
      </c>
      <c r="K22">
        <v>10</v>
      </c>
      <c r="L22">
        <v>10</v>
      </c>
    </row>
    <row r="23" spans="1:12" x14ac:dyDescent="0.25">
      <c r="A23" t="str">
        <f t="shared" si="0"/>
        <v>Faster</v>
      </c>
      <c r="B23" s="1">
        <v>0.47</v>
      </c>
      <c r="C23" s="1">
        <v>0.47</v>
      </c>
      <c r="D23" s="1">
        <v>0.47</v>
      </c>
      <c r="F23">
        <v>29</v>
      </c>
      <c r="G23">
        <v>29</v>
      </c>
      <c r="H23">
        <v>29</v>
      </c>
      <c r="J23">
        <v>19</v>
      </c>
      <c r="K23">
        <v>19</v>
      </c>
      <c r="L23">
        <v>19</v>
      </c>
    </row>
    <row r="24" spans="1:12" x14ac:dyDescent="0.25">
      <c r="A24" t="str">
        <f t="shared" si="0"/>
        <v>Faster</v>
      </c>
      <c r="B24" s="1">
        <v>0.01</v>
      </c>
      <c r="C24" s="1">
        <v>0.01</v>
      </c>
      <c r="D24" s="1">
        <v>0.01</v>
      </c>
      <c r="F24">
        <v>58</v>
      </c>
      <c r="G24">
        <v>58</v>
      </c>
      <c r="H24">
        <v>58</v>
      </c>
      <c r="J24">
        <v>57</v>
      </c>
      <c r="K24">
        <v>57</v>
      </c>
      <c r="L24">
        <v>57</v>
      </c>
    </row>
    <row r="25" spans="1:12" x14ac:dyDescent="0.25">
      <c r="A25" t="str">
        <f t="shared" si="0"/>
        <v>Faster</v>
      </c>
      <c r="B25" s="1">
        <v>0.21</v>
      </c>
      <c r="C25" s="1">
        <v>0.21</v>
      </c>
      <c r="D25" s="1">
        <v>0.21</v>
      </c>
      <c r="F25">
        <v>59</v>
      </c>
      <c r="G25">
        <v>59</v>
      </c>
      <c r="H25">
        <v>59</v>
      </c>
      <c r="J25">
        <v>49</v>
      </c>
      <c r="K25">
        <v>49</v>
      </c>
      <c r="L25">
        <v>49</v>
      </c>
    </row>
  </sheetData>
  <conditionalFormatting sqref="B2:D25">
    <cfRule type="expression" dxfId="11" priority="1">
      <formula>F2&lt;J2</formula>
    </cfRule>
    <cfRule type="expression" dxfId="10" priority="2">
      <formula>F2&gt;J2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0.49</v>
      </c>
      <c r="C2" s="1">
        <v>0.49</v>
      </c>
      <c r="D2" s="1">
        <v>0.49</v>
      </c>
      <c r="F2">
        <v>22</v>
      </c>
      <c r="G2">
        <v>22</v>
      </c>
      <c r="H2">
        <v>22</v>
      </c>
      <c r="J2">
        <v>15</v>
      </c>
      <c r="K2">
        <v>15</v>
      </c>
      <c r="L2">
        <v>15</v>
      </c>
    </row>
    <row r="3" spans="1:13" x14ac:dyDescent="0.25">
      <c r="A3" t="str">
        <f t="shared" ref="A3:A25" si="0">IF(F3&gt;J3,"Faster","Slower")</f>
        <v>Faster</v>
      </c>
      <c r="B3" s="1">
        <v>0.33</v>
      </c>
      <c r="C3" s="1">
        <v>0.33</v>
      </c>
      <c r="D3" s="1">
        <v>0.33</v>
      </c>
      <c r="F3">
        <v>57</v>
      </c>
      <c r="G3">
        <v>57</v>
      </c>
      <c r="H3">
        <v>57</v>
      </c>
      <c r="J3">
        <v>43</v>
      </c>
      <c r="K3">
        <v>43</v>
      </c>
      <c r="L3">
        <v>43</v>
      </c>
    </row>
    <row r="4" spans="1:13" x14ac:dyDescent="0.25">
      <c r="A4" t="str">
        <f t="shared" si="0"/>
        <v>Faster</v>
      </c>
      <c r="B4" s="1">
        <v>2.9</v>
      </c>
      <c r="C4" s="1">
        <v>2.92</v>
      </c>
      <c r="D4" s="1">
        <v>2.9</v>
      </c>
      <c r="F4">
        <v>60</v>
      </c>
      <c r="G4">
        <v>60</v>
      </c>
      <c r="H4">
        <v>60</v>
      </c>
      <c r="J4">
        <v>15</v>
      </c>
      <c r="K4">
        <v>15</v>
      </c>
      <c r="L4">
        <v>15</v>
      </c>
    </row>
    <row r="5" spans="1:13" x14ac:dyDescent="0.25">
      <c r="A5" t="str">
        <f t="shared" si="0"/>
        <v>Faster</v>
      </c>
      <c r="B5" s="1">
        <v>0.22</v>
      </c>
      <c r="C5" s="1">
        <v>0.22</v>
      </c>
      <c r="D5" s="1">
        <v>0.22</v>
      </c>
      <c r="F5">
        <v>22</v>
      </c>
      <c r="G5">
        <v>22</v>
      </c>
      <c r="H5">
        <v>22</v>
      </c>
      <c r="J5">
        <v>18</v>
      </c>
      <c r="K5">
        <v>18</v>
      </c>
      <c r="L5">
        <v>18</v>
      </c>
    </row>
    <row r="6" spans="1:13" x14ac:dyDescent="0.25">
      <c r="A6" t="str">
        <f t="shared" si="0"/>
        <v>Faster</v>
      </c>
      <c r="B6" s="1">
        <v>0.28000000000000003</v>
      </c>
      <c r="C6" s="1">
        <v>0.28000000000000003</v>
      </c>
      <c r="D6" s="1">
        <v>0.28999999999999998</v>
      </c>
      <c r="F6">
        <v>60</v>
      </c>
      <c r="G6">
        <v>60</v>
      </c>
      <c r="H6">
        <v>60</v>
      </c>
      <c r="J6">
        <v>47</v>
      </c>
      <c r="K6">
        <v>47</v>
      </c>
      <c r="L6">
        <v>47</v>
      </c>
    </row>
    <row r="7" spans="1:13" x14ac:dyDescent="0.25">
      <c r="A7" t="str">
        <f t="shared" si="0"/>
        <v>Faster</v>
      </c>
      <c r="B7" s="1">
        <v>0.92</v>
      </c>
      <c r="C7" s="1">
        <v>0.92</v>
      </c>
      <c r="D7" s="1">
        <v>0.91</v>
      </c>
      <c r="F7">
        <v>64</v>
      </c>
      <c r="G7">
        <v>64</v>
      </c>
      <c r="H7">
        <v>63</v>
      </c>
      <c r="J7">
        <v>33</v>
      </c>
      <c r="K7">
        <v>33</v>
      </c>
      <c r="L7">
        <v>33</v>
      </c>
    </row>
    <row r="8" spans="1:13" x14ac:dyDescent="0.25">
      <c r="A8" t="str">
        <f t="shared" si="0"/>
        <v>Faster</v>
      </c>
      <c r="B8" s="1">
        <v>0.49</v>
      </c>
      <c r="C8" s="1">
        <v>0.49</v>
      </c>
      <c r="D8" s="1">
        <v>0.49</v>
      </c>
      <c r="F8">
        <v>22</v>
      </c>
      <c r="G8">
        <v>22</v>
      </c>
      <c r="H8">
        <v>22</v>
      </c>
      <c r="J8">
        <v>15</v>
      </c>
      <c r="K8">
        <v>15</v>
      </c>
      <c r="L8">
        <v>15</v>
      </c>
    </row>
    <row r="9" spans="1:13" x14ac:dyDescent="0.25">
      <c r="A9" t="str">
        <f t="shared" si="0"/>
        <v>Faster</v>
      </c>
      <c r="B9" s="1">
        <v>0.33</v>
      </c>
      <c r="C9" s="1">
        <v>0.33</v>
      </c>
      <c r="D9" s="1">
        <v>0.33</v>
      </c>
      <c r="F9">
        <v>57</v>
      </c>
      <c r="G9">
        <v>57</v>
      </c>
      <c r="H9">
        <v>57</v>
      </c>
      <c r="J9">
        <v>43</v>
      </c>
      <c r="K9">
        <v>43</v>
      </c>
      <c r="L9">
        <v>43</v>
      </c>
    </row>
    <row r="10" spans="1:13" x14ac:dyDescent="0.25">
      <c r="A10" t="str">
        <f t="shared" si="0"/>
        <v>Faster</v>
      </c>
      <c r="B10" s="1">
        <v>2.88</v>
      </c>
      <c r="C10" s="1">
        <v>2.9</v>
      </c>
      <c r="D10" s="1">
        <v>2.92</v>
      </c>
      <c r="F10">
        <v>60</v>
      </c>
      <c r="G10">
        <v>60</v>
      </c>
      <c r="H10">
        <v>60</v>
      </c>
      <c r="J10">
        <v>15</v>
      </c>
      <c r="K10">
        <v>15</v>
      </c>
      <c r="L10">
        <v>15</v>
      </c>
    </row>
    <row r="11" spans="1:13" x14ac:dyDescent="0.25">
      <c r="A11" t="str">
        <f t="shared" si="0"/>
        <v>Faster</v>
      </c>
      <c r="B11" s="1">
        <v>0.22</v>
      </c>
      <c r="C11" s="1">
        <v>0.22</v>
      </c>
      <c r="D11" s="1">
        <v>0.22</v>
      </c>
      <c r="F11">
        <v>22</v>
      </c>
      <c r="G11">
        <v>22</v>
      </c>
      <c r="H11">
        <v>22</v>
      </c>
      <c r="J11">
        <v>18</v>
      </c>
      <c r="K11">
        <v>18</v>
      </c>
      <c r="L11">
        <v>18</v>
      </c>
    </row>
    <row r="12" spans="1:13" x14ac:dyDescent="0.25">
      <c r="A12" t="str">
        <f t="shared" si="0"/>
        <v>Faster</v>
      </c>
      <c r="B12" s="1">
        <v>0.25</v>
      </c>
      <c r="C12" s="1">
        <v>0.25</v>
      </c>
      <c r="D12" s="1">
        <v>0.25</v>
      </c>
      <c r="F12">
        <v>59</v>
      </c>
      <c r="G12">
        <v>59</v>
      </c>
      <c r="H12">
        <v>59</v>
      </c>
      <c r="J12">
        <v>47</v>
      </c>
      <c r="K12">
        <v>47</v>
      </c>
      <c r="L12">
        <v>47</v>
      </c>
    </row>
    <row r="13" spans="1:13" x14ac:dyDescent="0.25">
      <c r="A13" t="str">
        <f t="shared" si="0"/>
        <v>Faster</v>
      </c>
      <c r="B13" s="1">
        <v>2.33</v>
      </c>
      <c r="C13" s="1">
        <v>2.33</v>
      </c>
      <c r="D13" s="1">
        <v>2.33</v>
      </c>
      <c r="F13">
        <v>61</v>
      </c>
      <c r="G13">
        <v>61</v>
      </c>
      <c r="H13">
        <v>61</v>
      </c>
      <c r="J13">
        <v>18</v>
      </c>
      <c r="K13">
        <v>18</v>
      </c>
      <c r="L13">
        <v>18</v>
      </c>
    </row>
    <row r="14" spans="1:13" x14ac:dyDescent="0.25">
      <c r="A14" t="str">
        <f t="shared" si="0"/>
        <v>Faster</v>
      </c>
      <c r="B14" s="1">
        <v>0.69</v>
      </c>
      <c r="C14" s="1">
        <v>0.69</v>
      </c>
      <c r="D14" s="1">
        <v>0.69</v>
      </c>
      <c r="F14">
        <v>20</v>
      </c>
      <c r="G14">
        <v>20</v>
      </c>
      <c r="H14">
        <v>20</v>
      </c>
      <c r="J14">
        <v>12</v>
      </c>
      <c r="K14">
        <v>12</v>
      </c>
      <c r="L14">
        <v>12</v>
      </c>
    </row>
    <row r="15" spans="1:13" x14ac:dyDescent="0.25">
      <c r="A15" t="str">
        <f t="shared" si="0"/>
        <v>Faster</v>
      </c>
      <c r="B15" s="1">
        <v>0.18</v>
      </c>
      <c r="C15" s="1">
        <v>0.18</v>
      </c>
      <c r="D15" s="1">
        <v>0.17</v>
      </c>
      <c r="F15">
        <v>51</v>
      </c>
      <c r="G15">
        <v>51</v>
      </c>
      <c r="H15">
        <v>51</v>
      </c>
      <c r="J15">
        <v>43</v>
      </c>
      <c r="K15">
        <v>43</v>
      </c>
      <c r="L15">
        <v>43</v>
      </c>
    </row>
    <row r="16" spans="1:13" x14ac:dyDescent="0.25">
      <c r="A16" t="str">
        <f t="shared" si="0"/>
        <v>Faster</v>
      </c>
      <c r="B16" s="1">
        <v>0.26</v>
      </c>
      <c r="C16" s="1">
        <v>0.26</v>
      </c>
      <c r="D16" s="1">
        <v>0.26</v>
      </c>
      <c r="F16">
        <v>51</v>
      </c>
      <c r="G16">
        <v>51</v>
      </c>
      <c r="H16">
        <v>51</v>
      </c>
      <c r="J16">
        <v>40</v>
      </c>
      <c r="K16">
        <v>40</v>
      </c>
      <c r="L16">
        <v>40</v>
      </c>
    </row>
    <row r="17" spans="1:12" x14ac:dyDescent="0.25">
      <c r="A17" t="str">
        <f t="shared" si="0"/>
        <v>Faster</v>
      </c>
      <c r="B17" s="1">
        <v>0.14000000000000001</v>
      </c>
      <c r="C17" s="1">
        <v>0.14000000000000001</v>
      </c>
      <c r="D17" s="1">
        <v>0.14000000000000001</v>
      </c>
      <c r="F17">
        <v>20</v>
      </c>
      <c r="G17">
        <v>20</v>
      </c>
      <c r="H17">
        <v>20</v>
      </c>
      <c r="J17">
        <v>18</v>
      </c>
      <c r="K17">
        <v>18</v>
      </c>
      <c r="L17">
        <v>18</v>
      </c>
    </row>
    <row r="18" spans="1:12" x14ac:dyDescent="0.25">
      <c r="A18" t="str">
        <f t="shared" si="0"/>
        <v>Slower</v>
      </c>
      <c r="B18" s="1">
        <v>0.05</v>
      </c>
      <c r="C18" s="1">
        <v>0.05</v>
      </c>
      <c r="D18" s="1">
        <v>0.05</v>
      </c>
      <c r="F18">
        <v>53</v>
      </c>
      <c r="G18">
        <v>53</v>
      </c>
      <c r="H18">
        <v>53</v>
      </c>
      <c r="J18">
        <v>55</v>
      </c>
      <c r="K18">
        <v>55</v>
      </c>
      <c r="L18">
        <v>55</v>
      </c>
    </row>
    <row r="19" spans="1:12" x14ac:dyDescent="0.25">
      <c r="A19" t="str">
        <f t="shared" si="0"/>
        <v>Faster</v>
      </c>
      <c r="B19" s="1">
        <v>0.03</v>
      </c>
      <c r="C19" s="1">
        <v>0.03</v>
      </c>
      <c r="D19" s="1">
        <v>0.03</v>
      </c>
      <c r="F19">
        <v>54</v>
      </c>
      <c r="G19">
        <v>54</v>
      </c>
      <c r="H19">
        <v>54</v>
      </c>
      <c r="J19">
        <v>52</v>
      </c>
      <c r="K19">
        <v>52</v>
      </c>
      <c r="L19">
        <v>52</v>
      </c>
    </row>
    <row r="20" spans="1:12" x14ac:dyDescent="0.25">
      <c r="A20" t="str">
        <f t="shared" si="0"/>
        <v>Faster</v>
      </c>
      <c r="B20" s="1">
        <v>1.22</v>
      </c>
      <c r="C20" s="1">
        <v>1.22</v>
      </c>
      <c r="D20" s="1">
        <v>1.22</v>
      </c>
      <c r="F20">
        <v>20</v>
      </c>
      <c r="G20">
        <v>20</v>
      </c>
      <c r="H20">
        <v>20</v>
      </c>
      <c r="J20">
        <v>9</v>
      </c>
      <c r="K20">
        <v>9</v>
      </c>
      <c r="L20">
        <v>9</v>
      </c>
    </row>
    <row r="21" spans="1:12" x14ac:dyDescent="0.25">
      <c r="A21" t="str">
        <f t="shared" si="0"/>
        <v>Faster</v>
      </c>
      <c r="B21" s="1">
        <v>4.7</v>
      </c>
      <c r="C21" s="1">
        <v>4.7</v>
      </c>
      <c r="D21" s="1">
        <v>4.7</v>
      </c>
      <c r="F21">
        <v>53</v>
      </c>
      <c r="G21">
        <v>53</v>
      </c>
      <c r="H21">
        <v>53</v>
      </c>
      <c r="J21">
        <v>9</v>
      </c>
      <c r="K21">
        <v>9</v>
      </c>
      <c r="L21">
        <v>9</v>
      </c>
    </row>
    <row r="22" spans="1:12" x14ac:dyDescent="0.25">
      <c r="A22" t="str">
        <f t="shared" si="0"/>
        <v>Faster</v>
      </c>
      <c r="B22" s="1">
        <v>4.67</v>
      </c>
      <c r="C22" s="1">
        <v>4.67</v>
      </c>
      <c r="D22" s="1">
        <v>4.67</v>
      </c>
      <c r="F22">
        <v>52</v>
      </c>
      <c r="G22">
        <v>52</v>
      </c>
      <c r="H22">
        <v>52</v>
      </c>
      <c r="J22">
        <v>9</v>
      </c>
      <c r="K22">
        <v>9</v>
      </c>
      <c r="L22">
        <v>9</v>
      </c>
    </row>
    <row r="23" spans="1:12" x14ac:dyDescent="0.25">
      <c r="A23" t="str">
        <f t="shared" si="0"/>
        <v>Faster</v>
      </c>
      <c r="B23" s="1">
        <v>0.14000000000000001</v>
      </c>
      <c r="C23" s="1">
        <v>0.14000000000000001</v>
      </c>
      <c r="D23" s="1">
        <v>0.14000000000000001</v>
      </c>
      <c r="F23">
        <v>20</v>
      </c>
      <c r="G23">
        <v>20</v>
      </c>
      <c r="H23">
        <v>20</v>
      </c>
      <c r="J23">
        <v>18</v>
      </c>
      <c r="K23">
        <v>18</v>
      </c>
      <c r="L23">
        <v>18</v>
      </c>
    </row>
    <row r="24" spans="1:12" x14ac:dyDescent="0.25">
      <c r="A24" t="str">
        <f t="shared" si="0"/>
        <v>Slower</v>
      </c>
      <c r="B24" s="1">
        <v>0</v>
      </c>
      <c r="C24" s="1">
        <v>0</v>
      </c>
      <c r="D24" s="1">
        <v>0</v>
      </c>
      <c r="F24">
        <v>55</v>
      </c>
      <c r="G24">
        <v>55</v>
      </c>
      <c r="H24">
        <v>55</v>
      </c>
      <c r="J24">
        <v>55</v>
      </c>
      <c r="K24">
        <v>55</v>
      </c>
      <c r="L24">
        <v>55</v>
      </c>
    </row>
    <row r="25" spans="1:12" x14ac:dyDescent="0.25">
      <c r="A25" t="str">
        <f t="shared" si="0"/>
        <v>Faster</v>
      </c>
      <c r="B25" s="1">
        <v>0.12</v>
      </c>
      <c r="C25" s="1">
        <v>0.12</v>
      </c>
      <c r="D25" s="1">
        <v>0.12</v>
      </c>
      <c r="F25">
        <v>56</v>
      </c>
      <c r="G25">
        <v>56</v>
      </c>
      <c r="H25">
        <v>56</v>
      </c>
      <c r="J25">
        <v>49</v>
      </c>
      <c r="K25">
        <v>49</v>
      </c>
      <c r="L25">
        <v>49</v>
      </c>
    </row>
  </sheetData>
  <conditionalFormatting sqref="B2:D25">
    <cfRule type="expression" dxfId="9" priority="1">
      <formula>F2&lt;J2</formula>
    </cfRule>
    <cfRule type="expression" dxfId="8" priority="2">
      <formula>F2&gt;J2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0.32</v>
      </c>
      <c r="C2" s="1">
        <v>0.32</v>
      </c>
      <c r="D2" s="1">
        <v>0.32</v>
      </c>
      <c r="F2">
        <v>22</v>
      </c>
      <c r="G2">
        <v>22</v>
      </c>
      <c r="H2">
        <v>22</v>
      </c>
      <c r="J2">
        <v>30</v>
      </c>
      <c r="K2">
        <v>30</v>
      </c>
      <c r="L2">
        <v>30</v>
      </c>
    </row>
    <row r="3" spans="1:13" x14ac:dyDescent="0.25">
      <c r="A3" t="str">
        <f t="shared" ref="A3:A25" si="0">IF(F3&gt;J3,"Faster","Slower")</f>
        <v>Slower</v>
      </c>
      <c r="B3" s="1">
        <v>0.1</v>
      </c>
      <c r="C3" s="1">
        <v>0.1</v>
      </c>
      <c r="D3" s="1">
        <v>0.11</v>
      </c>
      <c r="F3">
        <v>53</v>
      </c>
      <c r="G3">
        <v>54</v>
      </c>
      <c r="H3">
        <v>53</v>
      </c>
      <c r="J3">
        <v>59</v>
      </c>
      <c r="K3">
        <v>59</v>
      </c>
      <c r="L3">
        <v>59</v>
      </c>
    </row>
    <row r="4" spans="1:13" x14ac:dyDescent="0.25">
      <c r="A4" t="str">
        <f t="shared" si="0"/>
        <v>Slower</v>
      </c>
      <c r="B4" s="1">
        <v>0.23</v>
      </c>
      <c r="C4" s="1">
        <v>0.21</v>
      </c>
      <c r="D4" s="1">
        <v>0.2</v>
      </c>
      <c r="F4">
        <v>52</v>
      </c>
      <c r="G4">
        <v>53</v>
      </c>
      <c r="H4">
        <v>53</v>
      </c>
      <c r="J4">
        <v>64</v>
      </c>
      <c r="K4">
        <v>64</v>
      </c>
      <c r="L4">
        <v>64</v>
      </c>
    </row>
    <row r="5" spans="1:13" x14ac:dyDescent="0.25">
      <c r="A5" t="str">
        <f t="shared" si="0"/>
        <v>Slower</v>
      </c>
      <c r="B5" s="1">
        <v>0.03</v>
      </c>
      <c r="C5" s="1">
        <v>0.03</v>
      </c>
      <c r="D5" s="1">
        <v>0.03</v>
      </c>
      <c r="F5">
        <v>22</v>
      </c>
      <c r="G5">
        <v>22</v>
      </c>
      <c r="H5">
        <v>22</v>
      </c>
      <c r="J5">
        <v>23</v>
      </c>
      <c r="K5">
        <v>23</v>
      </c>
      <c r="L5">
        <v>23</v>
      </c>
    </row>
    <row r="6" spans="1:13" x14ac:dyDescent="0.25">
      <c r="A6" t="str">
        <f t="shared" si="0"/>
        <v>Faster</v>
      </c>
      <c r="B6" s="1">
        <v>0.08</v>
      </c>
      <c r="C6" s="1">
        <v>0.08</v>
      </c>
      <c r="D6" s="1">
        <v>0.08</v>
      </c>
      <c r="F6">
        <v>54</v>
      </c>
      <c r="G6">
        <v>54</v>
      </c>
      <c r="H6">
        <v>54</v>
      </c>
      <c r="J6">
        <v>49</v>
      </c>
      <c r="K6">
        <v>49</v>
      </c>
      <c r="L6">
        <v>49</v>
      </c>
    </row>
    <row r="7" spans="1:13" x14ac:dyDescent="0.25">
      <c r="A7" t="str">
        <f t="shared" si="0"/>
        <v>Slower</v>
      </c>
      <c r="B7" s="1">
        <v>0.02</v>
      </c>
      <c r="C7" s="1">
        <v>0.06</v>
      </c>
      <c r="D7" s="1">
        <v>0.06</v>
      </c>
      <c r="F7">
        <v>55</v>
      </c>
      <c r="G7">
        <v>53</v>
      </c>
      <c r="H7">
        <v>53</v>
      </c>
      <c r="J7">
        <v>57</v>
      </c>
      <c r="K7">
        <v>57</v>
      </c>
      <c r="L7">
        <v>57</v>
      </c>
    </row>
    <row r="8" spans="1:13" x14ac:dyDescent="0.25">
      <c r="A8" t="str">
        <f t="shared" si="0"/>
        <v>Faster</v>
      </c>
      <c r="B8" s="1">
        <v>0.2</v>
      </c>
      <c r="C8" s="1">
        <v>0.2</v>
      </c>
      <c r="D8" s="1">
        <v>0.2</v>
      </c>
      <c r="F8">
        <v>22</v>
      </c>
      <c r="G8">
        <v>22</v>
      </c>
      <c r="H8">
        <v>22</v>
      </c>
      <c r="J8">
        <v>18</v>
      </c>
      <c r="K8">
        <v>18</v>
      </c>
      <c r="L8">
        <v>18</v>
      </c>
    </row>
    <row r="9" spans="1:13" x14ac:dyDescent="0.25">
      <c r="A9" t="str">
        <f t="shared" si="0"/>
        <v>Faster</v>
      </c>
      <c r="B9" s="1">
        <v>0.18</v>
      </c>
      <c r="C9" s="1">
        <v>0.18</v>
      </c>
      <c r="D9" s="1">
        <v>0.18</v>
      </c>
      <c r="F9">
        <v>52</v>
      </c>
      <c r="G9">
        <v>52</v>
      </c>
      <c r="H9">
        <v>52</v>
      </c>
      <c r="J9">
        <v>44</v>
      </c>
      <c r="K9">
        <v>44</v>
      </c>
      <c r="L9">
        <v>44</v>
      </c>
    </row>
    <row r="10" spans="1:13" x14ac:dyDescent="0.25">
      <c r="A10" t="str">
        <f t="shared" si="0"/>
        <v>Faster</v>
      </c>
      <c r="B10" s="1">
        <v>0.12</v>
      </c>
      <c r="C10" s="1">
        <v>0.12</v>
      </c>
      <c r="D10" s="1">
        <v>0.12</v>
      </c>
      <c r="F10">
        <v>53</v>
      </c>
      <c r="G10">
        <v>53</v>
      </c>
      <c r="H10">
        <v>53</v>
      </c>
      <c r="J10">
        <v>47</v>
      </c>
      <c r="K10">
        <v>47</v>
      </c>
      <c r="L10">
        <v>47</v>
      </c>
    </row>
    <row r="11" spans="1:13" x14ac:dyDescent="0.25">
      <c r="A11" t="str">
        <f t="shared" si="0"/>
        <v>Faster</v>
      </c>
      <c r="B11" s="1">
        <v>0.24</v>
      </c>
      <c r="C11" s="1">
        <v>0.24</v>
      </c>
      <c r="D11" s="1">
        <v>0.24</v>
      </c>
      <c r="F11">
        <v>22</v>
      </c>
      <c r="G11">
        <v>22</v>
      </c>
      <c r="H11">
        <v>22</v>
      </c>
      <c r="J11">
        <v>18</v>
      </c>
      <c r="K11">
        <v>18</v>
      </c>
      <c r="L11">
        <v>18</v>
      </c>
    </row>
    <row r="12" spans="1:13" x14ac:dyDescent="0.25">
      <c r="A12" t="str">
        <f t="shared" si="0"/>
        <v>Faster</v>
      </c>
      <c r="B12" s="1">
        <v>0.13</v>
      </c>
      <c r="C12" s="1">
        <v>0.13</v>
      </c>
      <c r="D12" s="1">
        <v>0.13</v>
      </c>
      <c r="F12">
        <v>52</v>
      </c>
      <c r="G12">
        <v>52</v>
      </c>
      <c r="H12">
        <v>52</v>
      </c>
      <c r="J12">
        <v>46</v>
      </c>
      <c r="K12">
        <v>46</v>
      </c>
      <c r="L12">
        <v>46</v>
      </c>
    </row>
    <row r="13" spans="1:13" x14ac:dyDescent="0.25">
      <c r="A13" t="str">
        <f t="shared" si="0"/>
        <v>Faster</v>
      </c>
      <c r="B13" s="1">
        <v>1.93</v>
      </c>
      <c r="C13" s="1">
        <v>1.93</v>
      </c>
      <c r="D13" s="1">
        <v>1.93</v>
      </c>
      <c r="F13">
        <v>53</v>
      </c>
      <c r="G13">
        <v>53</v>
      </c>
      <c r="H13">
        <v>53</v>
      </c>
      <c r="J13">
        <v>18</v>
      </c>
      <c r="K13">
        <v>18</v>
      </c>
      <c r="L13">
        <v>18</v>
      </c>
    </row>
    <row r="14" spans="1:13" x14ac:dyDescent="0.25">
      <c r="A14" t="str">
        <f t="shared" si="0"/>
        <v>Faster</v>
      </c>
      <c r="B14" s="1">
        <v>0.28999999999999998</v>
      </c>
      <c r="C14" s="1">
        <v>0.28999999999999998</v>
      </c>
      <c r="D14" s="1">
        <v>0.28999999999999998</v>
      </c>
      <c r="F14">
        <v>18</v>
      </c>
      <c r="G14">
        <v>18</v>
      </c>
      <c r="H14">
        <v>18</v>
      </c>
      <c r="J14">
        <v>14</v>
      </c>
      <c r="K14">
        <v>14</v>
      </c>
      <c r="L14">
        <v>14</v>
      </c>
    </row>
    <row r="15" spans="1:13" x14ac:dyDescent="0.25">
      <c r="A15" t="str">
        <f t="shared" si="0"/>
        <v>Faster</v>
      </c>
      <c r="B15" s="1">
        <v>0.12</v>
      </c>
      <c r="C15" s="1">
        <v>0.12</v>
      </c>
      <c r="D15" s="1">
        <v>0.12</v>
      </c>
      <c r="F15">
        <v>49</v>
      </c>
      <c r="G15">
        <v>49</v>
      </c>
      <c r="H15">
        <v>49</v>
      </c>
      <c r="J15">
        <v>44</v>
      </c>
      <c r="K15">
        <v>44</v>
      </c>
      <c r="L15">
        <v>44</v>
      </c>
    </row>
    <row r="16" spans="1:13" x14ac:dyDescent="0.25">
      <c r="A16" t="str">
        <f t="shared" si="0"/>
        <v>Faster</v>
      </c>
      <c r="B16" s="1">
        <v>0.11</v>
      </c>
      <c r="C16" s="1">
        <v>0.11</v>
      </c>
      <c r="D16" s="1">
        <v>0.1</v>
      </c>
      <c r="F16">
        <v>50</v>
      </c>
      <c r="G16">
        <v>50</v>
      </c>
      <c r="H16">
        <v>49</v>
      </c>
      <c r="J16">
        <v>45</v>
      </c>
      <c r="K16">
        <v>45</v>
      </c>
      <c r="L16">
        <v>45</v>
      </c>
    </row>
    <row r="17" spans="1:12" x14ac:dyDescent="0.25">
      <c r="A17" t="str">
        <f t="shared" si="0"/>
        <v>Slower</v>
      </c>
      <c r="B17" s="1">
        <v>0.25</v>
      </c>
      <c r="C17" s="1">
        <v>0.25</v>
      </c>
      <c r="D17" s="1">
        <v>0.25</v>
      </c>
      <c r="F17">
        <v>18</v>
      </c>
      <c r="G17">
        <v>18</v>
      </c>
      <c r="H17">
        <v>18</v>
      </c>
      <c r="J17">
        <v>23</v>
      </c>
      <c r="K17">
        <v>23</v>
      </c>
      <c r="L17">
        <v>23</v>
      </c>
    </row>
    <row r="18" spans="1:12" x14ac:dyDescent="0.25">
      <c r="A18" t="str">
        <f t="shared" si="0"/>
        <v>Slower</v>
      </c>
      <c r="B18" s="1">
        <v>0.13</v>
      </c>
      <c r="C18" s="1">
        <v>0.13</v>
      </c>
      <c r="D18" s="1">
        <v>0.13</v>
      </c>
      <c r="F18">
        <v>49</v>
      </c>
      <c r="G18">
        <v>49</v>
      </c>
      <c r="H18">
        <v>49</v>
      </c>
      <c r="J18">
        <v>56</v>
      </c>
      <c r="K18">
        <v>56</v>
      </c>
      <c r="L18">
        <v>56</v>
      </c>
    </row>
    <row r="19" spans="1:12" x14ac:dyDescent="0.25">
      <c r="A19" t="str">
        <f t="shared" si="0"/>
        <v>Slower</v>
      </c>
      <c r="B19" s="1">
        <v>0.13</v>
      </c>
      <c r="C19" s="1">
        <v>0.13</v>
      </c>
      <c r="D19" s="1">
        <v>0.13</v>
      </c>
      <c r="F19">
        <v>50</v>
      </c>
      <c r="G19">
        <v>50</v>
      </c>
      <c r="H19">
        <v>50</v>
      </c>
      <c r="J19">
        <v>57</v>
      </c>
      <c r="K19">
        <v>57</v>
      </c>
      <c r="L19">
        <v>57</v>
      </c>
    </row>
    <row r="20" spans="1:12" x14ac:dyDescent="0.25">
      <c r="A20" t="str">
        <f t="shared" si="0"/>
        <v>Faster</v>
      </c>
      <c r="B20" s="1">
        <v>0.76</v>
      </c>
      <c r="C20" s="1">
        <v>0.76</v>
      </c>
      <c r="D20" s="1">
        <v>0.76</v>
      </c>
      <c r="F20">
        <v>18</v>
      </c>
      <c r="G20">
        <v>18</v>
      </c>
      <c r="H20">
        <v>18</v>
      </c>
      <c r="J20">
        <v>10</v>
      </c>
      <c r="K20">
        <v>10</v>
      </c>
      <c r="L20">
        <v>10</v>
      </c>
    </row>
    <row r="21" spans="1:12" x14ac:dyDescent="0.25">
      <c r="A21" t="str">
        <f t="shared" si="0"/>
        <v>Faster</v>
      </c>
      <c r="B21" s="1">
        <v>0.32</v>
      </c>
      <c r="C21" s="1">
        <v>0.32</v>
      </c>
      <c r="D21" s="1">
        <v>0.32</v>
      </c>
      <c r="F21">
        <v>50</v>
      </c>
      <c r="G21">
        <v>50</v>
      </c>
      <c r="H21">
        <v>50</v>
      </c>
      <c r="J21">
        <v>38</v>
      </c>
      <c r="K21">
        <v>38</v>
      </c>
      <c r="L21">
        <v>38</v>
      </c>
    </row>
    <row r="22" spans="1:12" x14ac:dyDescent="0.25">
      <c r="A22" t="str">
        <f t="shared" si="0"/>
        <v>Faster</v>
      </c>
      <c r="B22" s="1">
        <v>0.3</v>
      </c>
      <c r="C22" s="1">
        <v>0.3</v>
      </c>
      <c r="D22" s="1">
        <v>0.3</v>
      </c>
      <c r="F22">
        <v>50</v>
      </c>
      <c r="G22">
        <v>50</v>
      </c>
      <c r="H22">
        <v>50</v>
      </c>
      <c r="J22">
        <v>38</v>
      </c>
      <c r="K22">
        <v>38</v>
      </c>
      <c r="L22">
        <v>38</v>
      </c>
    </row>
    <row r="23" spans="1:12" x14ac:dyDescent="0.25">
      <c r="A23" t="str">
        <f t="shared" si="0"/>
        <v>Slower</v>
      </c>
      <c r="B23" s="1">
        <v>0.02</v>
      </c>
      <c r="C23" s="1">
        <v>0.02</v>
      </c>
      <c r="D23" s="1">
        <v>0.02</v>
      </c>
      <c r="F23">
        <v>18</v>
      </c>
      <c r="G23">
        <v>18</v>
      </c>
      <c r="H23">
        <v>18</v>
      </c>
      <c r="J23">
        <v>18</v>
      </c>
      <c r="K23">
        <v>18</v>
      </c>
      <c r="L23">
        <v>18</v>
      </c>
    </row>
    <row r="24" spans="1:12" x14ac:dyDescent="0.25">
      <c r="A24" t="str">
        <f t="shared" si="0"/>
        <v>Slower</v>
      </c>
      <c r="B24" s="1">
        <v>0.05</v>
      </c>
      <c r="C24" s="1">
        <v>0.05</v>
      </c>
      <c r="D24" s="1">
        <v>0.05</v>
      </c>
      <c r="F24">
        <v>50</v>
      </c>
      <c r="G24">
        <v>50</v>
      </c>
      <c r="H24">
        <v>50</v>
      </c>
      <c r="J24">
        <v>53</v>
      </c>
      <c r="K24">
        <v>53</v>
      </c>
      <c r="L24">
        <v>53</v>
      </c>
    </row>
    <row r="25" spans="1:12" x14ac:dyDescent="0.25">
      <c r="A25" t="str">
        <f t="shared" si="0"/>
        <v>Slower</v>
      </c>
      <c r="B25" s="1">
        <v>0.02</v>
      </c>
      <c r="C25" s="1">
        <v>0.02</v>
      </c>
      <c r="D25" s="1">
        <v>0.02</v>
      </c>
      <c r="F25">
        <v>49</v>
      </c>
      <c r="G25">
        <v>49</v>
      </c>
      <c r="H25">
        <v>49</v>
      </c>
      <c r="J25">
        <v>50</v>
      </c>
      <c r="K25">
        <v>50</v>
      </c>
      <c r="L25">
        <v>50</v>
      </c>
    </row>
  </sheetData>
  <conditionalFormatting sqref="B2:D25">
    <cfRule type="expression" dxfId="7" priority="1">
      <formula>F2&lt;J2</formula>
    </cfRule>
    <cfRule type="expression" dxfId="6" priority="2">
      <formula>F2&gt;J2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0.26</v>
      </c>
      <c r="C2" s="1">
        <v>0.26</v>
      </c>
      <c r="D2" s="1">
        <v>0.26</v>
      </c>
      <c r="F2">
        <v>20</v>
      </c>
      <c r="G2">
        <v>20</v>
      </c>
      <c r="H2">
        <v>20</v>
      </c>
      <c r="J2">
        <v>16</v>
      </c>
      <c r="K2">
        <v>16</v>
      </c>
      <c r="L2">
        <v>16</v>
      </c>
    </row>
    <row r="3" spans="1:13" x14ac:dyDescent="0.25">
      <c r="A3" t="str">
        <f t="shared" ref="A3:A25" si="0">IF(F3&gt;J3,"Faster","Slower")</f>
        <v>Faster</v>
      </c>
      <c r="B3" s="1">
        <v>0.12</v>
      </c>
      <c r="C3" s="1">
        <v>0.12</v>
      </c>
      <c r="D3" s="1">
        <v>0.12</v>
      </c>
      <c r="F3">
        <v>47</v>
      </c>
      <c r="G3">
        <v>47</v>
      </c>
      <c r="H3">
        <v>47</v>
      </c>
      <c r="J3">
        <v>41</v>
      </c>
      <c r="K3">
        <v>41</v>
      </c>
      <c r="L3">
        <v>41</v>
      </c>
    </row>
    <row r="4" spans="1:13" x14ac:dyDescent="0.25">
      <c r="A4" t="str">
        <f t="shared" si="0"/>
        <v>Faster</v>
      </c>
      <c r="B4" s="1">
        <v>0.53</v>
      </c>
      <c r="C4" s="1">
        <v>0.53</v>
      </c>
      <c r="D4" s="1">
        <v>0.53</v>
      </c>
      <c r="F4">
        <v>44</v>
      </c>
      <c r="G4">
        <v>44</v>
      </c>
      <c r="H4">
        <v>44</v>
      </c>
      <c r="J4">
        <v>29</v>
      </c>
      <c r="K4">
        <v>29</v>
      </c>
      <c r="L4">
        <v>29</v>
      </c>
    </row>
    <row r="5" spans="1:13" x14ac:dyDescent="0.25">
      <c r="A5" t="str">
        <f t="shared" si="0"/>
        <v>Faster</v>
      </c>
      <c r="B5" s="1">
        <v>0.08</v>
      </c>
      <c r="C5" s="1">
        <v>0.08</v>
      </c>
      <c r="D5" s="1">
        <v>0.08</v>
      </c>
      <c r="F5">
        <v>20</v>
      </c>
      <c r="G5">
        <v>20</v>
      </c>
      <c r="H5">
        <v>20</v>
      </c>
      <c r="J5">
        <v>19</v>
      </c>
      <c r="K5">
        <v>19</v>
      </c>
      <c r="L5">
        <v>19</v>
      </c>
    </row>
    <row r="6" spans="1:13" x14ac:dyDescent="0.25">
      <c r="A6" t="str">
        <f t="shared" si="0"/>
        <v>Faster</v>
      </c>
      <c r="B6" s="1">
        <v>0.02</v>
      </c>
      <c r="C6" s="1">
        <v>0.02</v>
      </c>
      <c r="D6" s="1">
        <v>0.02</v>
      </c>
      <c r="F6">
        <v>47</v>
      </c>
      <c r="G6">
        <v>47</v>
      </c>
      <c r="H6">
        <v>47</v>
      </c>
      <c r="J6">
        <v>45</v>
      </c>
      <c r="K6">
        <v>45</v>
      </c>
      <c r="L6">
        <v>45</v>
      </c>
    </row>
    <row r="7" spans="1:13" x14ac:dyDescent="0.25">
      <c r="A7" t="str">
        <f t="shared" si="0"/>
        <v>Faster</v>
      </c>
      <c r="B7" s="1">
        <v>1.36</v>
      </c>
      <c r="C7" s="1">
        <v>1.36</v>
      </c>
      <c r="D7" s="1">
        <v>1.36</v>
      </c>
      <c r="F7">
        <v>45</v>
      </c>
      <c r="G7">
        <v>45</v>
      </c>
      <c r="H7">
        <v>45</v>
      </c>
      <c r="J7">
        <v>19</v>
      </c>
      <c r="K7">
        <v>19</v>
      </c>
      <c r="L7">
        <v>19</v>
      </c>
    </row>
    <row r="8" spans="1:13" x14ac:dyDescent="0.25">
      <c r="A8" t="str">
        <f t="shared" si="0"/>
        <v>Faster</v>
      </c>
      <c r="B8" s="1">
        <v>0.24</v>
      </c>
      <c r="C8" s="1">
        <v>0.24</v>
      </c>
      <c r="D8" s="1">
        <v>0.24</v>
      </c>
      <c r="F8">
        <v>20</v>
      </c>
      <c r="G8">
        <v>20</v>
      </c>
      <c r="H8">
        <v>20</v>
      </c>
      <c r="J8">
        <v>16</v>
      </c>
      <c r="K8">
        <v>16</v>
      </c>
      <c r="L8">
        <v>16</v>
      </c>
    </row>
    <row r="9" spans="1:13" x14ac:dyDescent="0.25">
      <c r="A9" t="str">
        <f t="shared" si="0"/>
        <v>Faster</v>
      </c>
      <c r="B9" s="1">
        <v>0.08</v>
      </c>
      <c r="C9" s="1">
        <v>0.08</v>
      </c>
      <c r="D9" s="1">
        <v>0.08</v>
      </c>
      <c r="F9">
        <v>47</v>
      </c>
      <c r="G9">
        <v>47</v>
      </c>
      <c r="H9">
        <v>47</v>
      </c>
      <c r="J9">
        <v>43</v>
      </c>
      <c r="K9">
        <v>43</v>
      </c>
      <c r="L9">
        <v>43</v>
      </c>
    </row>
    <row r="10" spans="1:13" x14ac:dyDescent="0.25">
      <c r="A10" t="str">
        <f t="shared" si="0"/>
        <v>Faster</v>
      </c>
      <c r="B10" s="1">
        <v>0.48</v>
      </c>
      <c r="C10" s="1">
        <v>0.48</v>
      </c>
      <c r="D10" s="1">
        <v>0.48</v>
      </c>
      <c r="F10">
        <v>44</v>
      </c>
      <c r="G10">
        <v>44</v>
      </c>
      <c r="H10">
        <v>44</v>
      </c>
      <c r="J10">
        <v>29</v>
      </c>
      <c r="K10">
        <v>29</v>
      </c>
      <c r="L10">
        <v>29</v>
      </c>
    </row>
    <row r="11" spans="1:13" x14ac:dyDescent="0.25">
      <c r="A11" t="str">
        <f t="shared" si="0"/>
        <v>Faster</v>
      </c>
      <c r="B11" s="1">
        <v>0.08</v>
      </c>
      <c r="C11" s="1">
        <v>0.08</v>
      </c>
      <c r="D11" s="1">
        <v>0.08</v>
      </c>
      <c r="F11">
        <v>20</v>
      </c>
      <c r="G11">
        <v>20</v>
      </c>
      <c r="H11">
        <v>20</v>
      </c>
      <c r="J11">
        <v>18</v>
      </c>
      <c r="K11">
        <v>18</v>
      </c>
      <c r="L11">
        <v>18</v>
      </c>
    </row>
    <row r="12" spans="1:13" x14ac:dyDescent="0.25">
      <c r="A12" t="str">
        <f t="shared" si="0"/>
        <v>Faster</v>
      </c>
      <c r="B12" s="1">
        <v>0.03</v>
      </c>
      <c r="C12" s="1">
        <v>0.03</v>
      </c>
      <c r="D12" s="1">
        <v>0.03</v>
      </c>
      <c r="F12">
        <v>47</v>
      </c>
      <c r="G12">
        <v>46</v>
      </c>
      <c r="H12">
        <v>47</v>
      </c>
      <c r="J12">
        <v>45</v>
      </c>
      <c r="K12">
        <v>45</v>
      </c>
      <c r="L12">
        <v>45</v>
      </c>
    </row>
    <row r="13" spans="1:13" x14ac:dyDescent="0.25">
      <c r="A13" t="str">
        <f t="shared" si="0"/>
        <v>Faster</v>
      </c>
      <c r="B13" s="1">
        <v>1.35</v>
      </c>
      <c r="C13" s="1">
        <v>1.35</v>
      </c>
      <c r="D13" s="1">
        <v>1.35</v>
      </c>
      <c r="F13">
        <v>44</v>
      </c>
      <c r="G13">
        <v>44</v>
      </c>
      <c r="H13">
        <v>44</v>
      </c>
      <c r="J13">
        <v>18</v>
      </c>
      <c r="K13">
        <v>18</v>
      </c>
      <c r="L13">
        <v>18</v>
      </c>
    </row>
    <row r="14" spans="1:13" x14ac:dyDescent="0.25">
      <c r="A14" t="str">
        <f t="shared" si="0"/>
        <v>Faster</v>
      </c>
      <c r="B14" s="1">
        <v>0.68</v>
      </c>
      <c r="C14" s="1">
        <v>0.68</v>
      </c>
      <c r="D14" s="1">
        <v>0.68</v>
      </c>
      <c r="F14">
        <v>19</v>
      </c>
      <c r="G14">
        <v>19</v>
      </c>
      <c r="H14">
        <v>19</v>
      </c>
      <c r="J14">
        <v>11</v>
      </c>
      <c r="K14">
        <v>11</v>
      </c>
      <c r="L14">
        <v>11</v>
      </c>
    </row>
    <row r="15" spans="1:13" x14ac:dyDescent="0.25">
      <c r="A15" t="str">
        <f t="shared" si="0"/>
        <v>Faster</v>
      </c>
      <c r="B15" s="1">
        <v>0.2</v>
      </c>
      <c r="C15" s="1">
        <v>0.2</v>
      </c>
      <c r="D15" s="1">
        <v>0.2</v>
      </c>
      <c r="F15">
        <v>47</v>
      </c>
      <c r="G15">
        <v>47</v>
      </c>
      <c r="H15">
        <v>48</v>
      </c>
      <c r="J15">
        <v>39</v>
      </c>
      <c r="K15">
        <v>39</v>
      </c>
      <c r="L15">
        <v>39</v>
      </c>
    </row>
    <row r="16" spans="1:13" x14ac:dyDescent="0.25">
      <c r="A16" t="str">
        <f t="shared" si="0"/>
        <v>Faster</v>
      </c>
      <c r="B16" s="1">
        <v>0.24</v>
      </c>
      <c r="C16" s="1">
        <v>0.24</v>
      </c>
      <c r="D16" s="1">
        <v>0.26</v>
      </c>
      <c r="F16">
        <v>45</v>
      </c>
      <c r="G16">
        <v>45</v>
      </c>
      <c r="H16">
        <v>45</v>
      </c>
      <c r="J16">
        <v>36</v>
      </c>
      <c r="K16">
        <v>36</v>
      </c>
      <c r="L16">
        <v>36</v>
      </c>
    </row>
    <row r="17" spans="1:12" x14ac:dyDescent="0.25">
      <c r="A17" t="str">
        <f t="shared" si="0"/>
        <v>Slower</v>
      </c>
      <c r="B17" s="1">
        <v>0.01</v>
      </c>
      <c r="C17" s="1">
        <v>0.01</v>
      </c>
      <c r="D17" s="1">
        <v>0.01</v>
      </c>
      <c r="F17">
        <v>19</v>
      </c>
      <c r="G17">
        <v>19</v>
      </c>
      <c r="H17">
        <v>19</v>
      </c>
      <c r="J17">
        <v>19</v>
      </c>
      <c r="K17">
        <v>19</v>
      </c>
      <c r="L17">
        <v>19</v>
      </c>
    </row>
    <row r="18" spans="1:12" x14ac:dyDescent="0.25">
      <c r="A18" t="str">
        <f t="shared" si="0"/>
        <v>Slower</v>
      </c>
      <c r="B18" s="1">
        <v>0.1</v>
      </c>
      <c r="C18" s="1">
        <v>0.1</v>
      </c>
      <c r="D18" s="1">
        <v>0.1</v>
      </c>
      <c r="F18">
        <v>47</v>
      </c>
      <c r="G18">
        <v>47</v>
      </c>
      <c r="H18">
        <v>47</v>
      </c>
      <c r="J18">
        <v>52</v>
      </c>
      <c r="K18">
        <v>52</v>
      </c>
      <c r="L18">
        <v>52</v>
      </c>
    </row>
    <row r="19" spans="1:12" x14ac:dyDescent="0.25">
      <c r="A19" t="str">
        <f t="shared" si="0"/>
        <v>Slower</v>
      </c>
      <c r="B19" s="1">
        <v>0.1</v>
      </c>
      <c r="C19" s="1">
        <v>0.1</v>
      </c>
      <c r="D19" s="1">
        <v>0.1</v>
      </c>
      <c r="F19">
        <v>45</v>
      </c>
      <c r="G19">
        <v>45</v>
      </c>
      <c r="H19">
        <v>45</v>
      </c>
      <c r="J19">
        <v>49</v>
      </c>
      <c r="K19">
        <v>49</v>
      </c>
      <c r="L19">
        <v>49</v>
      </c>
    </row>
    <row r="20" spans="1:12" x14ac:dyDescent="0.25">
      <c r="A20" t="str">
        <f t="shared" si="0"/>
        <v>Faster</v>
      </c>
      <c r="B20" s="1">
        <v>1</v>
      </c>
      <c r="C20" s="1">
        <v>1</v>
      </c>
      <c r="D20" s="1">
        <v>1</v>
      </c>
      <c r="F20">
        <v>19</v>
      </c>
      <c r="G20">
        <v>19</v>
      </c>
      <c r="H20">
        <v>19</v>
      </c>
      <c r="J20">
        <v>9</v>
      </c>
      <c r="K20">
        <v>9</v>
      </c>
      <c r="L20">
        <v>9</v>
      </c>
    </row>
    <row r="21" spans="1:12" x14ac:dyDescent="0.25">
      <c r="A21" t="str">
        <f t="shared" si="0"/>
        <v>Faster</v>
      </c>
      <c r="B21" s="1">
        <v>0.35</v>
      </c>
      <c r="C21" s="1">
        <v>0.35</v>
      </c>
      <c r="D21" s="1">
        <v>0.35</v>
      </c>
      <c r="F21">
        <v>52</v>
      </c>
      <c r="G21">
        <v>52</v>
      </c>
      <c r="H21">
        <v>52</v>
      </c>
      <c r="J21">
        <v>38</v>
      </c>
      <c r="K21">
        <v>38</v>
      </c>
      <c r="L21">
        <v>38</v>
      </c>
    </row>
    <row r="22" spans="1:12" x14ac:dyDescent="0.25">
      <c r="A22" t="str">
        <f t="shared" si="0"/>
        <v>Faster</v>
      </c>
      <c r="B22" s="1">
        <v>0.28999999999999998</v>
      </c>
      <c r="C22" s="1">
        <v>0.28999999999999998</v>
      </c>
      <c r="D22" s="1">
        <v>0.28999999999999998</v>
      </c>
      <c r="F22">
        <v>49</v>
      </c>
      <c r="G22">
        <v>49</v>
      </c>
      <c r="H22">
        <v>49</v>
      </c>
      <c r="J22">
        <v>38</v>
      </c>
      <c r="K22">
        <v>38</v>
      </c>
      <c r="L22">
        <v>38</v>
      </c>
    </row>
    <row r="23" spans="1:12" x14ac:dyDescent="0.25">
      <c r="A23" t="str">
        <f t="shared" si="0"/>
        <v>Faster</v>
      </c>
      <c r="B23" s="1">
        <v>0.01</v>
      </c>
      <c r="C23" s="1">
        <v>0.01</v>
      </c>
      <c r="D23" s="1">
        <v>0.01</v>
      </c>
      <c r="F23">
        <v>19</v>
      </c>
      <c r="G23">
        <v>19</v>
      </c>
      <c r="H23">
        <v>19</v>
      </c>
      <c r="J23">
        <v>18</v>
      </c>
      <c r="K23">
        <v>18</v>
      </c>
      <c r="L23">
        <v>18</v>
      </c>
    </row>
    <row r="24" spans="1:12" x14ac:dyDescent="0.25">
      <c r="A24" t="str">
        <f t="shared" si="0"/>
        <v>Slower</v>
      </c>
      <c r="B24" s="1">
        <v>0.09</v>
      </c>
      <c r="C24" s="1">
        <v>0.09</v>
      </c>
      <c r="D24" s="1">
        <v>0.09</v>
      </c>
      <c r="F24">
        <v>47</v>
      </c>
      <c r="G24">
        <v>47</v>
      </c>
      <c r="H24">
        <v>47</v>
      </c>
      <c r="J24">
        <v>52</v>
      </c>
      <c r="K24">
        <v>52</v>
      </c>
      <c r="L24">
        <v>52</v>
      </c>
    </row>
    <row r="25" spans="1:12" x14ac:dyDescent="0.25">
      <c r="A25" t="str">
        <f t="shared" si="0"/>
        <v>Faster</v>
      </c>
      <c r="B25" s="1">
        <v>0.48</v>
      </c>
      <c r="C25" s="1">
        <v>0.48</v>
      </c>
      <c r="D25" s="1">
        <v>0.48</v>
      </c>
      <c r="F25">
        <v>46</v>
      </c>
      <c r="G25">
        <v>46</v>
      </c>
      <c r="H25">
        <v>45</v>
      </c>
      <c r="J25">
        <v>30</v>
      </c>
      <c r="K25">
        <v>30</v>
      </c>
      <c r="L25">
        <v>30</v>
      </c>
    </row>
  </sheetData>
  <conditionalFormatting sqref="B2:D25">
    <cfRule type="expression" dxfId="5" priority="1">
      <formula>F2&lt;J2</formula>
    </cfRule>
    <cfRule type="expression" dxfId="4" priority="2">
      <formula>F2&gt;J2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0.37</v>
      </c>
      <c r="C2" s="1">
        <v>0.37</v>
      </c>
      <c r="D2" s="1">
        <v>0.37</v>
      </c>
      <c r="F2">
        <v>14</v>
      </c>
      <c r="G2">
        <v>14</v>
      </c>
      <c r="H2">
        <v>14</v>
      </c>
      <c r="J2">
        <v>19</v>
      </c>
      <c r="K2">
        <v>19</v>
      </c>
      <c r="L2">
        <v>19</v>
      </c>
    </row>
    <row r="3" spans="1:13" x14ac:dyDescent="0.25">
      <c r="A3" t="str">
        <f t="shared" ref="A3:A25" si="0">IF(F3&gt;J3,"Faster","Slower")</f>
        <v>Slower</v>
      </c>
      <c r="B3" s="1">
        <v>0.06</v>
      </c>
      <c r="C3" s="1">
        <v>0.08</v>
      </c>
      <c r="D3" s="1">
        <v>0.08</v>
      </c>
      <c r="F3">
        <v>37</v>
      </c>
      <c r="G3">
        <v>37</v>
      </c>
      <c r="H3">
        <v>37</v>
      </c>
      <c r="J3">
        <v>40</v>
      </c>
      <c r="K3">
        <v>40</v>
      </c>
      <c r="L3">
        <v>40</v>
      </c>
    </row>
    <row r="4" spans="1:13" x14ac:dyDescent="0.25">
      <c r="A4" t="str">
        <f t="shared" si="0"/>
        <v>Slower</v>
      </c>
      <c r="B4" s="1">
        <v>0.2</v>
      </c>
      <c r="C4" s="1">
        <v>0.2</v>
      </c>
      <c r="D4" s="1">
        <v>0.2</v>
      </c>
      <c r="F4">
        <v>36</v>
      </c>
      <c r="G4">
        <v>36</v>
      </c>
      <c r="H4">
        <v>36</v>
      </c>
      <c r="J4">
        <v>43</v>
      </c>
      <c r="K4">
        <v>43</v>
      </c>
      <c r="L4">
        <v>43</v>
      </c>
    </row>
    <row r="5" spans="1:13" x14ac:dyDescent="0.25">
      <c r="A5" t="str">
        <f t="shared" si="0"/>
        <v>Slower</v>
      </c>
      <c r="B5" s="1">
        <v>0.28999999999999998</v>
      </c>
      <c r="C5" s="1">
        <v>0.28999999999999998</v>
      </c>
      <c r="D5" s="1">
        <v>0.28999999999999998</v>
      </c>
      <c r="F5">
        <v>14</v>
      </c>
      <c r="G5">
        <v>14</v>
      </c>
      <c r="H5">
        <v>14</v>
      </c>
      <c r="J5">
        <v>18</v>
      </c>
      <c r="K5">
        <v>18</v>
      </c>
      <c r="L5">
        <v>18</v>
      </c>
    </row>
    <row r="6" spans="1:13" x14ac:dyDescent="0.25">
      <c r="A6" t="str">
        <f t="shared" si="0"/>
        <v>Slower</v>
      </c>
      <c r="B6" s="1">
        <v>0.19</v>
      </c>
      <c r="C6" s="1">
        <v>0.19</v>
      </c>
      <c r="D6" s="1">
        <v>0.17</v>
      </c>
      <c r="F6">
        <v>37</v>
      </c>
      <c r="G6">
        <v>37</v>
      </c>
      <c r="H6">
        <v>37</v>
      </c>
      <c r="J6">
        <v>44</v>
      </c>
      <c r="K6">
        <v>44</v>
      </c>
      <c r="L6">
        <v>44</v>
      </c>
    </row>
    <row r="7" spans="1:13" x14ac:dyDescent="0.25">
      <c r="A7" t="str">
        <f t="shared" si="0"/>
        <v>Slower</v>
      </c>
      <c r="B7" s="1">
        <v>0.4</v>
      </c>
      <c r="C7" s="1">
        <v>0.4</v>
      </c>
      <c r="D7" s="1">
        <v>0.4</v>
      </c>
      <c r="F7">
        <v>36</v>
      </c>
      <c r="G7">
        <v>36</v>
      </c>
      <c r="H7">
        <v>36</v>
      </c>
      <c r="J7">
        <v>50</v>
      </c>
      <c r="K7">
        <v>50</v>
      </c>
      <c r="L7">
        <v>50</v>
      </c>
    </row>
    <row r="8" spans="1:13" x14ac:dyDescent="0.25">
      <c r="A8" t="str">
        <f t="shared" si="0"/>
        <v>Slower</v>
      </c>
      <c r="B8" s="1">
        <v>0.36</v>
      </c>
      <c r="C8" s="1">
        <v>0.36</v>
      </c>
      <c r="D8" s="1">
        <v>0.36</v>
      </c>
      <c r="F8">
        <v>15</v>
      </c>
      <c r="G8">
        <v>15</v>
      </c>
      <c r="H8">
        <v>15</v>
      </c>
      <c r="J8">
        <v>20</v>
      </c>
      <c r="K8">
        <v>20</v>
      </c>
      <c r="L8">
        <v>20</v>
      </c>
    </row>
    <row r="9" spans="1:13" x14ac:dyDescent="0.25">
      <c r="A9" t="str">
        <f t="shared" si="0"/>
        <v>Slower</v>
      </c>
      <c r="B9" s="1">
        <v>0.16</v>
      </c>
      <c r="C9" s="1">
        <v>0.16</v>
      </c>
      <c r="D9" s="1">
        <v>0.16</v>
      </c>
      <c r="F9">
        <v>37</v>
      </c>
      <c r="G9">
        <v>37</v>
      </c>
      <c r="H9">
        <v>37</v>
      </c>
      <c r="J9">
        <v>43</v>
      </c>
      <c r="K9">
        <v>43</v>
      </c>
      <c r="L9">
        <v>43</v>
      </c>
    </row>
    <row r="10" spans="1:13" x14ac:dyDescent="0.25">
      <c r="A10" t="str">
        <f t="shared" si="0"/>
        <v>Slower</v>
      </c>
      <c r="B10" s="1">
        <v>0.24</v>
      </c>
      <c r="C10" s="1">
        <v>0.24</v>
      </c>
      <c r="D10" s="1">
        <v>0.24</v>
      </c>
      <c r="F10">
        <v>37</v>
      </c>
      <c r="G10">
        <v>37</v>
      </c>
      <c r="H10">
        <v>37</v>
      </c>
      <c r="J10">
        <v>46</v>
      </c>
      <c r="K10">
        <v>46</v>
      </c>
      <c r="L10">
        <v>46</v>
      </c>
    </row>
    <row r="11" spans="1:13" x14ac:dyDescent="0.25">
      <c r="A11" t="str">
        <f t="shared" si="0"/>
        <v>Slower</v>
      </c>
      <c r="B11" s="1">
        <v>0.36</v>
      </c>
      <c r="C11" s="1">
        <v>0.36</v>
      </c>
      <c r="D11" s="1">
        <v>0.35</v>
      </c>
      <c r="F11">
        <v>13</v>
      </c>
      <c r="G11">
        <v>13</v>
      </c>
      <c r="H11">
        <v>13</v>
      </c>
      <c r="J11">
        <v>18</v>
      </c>
      <c r="K11">
        <v>18</v>
      </c>
      <c r="L11">
        <v>18</v>
      </c>
    </row>
    <row r="12" spans="1:13" x14ac:dyDescent="0.25">
      <c r="A12" t="str">
        <f t="shared" si="0"/>
        <v>Slower</v>
      </c>
      <c r="B12" s="1">
        <v>0.23</v>
      </c>
      <c r="C12" s="1">
        <v>0.23</v>
      </c>
      <c r="D12" s="1">
        <v>0.23</v>
      </c>
      <c r="F12">
        <v>36</v>
      </c>
      <c r="G12">
        <v>36</v>
      </c>
      <c r="H12">
        <v>36</v>
      </c>
      <c r="J12">
        <v>45</v>
      </c>
      <c r="K12">
        <v>45</v>
      </c>
      <c r="L12">
        <v>45</v>
      </c>
    </row>
    <row r="13" spans="1:13" x14ac:dyDescent="0.25">
      <c r="A13" t="str">
        <f t="shared" si="0"/>
        <v>Slower</v>
      </c>
      <c r="B13" s="1">
        <v>0.32</v>
      </c>
      <c r="C13" s="1">
        <v>0.32</v>
      </c>
      <c r="D13" s="1">
        <v>0.32</v>
      </c>
      <c r="F13">
        <v>37</v>
      </c>
      <c r="G13">
        <v>37</v>
      </c>
      <c r="H13">
        <v>37</v>
      </c>
      <c r="J13">
        <v>49</v>
      </c>
      <c r="K13">
        <v>49</v>
      </c>
      <c r="L13">
        <v>49</v>
      </c>
    </row>
    <row r="14" spans="1:13" x14ac:dyDescent="0.25">
      <c r="A14" t="str">
        <f t="shared" si="0"/>
        <v>Faster</v>
      </c>
      <c r="B14" s="1">
        <v>0.2</v>
      </c>
      <c r="C14" s="1">
        <v>0.2</v>
      </c>
      <c r="D14" s="1">
        <v>0.2</v>
      </c>
      <c r="F14">
        <v>13</v>
      </c>
      <c r="G14">
        <v>13</v>
      </c>
      <c r="H14">
        <v>13</v>
      </c>
      <c r="J14">
        <v>11</v>
      </c>
      <c r="K14">
        <v>11</v>
      </c>
      <c r="L14">
        <v>11</v>
      </c>
    </row>
    <row r="15" spans="1:13" x14ac:dyDescent="0.25">
      <c r="A15" t="str">
        <f t="shared" si="0"/>
        <v>Faster</v>
      </c>
      <c r="B15" s="1">
        <v>0.05</v>
      </c>
      <c r="C15" s="1">
        <v>0.05</v>
      </c>
      <c r="D15" s="1">
        <v>0.05</v>
      </c>
      <c r="F15">
        <v>36</v>
      </c>
      <c r="G15">
        <v>36</v>
      </c>
      <c r="H15">
        <v>36</v>
      </c>
      <c r="J15">
        <v>34</v>
      </c>
      <c r="K15">
        <v>34</v>
      </c>
      <c r="L15">
        <v>34</v>
      </c>
    </row>
    <row r="16" spans="1:13" x14ac:dyDescent="0.25">
      <c r="A16" t="str">
        <f t="shared" si="0"/>
        <v>Faster</v>
      </c>
      <c r="B16" s="1">
        <v>0.13</v>
      </c>
      <c r="C16" s="1">
        <v>0.13</v>
      </c>
      <c r="D16" s="1">
        <v>0.13</v>
      </c>
      <c r="F16">
        <v>35</v>
      </c>
      <c r="G16">
        <v>35</v>
      </c>
      <c r="H16">
        <v>35</v>
      </c>
      <c r="J16">
        <v>31</v>
      </c>
      <c r="K16">
        <v>31</v>
      </c>
      <c r="L16">
        <v>31</v>
      </c>
    </row>
    <row r="17" spans="1:12" x14ac:dyDescent="0.25">
      <c r="A17" t="str">
        <f t="shared" si="0"/>
        <v>Slower</v>
      </c>
      <c r="B17" s="1">
        <v>0.5</v>
      </c>
      <c r="C17" s="1">
        <v>0.5</v>
      </c>
      <c r="D17" s="1">
        <v>0.5</v>
      </c>
      <c r="F17">
        <v>12</v>
      </c>
      <c r="G17">
        <v>12</v>
      </c>
      <c r="H17">
        <v>12</v>
      </c>
      <c r="J17">
        <v>18</v>
      </c>
      <c r="K17">
        <v>18</v>
      </c>
      <c r="L17">
        <v>18</v>
      </c>
    </row>
    <row r="18" spans="1:12" x14ac:dyDescent="0.25">
      <c r="A18" t="str">
        <f t="shared" si="0"/>
        <v>Slower</v>
      </c>
      <c r="B18" s="1">
        <v>0.39</v>
      </c>
      <c r="C18" s="1">
        <v>0.39</v>
      </c>
      <c r="D18" s="1">
        <v>0.39</v>
      </c>
      <c r="F18">
        <v>35</v>
      </c>
      <c r="G18">
        <v>35</v>
      </c>
      <c r="H18">
        <v>35</v>
      </c>
      <c r="J18">
        <v>50</v>
      </c>
      <c r="K18">
        <v>50</v>
      </c>
      <c r="L18">
        <v>50</v>
      </c>
    </row>
    <row r="19" spans="1:12" x14ac:dyDescent="0.25">
      <c r="A19" t="str">
        <f t="shared" si="0"/>
        <v>Slower</v>
      </c>
      <c r="B19" s="1">
        <v>0.39</v>
      </c>
      <c r="C19" s="1">
        <v>0.39</v>
      </c>
      <c r="D19" s="1">
        <v>0.39</v>
      </c>
      <c r="F19">
        <v>35</v>
      </c>
      <c r="G19">
        <v>35</v>
      </c>
      <c r="H19">
        <v>35</v>
      </c>
      <c r="J19">
        <v>49</v>
      </c>
      <c r="K19">
        <v>49</v>
      </c>
      <c r="L19">
        <v>49</v>
      </c>
    </row>
    <row r="20" spans="1:12" x14ac:dyDescent="0.25">
      <c r="A20" t="str">
        <f t="shared" si="0"/>
        <v>Faster</v>
      </c>
      <c r="B20" s="1">
        <v>0.37</v>
      </c>
      <c r="C20" s="1">
        <v>0.37</v>
      </c>
      <c r="D20" s="1">
        <v>0.37</v>
      </c>
      <c r="F20">
        <v>12</v>
      </c>
      <c r="G20">
        <v>12</v>
      </c>
      <c r="H20">
        <v>12</v>
      </c>
      <c r="J20">
        <v>8</v>
      </c>
      <c r="K20">
        <v>8</v>
      </c>
      <c r="L20">
        <v>8</v>
      </c>
    </row>
    <row r="21" spans="1:12" x14ac:dyDescent="0.25">
      <c r="A21" t="str">
        <f t="shared" si="0"/>
        <v>Faster</v>
      </c>
      <c r="B21" s="1">
        <v>0.06</v>
      </c>
      <c r="C21" s="1">
        <v>0.06</v>
      </c>
      <c r="D21" s="1">
        <v>0.05</v>
      </c>
      <c r="F21">
        <v>35</v>
      </c>
      <c r="G21">
        <v>35</v>
      </c>
      <c r="H21">
        <v>34</v>
      </c>
      <c r="J21">
        <v>33</v>
      </c>
      <c r="K21">
        <v>33</v>
      </c>
      <c r="L21">
        <v>33</v>
      </c>
    </row>
    <row r="22" spans="1:12" x14ac:dyDescent="0.25">
      <c r="A22" t="str">
        <f t="shared" si="0"/>
        <v>Faster</v>
      </c>
      <c r="B22" s="1">
        <v>0.1</v>
      </c>
      <c r="C22" s="1">
        <v>0.1</v>
      </c>
      <c r="D22" s="1">
        <v>0.1</v>
      </c>
      <c r="F22">
        <v>35</v>
      </c>
      <c r="G22">
        <v>35</v>
      </c>
      <c r="H22">
        <v>35</v>
      </c>
      <c r="J22">
        <v>32</v>
      </c>
      <c r="K22">
        <v>32</v>
      </c>
      <c r="L22">
        <v>32</v>
      </c>
    </row>
    <row r="23" spans="1:12" x14ac:dyDescent="0.25">
      <c r="A23" t="str">
        <f t="shared" si="0"/>
        <v>Slower</v>
      </c>
      <c r="B23" s="1">
        <v>0.37</v>
      </c>
      <c r="C23" s="1">
        <v>0.37</v>
      </c>
      <c r="D23" s="1">
        <v>0.37</v>
      </c>
      <c r="F23">
        <v>13</v>
      </c>
      <c r="G23">
        <v>13</v>
      </c>
      <c r="H23">
        <v>13</v>
      </c>
      <c r="J23">
        <v>18</v>
      </c>
      <c r="K23">
        <v>18</v>
      </c>
      <c r="L23">
        <v>18</v>
      </c>
    </row>
    <row r="24" spans="1:12" x14ac:dyDescent="0.25">
      <c r="A24" t="str">
        <f t="shared" si="0"/>
        <v>Slower</v>
      </c>
      <c r="B24" s="1">
        <v>0.46</v>
      </c>
      <c r="C24" s="1">
        <v>0.46</v>
      </c>
      <c r="D24" s="1">
        <v>0.46</v>
      </c>
      <c r="F24">
        <v>35</v>
      </c>
      <c r="G24">
        <v>35</v>
      </c>
      <c r="H24">
        <v>35</v>
      </c>
      <c r="J24">
        <v>51</v>
      </c>
      <c r="K24">
        <v>51</v>
      </c>
      <c r="L24">
        <v>51</v>
      </c>
    </row>
    <row r="25" spans="1:12" x14ac:dyDescent="0.25">
      <c r="A25" t="str">
        <f t="shared" si="0"/>
        <v>Slower</v>
      </c>
      <c r="B25" s="1">
        <v>0.46</v>
      </c>
      <c r="C25" s="1">
        <v>0.46</v>
      </c>
      <c r="D25" s="1">
        <v>0.46</v>
      </c>
      <c r="F25">
        <v>34</v>
      </c>
      <c r="G25">
        <v>34</v>
      </c>
      <c r="H25">
        <v>34</v>
      </c>
      <c r="J25">
        <v>50</v>
      </c>
      <c r="K25">
        <v>50</v>
      </c>
      <c r="L25">
        <v>50</v>
      </c>
    </row>
  </sheetData>
  <conditionalFormatting sqref="B2:D25">
    <cfRule type="expression" dxfId="3" priority="1">
      <formula>F2&lt;J2</formula>
    </cfRule>
    <cfRule type="expression" dxfId="2" priority="2">
      <formula>F2&gt;J2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0.14000000000000001</v>
      </c>
      <c r="C2" s="1">
        <v>0.14000000000000001</v>
      </c>
      <c r="D2" s="1">
        <v>0.14000000000000001</v>
      </c>
      <c r="F2">
        <v>15</v>
      </c>
      <c r="G2">
        <v>15</v>
      </c>
      <c r="H2">
        <v>15</v>
      </c>
      <c r="J2">
        <v>17</v>
      </c>
      <c r="K2">
        <v>17</v>
      </c>
      <c r="L2">
        <v>17</v>
      </c>
    </row>
    <row r="3" spans="1:13" x14ac:dyDescent="0.25">
      <c r="A3" t="str">
        <f t="shared" ref="A3:A25" si="0">IF(F3&gt;J3,"Faster","Slower")</f>
        <v>Faster</v>
      </c>
      <c r="B3" s="1">
        <v>0.02</v>
      </c>
      <c r="C3" s="1">
        <v>0.02</v>
      </c>
      <c r="D3" s="1">
        <v>0.02</v>
      </c>
      <c r="F3">
        <v>43</v>
      </c>
      <c r="G3">
        <v>43</v>
      </c>
      <c r="H3">
        <v>43</v>
      </c>
      <c r="J3">
        <v>42</v>
      </c>
      <c r="K3">
        <v>42</v>
      </c>
      <c r="L3">
        <v>42</v>
      </c>
    </row>
    <row r="4" spans="1:13" x14ac:dyDescent="0.25">
      <c r="A4" t="str">
        <f t="shared" si="0"/>
        <v>Faster</v>
      </c>
      <c r="B4" s="1">
        <v>1.39</v>
      </c>
      <c r="C4" s="1">
        <v>1.39</v>
      </c>
      <c r="D4" s="1">
        <v>1.39</v>
      </c>
      <c r="F4">
        <v>41</v>
      </c>
      <c r="G4">
        <v>41</v>
      </c>
      <c r="H4">
        <v>41</v>
      </c>
      <c r="J4">
        <v>17</v>
      </c>
      <c r="K4">
        <v>17</v>
      </c>
      <c r="L4">
        <v>17</v>
      </c>
    </row>
    <row r="5" spans="1:13" x14ac:dyDescent="0.25">
      <c r="A5" t="str">
        <f t="shared" si="0"/>
        <v>Slower</v>
      </c>
      <c r="B5" s="1">
        <v>0.12</v>
      </c>
      <c r="C5" s="1">
        <v>0.12</v>
      </c>
      <c r="D5" s="1">
        <v>0.12</v>
      </c>
      <c r="F5">
        <v>15</v>
      </c>
      <c r="G5">
        <v>15</v>
      </c>
      <c r="H5">
        <v>15</v>
      </c>
      <c r="J5">
        <v>17</v>
      </c>
      <c r="K5">
        <v>17</v>
      </c>
      <c r="L5">
        <v>17</v>
      </c>
    </row>
    <row r="6" spans="1:13" x14ac:dyDescent="0.25">
      <c r="A6" t="str">
        <f t="shared" si="0"/>
        <v>Slower</v>
      </c>
      <c r="B6" s="1">
        <v>0.02</v>
      </c>
      <c r="C6" s="1">
        <v>0.02</v>
      </c>
      <c r="D6" s="1">
        <v>0.02</v>
      </c>
      <c r="F6">
        <v>43</v>
      </c>
      <c r="G6">
        <v>43</v>
      </c>
      <c r="H6">
        <v>43</v>
      </c>
      <c r="J6">
        <v>45</v>
      </c>
      <c r="K6">
        <v>45</v>
      </c>
      <c r="L6">
        <v>45</v>
      </c>
    </row>
    <row r="7" spans="1:13" x14ac:dyDescent="0.25">
      <c r="A7" t="str">
        <f t="shared" si="0"/>
        <v>Faster</v>
      </c>
      <c r="B7" s="1">
        <v>1.36</v>
      </c>
      <c r="C7" s="1">
        <v>1.36</v>
      </c>
      <c r="D7" s="1">
        <v>1.36</v>
      </c>
      <c r="F7">
        <v>41</v>
      </c>
      <c r="G7">
        <v>41</v>
      </c>
      <c r="H7">
        <v>41</v>
      </c>
      <c r="J7">
        <v>17</v>
      </c>
      <c r="K7">
        <v>17</v>
      </c>
      <c r="L7">
        <v>17</v>
      </c>
    </row>
    <row r="8" spans="1:13" x14ac:dyDescent="0.25">
      <c r="A8" t="str">
        <f t="shared" si="0"/>
        <v>Slower</v>
      </c>
      <c r="B8" s="1">
        <v>0.11</v>
      </c>
      <c r="C8" s="1">
        <v>0.11</v>
      </c>
      <c r="D8" s="1">
        <v>0.11</v>
      </c>
      <c r="F8">
        <v>15</v>
      </c>
      <c r="G8">
        <v>15</v>
      </c>
      <c r="H8">
        <v>15</v>
      </c>
      <c r="J8">
        <v>17</v>
      </c>
      <c r="K8">
        <v>17</v>
      </c>
      <c r="L8">
        <v>17</v>
      </c>
    </row>
    <row r="9" spans="1:13" x14ac:dyDescent="0.25">
      <c r="A9" t="str">
        <f t="shared" si="0"/>
        <v>Slower</v>
      </c>
      <c r="B9" s="1">
        <v>0.01</v>
      </c>
      <c r="C9" s="1">
        <v>0.01</v>
      </c>
      <c r="D9" s="1">
        <v>0.01</v>
      </c>
      <c r="F9">
        <v>43</v>
      </c>
      <c r="G9">
        <v>43</v>
      </c>
      <c r="H9">
        <v>43</v>
      </c>
      <c r="J9">
        <v>44</v>
      </c>
      <c r="K9">
        <v>44</v>
      </c>
      <c r="L9">
        <v>44</v>
      </c>
    </row>
    <row r="10" spans="1:13" x14ac:dyDescent="0.25">
      <c r="A10" t="str">
        <f t="shared" si="0"/>
        <v>Faster</v>
      </c>
      <c r="B10" s="1">
        <v>1.39</v>
      </c>
      <c r="C10" s="1">
        <v>1.39</v>
      </c>
      <c r="D10" s="1">
        <v>1.39</v>
      </c>
      <c r="F10">
        <v>41</v>
      </c>
      <c r="G10">
        <v>41</v>
      </c>
      <c r="H10">
        <v>41</v>
      </c>
      <c r="J10">
        <v>17</v>
      </c>
      <c r="K10">
        <v>17</v>
      </c>
      <c r="L10">
        <v>17</v>
      </c>
    </row>
    <row r="11" spans="1:13" x14ac:dyDescent="0.25">
      <c r="A11" t="str">
        <f t="shared" si="0"/>
        <v>Slower</v>
      </c>
      <c r="B11" s="1">
        <v>0.17</v>
      </c>
      <c r="C11" s="1">
        <v>0.17</v>
      </c>
      <c r="D11" s="1">
        <v>0.17</v>
      </c>
      <c r="F11">
        <v>15</v>
      </c>
      <c r="G11">
        <v>15</v>
      </c>
      <c r="H11">
        <v>15</v>
      </c>
      <c r="J11">
        <v>17</v>
      </c>
      <c r="K11">
        <v>17</v>
      </c>
      <c r="L11">
        <v>17</v>
      </c>
    </row>
    <row r="12" spans="1:13" x14ac:dyDescent="0.25">
      <c r="A12" t="str">
        <f t="shared" si="0"/>
        <v>Slower</v>
      </c>
      <c r="B12" s="1">
        <v>0.04</v>
      </c>
      <c r="C12" s="1">
        <v>0.04</v>
      </c>
      <c r="D12" s="1">
        <v>0.04</v>
      </c>
      <c r="F12">
        <v>43</v>
      </c>
      <c r="G12">
        <v>43</v>
      </c>
      <c r="H12">
        <v>43</v>
      </c>
      <c r="J12">
        <v>45</v>
      </c>
      <c r="K12">
        <v>45</v>
      </c>
      <c r="L12">
        <v>45</v>
      </c>
    </row>
    <row r="13" spans="1:13" x14ac:dyDescent="0.25">
      <c r="A13" t="str">
        <f t="shared" si="0"/>
        <v>Faster</v>
      </c>
      <c r="B13" s="1">
        <v>1.34</v>
      </c>
      <c r="C13" s="1">
        <v>1.35</v>
      </c>
      <c r="D13" s="1">
        <v>1.35</v>
      </c>
      <c r="F13">
        <v>41</v>
      </c>
      <c r="G13">
        <v>41</v>
      </c>
      <c r="H13">
        <v>41</v>
      </c>
      <c r="J13">
        <v>17</v>
      </c>
      <c r="K13">
        <v>17</v>
      </c>
      <c r="L13">
        <v>17</v>
      </c>
    </row>
    <row r="14" spans="1:13" x14ac:dyDescent="0.25">
      <c r="A14" t="str">
        <f t="shared" si="0"/>
        <v>Faster</v>
      </c>
      <c r="B14" s="1">
        <v>0.23</v>
      </c>
      <c r="C14" s="1">
        <v>0.23</v>
      </c>
      <c r="D14" s="1">
        <v>0.23</v>
      </c>
      <c r="F14">
        <v>15</v>
      </c>
      <c r="G14">
        <v>15</v>
      </c>
      <c r="H14">
        <v>15</v>
      </c>
      <c r="J14">
        <v>12</v>
      </c>
      <c r="K14">
        <v>12</v>
      </c>
      <c r="L14">
        <v>12</v>
      </c>
    </row>
    <row r="15" spans="1:13" x14ac:dyDescent="0.25">
      <c r="A15" t="str">
        <f t="shared" si="0"/>
        <v>Faster</v>
      </c>
      <c r="B15" s="1">
        <v>0.09</v>
      </c>
      <c r="C15" s="1">
        <v>0.09</v>
      </c>
      <c r="D15" s="1">
        <v>0.09</v>
      </c>
      <c r="F15">
        <v>43</v>
      </c>
      <c r="G15">
        <v>43</v>
      </c>
      <c r="H15">
        <v>43</v>
      </c>
      <c r="J15">
        <v>39</v>
      </c>
      <c r="K15">
        <v>39</v>
      </c>
      <c r="L15">
        <v>39</v>
      </c>
    </row>
    <row r="16" spans="1:13" x14ac:dyDescent="0.25">
      <c r="A16" t="str">
        <f t="shared" si="0"/>
        <v>Faster</v>
      </c>
      <c r="B16" s="1">
        <v>0.04</v>
      </c>
      <c r="C16" s="1">
        <v>0.04</v>
      </c>
      <c r="D16" s="1">
        <v>0.04</v>
      </c>
      <c r="F16">
        <v>41</v>
      </c>
      <c r="G16">
        <v>41</v>
      </c>
      <c r="H16">
        <v>41</v>
      </c>
      <c r="J16">
        <v>39</v>
      </c>
      <c r="K16">
        <v>39</v>
      </c>
      <c r="L16">
        <v>39</v>
      </c>
    </row>
    <row r="17" spans="1:12" x14ac:dyDescent="0.25">
      <c r="A17" t="str">
        <f t="shared" si="0"/>
        <v>Slower</v>
      </c>
      <c r="B17" s="1">
        <v>0.15</v>
      </c>
      <c r="C17" s="1">
        <v>0.15</v>
      </c>
      <c r="D17" s="1">
        <v>0.15</v>
      </c>
      <c r="F17">
        <v>15</v>
      </c>
      <c r="G17">
        <v>15</v>
      </c>
      <c r="H17">
        <v>15</v>
      </c>
      <c r="J17">
        <v>18</v>
      </c>
      <c r="K17">
        <v>18</v>
      </c>
      <c r="L17">
        <v>18</v>
      </c>
    </row>
    <row r="18" spans="1:12" x14ac:dyDescent="0.25">
      <c r="A18" t="str">
        <f t="shared" si="0"/>
        <v>Slower</v>
      </c>
      <c r="B18" s="1">
        <v>0.23</v>
      </c>
      <c r="C18" s="1">
        <v>0.23</v>
      </c>
      <c r="D18" s="1">
        <v>0.23</v>
      </c>
      <c r="F18">
        <v>43</v>
      </c>
      <c r="G18">
        <v>43</v>
      </c>
      <c r="H18">
        <v>43</v>
      </c>
      <c r="J18">
        <v>53</v>
      </c>
      <c r="K18">
        <v>53</v>
      </c>
      <c r="L18">
        <v>53</v>
      </c>
    </row>
    <row r="19" spans="1:12" x14ac:dyDescent="0.25">
      <c r="A19" t="str">
        <f t="shared" si="0"/>
        <v>Faster</v>
      </c>
      <c r="B19" s="1">
        <v>0.18</v>
      </c>
      <c r="C19" s="1">
        <v>0.18</v>
      </c>
      <c r="D19" s="1">
        <v>0.18</v>
      </c>
      <c r="F19">
        <v>41</v>
      </c>
      <c r="G19">
        <v>41</v>
      </c>
      <c r="H19">
        <v>41</v>
      </c>
      <c r="J19">
        <v>34</v>
      </c>
      <c r="K19">
        <v>34</v>
      </c>
      <c r="L19">
        <v>34</v>
      </c>
    </row>
    <row r="20" spans="1:12" x14ac:dyDescent="0.25">
      <c r="A20" t="str">
        <f t="shared" si="0"/>
        <v>Faster</v>
      </c>
      <c r="B20" s="1">
        <v>0.41</v>
      </c>
      <c r="C20" s="1">
        <v>0.41</v>
      </c>
      <c r="D20" s="1">
        <v>0.41</v>
      </c>
      <c r="F20">
        <v>14</v>
      </c>
      <c r="G20">
        <v>14</v>
      </c>
      <c r="H20">
        <v>14</v>
      </c>
      <c r="J20">
        <v>10</v>
      </c>
      <c r="K20">
        <v>10</v>
      </c>
      <c r="L20">
        <v>10</v>
      </c>
    </row>
    <row r="21" spans="1:12" x14ac:dyDescent="0.25">
      <c r="A21" t="str">
        <f t="shared" si="0"/>
        <v>Faster</v>
      </c>
      <c r="B21" s="1">
        <v>0.2</v>
      </c>
      <c r="C21" s="1">
        <v>0.2</v>
      </c>
      <c r="D21" s="1">
        <v>0.2</v>
      </c>
      <c r="F21">
        <v>43</v>
      </c>
      <c r="G21">
        <v>43</v>
      </c>
      <c r="H21">
        <v>43</v>
      </c>
      <c r="J21">
        <v>35</v>
      </c>
      <c r="K21">
        <v>35</v>
      </c>
      <c r="L21">
        <v>35</v>
      </c>
    </row>
    <row r="22" spans="1:12" x14ac:dyDescent="0.25">
      <c r="A22" t="str">
        <f t="shared" si="0"/>
        <v>Faster</v>
      </c>
      <c r="B22" s="1">
        <v>0.15</v>
      </c>
      <c r="C22" s="1">
        <v>0.15</v>
      </c>
      <c r="D22" s="1">
        <v>0.15</v>
      </c>
      <c r="F22">
        <v>40</v>
      </c>
      <c r="G22">
        <v>40</v>
      </c>
      <c r="H22">
        <v>40</v>
      </c>
      <c r="J22">
        <v>35</v>
      </c>
      <c r="K22">
        <v>35</v>
      </c>
      <c r="L22">
        <v>35</v>
      </c>
    </row>
    <row r="23" spans="1:12" x14ac:dyDescent="0.25">
      <c r="A23" t="str">
        <f t="shared" si="0"/>
        <v>Slower</v>
      </c>
      <c r="B23" s="1">
        <v>0.18</v>
      </c>
      <c r="C23" s="1">
        <v>0.18</v>
      </c>
      <c r="D23" s="1">
        <v>0.18</v>
      </c>
      <c r="F23">
        <v>14</v>
      </c>
      <c r="G23">
        <v>14</v>
      </c>
      <c r="H23">
        <v>14</v>
      </c>
      <c r="J23">
        <v>17</v>
      </c>
      <c r="K23">
        <v>17</v>
      </c>
      <c r="L23">
        <v>17</v>
      </c>
    </row>
    <row r="24" spans="1:12" x14ac:dyDescent="0.25">
      <c r="A24" t="str">
        <f t="shared" si="0"/>
        <v>Slower</v>
      </c>
      <c r="B24" s="1">
        <v>0.19</v>
      </c>
      <c r="C24" s="1">
        <v>0.19</v>
      </c>
      <c r="D24" s="1">
        <v>0.19</v>
      </c>
      <c r="F24">
        <v>43</v>
      </c>
      <c r="G24">
        <v>43</v>
      </c>
      <c r="H24">
        <v>43</v>
      </c>
      <c r="J24">
        <v>51</v>
      </c>
      <c r="K24">
        <v>51</v>
      </c>
      <c r="L24">
        <v>51</v>
      </c>
    </row>
    <row r="25" spans="1:12" x14ac:dyDescent="0.25">
      <c r="A25" t="str">
        <f t="shared" si="0"/>
        <v>Faster</v>
      </c>
      <c r="B25" s="1">
        <v>0.22</v>
      </c>
      <c r="C25" s="1">
        <v>0.22</v>
      </c>
      <c r="D25" s="1">
        <v>0.22</v>
      </c>
      <c r="F25">
        <v>40</v>
      </c>
      <c r="G25">
        <v>40</v>
      </c>
      <c r="H25">
        <v>40</v>
      </c>
      <c r="J25">
        <v>33</v>
      </c>
      <c r="K25">
        <v>33</v>
      </c>
      <c r="L25">
        <v>33</v>
      </c>
    </row>
  </sheetData>
  <conditionalFormatting sqref="B2:D25">
    <cfRule type="expression" dxfId="1" priority="1">
      <formula>F2&lt;J2</formula>
    </cfRule>
    <cfRule type="expression" dxfId="0" priority="3">
      <formula>F2&gt;J2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96" zoomScaleNormal="96" workbookViewId="0">
      <selection activeCell="P4" sqref="P4"/>
    </sheetView>
  </sheetViews>
  <sheetFormatPr defaultRowHeight="15" x14ac:dyDescent="0.25"/>
  <cols>
    <col min="1" max="1" width="4.85546875" bestFit="1" customWidth="1"/>
  </cols>
  <sheetData>
    <row r="1" spans="1:4" x14ac:dyDescent="0.25">
      <c r="B1" t="s">
        <v>13</v>
      </c>
      <c r="C1" t="s">
        <v>48</v>
      </c>
      <c r="D1" t="s">
        <v>34</v>
      </c>
    </row>
    <row r="2" spans="1:4" x14ac:dyDescent="0.25">
      <c r="A2" t="s">
        <v>45</v>
      </c>
      <c r="B2">
        <v>20</v>
      </c>
      <c r="C2">
        <v>18</v>
      </c>
      <c r="D2">
        <v>0.14000000000000001</v>
      </c>
    </row>
    <row r="3" spans="1:4" x14ac:dyDescent="0.25">
      <c r="A3" t="s">
        <v>46</v>
      </c>
      <c r="B3">
        <v>56</v>
      </c>
      <c r="C3">
        <v>49</v>
      </c>
      <c r="D3">
        <v>0.12</v>
      </c>
    </row>
    <row r="4" spans="1:4" x14ac:dyDescent="0.25">
      <c r="A4" t="s">
        <v>47</v>
      </c>
      <c r="B4">
        <v>55</v>
      </c>
      <c r="C4">
        <v>55</v>
      </c>
      <c r="D4">
        <v>0</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Visualization</vt:lpstr>
      <vt:lpstr>GCC 4.5.2</vt:lpstr>
      <vt:lpstr>GCC 4.6.1-keep</vt:lpstr>
      <vt:lpstr>GCC 4.6.1-omit</vt:lpstr>
      <vt:lpstr>VC32</vt:lpstr>
      <vt:lpstr>VC32+PGO</vt:lpstr>
      <vt:lpstr>VC64</vt:lpstr>
      <vt:lpstr>VC64+PGO</vt:lpstr>
      <vt:lpstr>Sheet1</vt:lpstr>
    </vt:vector>
  </TitlesOfParts>
  <Company>Texas A&amp;M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Yuriy Solodkyy</dc:creator>
  <cp:lastModifiedBy>Yuriy Solodkyy</cp:lastModifiedBy>
  <cp:lastPrinted>2012-08-04T08:40:35Z</cp:lastPrinted>
  <dcterms:created xsi:type="dcterms:W3CDTF">2012-02-05T22:34:08Z</dcterms:created>
  <dcterms:modified xsi:type="dcterms:W3CDTF">2013-06-21T20:11:58Z</dcterms:modified>
</cp:coreProperties>
</file>