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4FA7333-E12E-4014-A2E1-0EF314BE069D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27" i="10" l="1"/>
  <c r="G28" i="10" l="1"/>
  <c r="G26" i="10"/>
  <c r="G25" i="10" l="1"/>
  <c r="G24" i="10"/>
  <c r="G23" i="10" l="1"/>
  <c r="G19" i="10" l="1"/>
  <c r="G17" i="10"/>
  <c r="G16" i="10"/>
  <c r="G15" i="10"/>
  <c r="G14" i="10"/>
  <c r="G12" i="10"/>
  <c r="G11" i="10"/>
  <c r="G10" i="10"/>
  <c r="G9" i="10" l="1"/>
  <c r="G13" i="10"/>
  <c r="G18" i="10"/>
  <c r="G20" i="10"/>
  <c r="G21" i="10"/>
  <c r="G22" i="10"/>
  <c r="G59" i="10" l="1"/>
</calcChain>
</file>

<file path=xl/sharedStrings.xml><?xml version="1.0" encoding="utf-8"?>
<sst xmlns="http://schemas.openxmlformats.org/spreadsheetml/2006/main" count="106" uniqueCount="91">
  <si>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</si>
  <si>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</si>
  <si>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</si>
  <si>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</si>
  <si>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</si>
  <si>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</si>
  <si>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</si>
  <si>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</si>
  <si>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</si>
  <si>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</si>
  <si>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</si>
  <si>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</si>
  <si>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</si>
  <si>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</si>
  <si>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</si>
  <si>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</si>
  <si>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</si>
  <si>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</si>
  <si>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</si>
  <si>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</si>
  <si>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</si>
  <si>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</si>
  <si>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</si>
  <si>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</si>
  <si>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</si>
  <si>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</si>
  <si>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아두이노 SG-90 / SG90 서브모터 (108도 회전)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</si>
  <si>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</si>
  <si>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</si>
  <si>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</si>
  <si>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</si>
  <si>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</si>
  <si>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</si>
  <si>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6pcs（1 Bag）자동차 세트 차량 모델, 색상 및 패턴 무작위, 소방차 모델, 자동차 장난감, 도시 레이싱, 미니 이너셜 건설 차량, 어린이 장난감</t>
    <phoneticPr fontId="2" type="noConversion"/>
  </si>
  <si>
    <t>사람 모형</t>
    <phoneticPr fontId="2" type="noConversion"/>
  </si>
  <si>
    <t>요고요 블록 미니피규어 시티 시리즈 사람 인형 블록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</si>
  <si>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</si>
  <si>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</si>
  <si>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</si>
  <si>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아크릴판3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</si>
  <si>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</si>
  <si>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</si>
  <si>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</si>
  <si>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</si>
  <si>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</si>
  <si>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https://iveranda.com/goods/view?no=627</t>
  </si>
  <si>
    <t>https://iveranda.com/goods/view?no=627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</si>
  <si>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</si>
  <si>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https://www.coupang.com/vp/products/5264375067?itemId=7486255287&amp;vendorItemId=74777039789&amp;q=%ED%8F%AC%EB%A9%95%EC%8A%A4&amp;itemsCount=36&amp;searchId=966536ee705b44c0b83221fe8d8594db&amp;rank=3&amp;isAddedCart=</t>
    <phoneticPr fontId="2" type="noConversion"/>
  </si>
  <si>
    <t>포멕스</t>
    <phoneticPr fontId="2" type="noConversion"/>
  </si>
  <si>
    <t xml:space="preserve">
OON 포맥스판 흰색 2mm</t>
    <phoneticPr fontId="2" type="noConversion"/>
  </si>
  <si>
    <t>개</t>
    <phoneticPr fontId="2" type="noConversion"/>
  </si>
  <si>
    <t>쉴드 모노폴리 아크릴물감 660 Black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</si>
  <si>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</si>
  <si>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물감1</t>
    <phoneticPr fontId="2" type="noConversion"/>
  </si>
  <si>
    <t>물감2</t>
    <phoneticPr fontId="2" type="noConversion"/>
  </si>
  <si>
    <t>쉴드 모노폴리 아크릴물감 600 white</t>
    <phoneticPr fontId="2" type="noConversion"/>
  </si>
  <si>
    <t>https://www.coupang.com/vp/products/5386179954?itemId=372325682&amp;vendorItemId=4142390590&amp;q=%EC%95%84%ED%81%AC%EB%A6%B4%EB%AC%BC%EA%B0%90+%ED%9D%B0%EC%83%89&amp;itemsCount=36&amp;searchId=9ce23593f3e64cf698203642c29a66af&amp;rank=1&amp;isAddedCart=</t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</si>
  <si>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</si>
  <si>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</si>
  <si>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</si>
  <si>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붓1</t>
    <phoneticPr fontId="2" type="noConversion"/>
  </si>
  <si>
    <t>붓2</t>
    <phoneticPr fontId="2" type="noConversion"/>
  </si>
  <si>
    <t>에덴스톨 전문가용 수채화 붓 브라운 6종 세트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</si>
  <si>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</si>
  <si>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>https://iveranda.com/goods/view?no=71</t>
    <phoneticPr fontId="2" type="noConversion"/>
  </si>
  <si>
    <t xml:space="preserve"> 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</si>
  <si>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</si>
  <si>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</si>
  <si>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</si>
  <si>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https://www.devicemart.co.kr/goods/view?no=1323062</t>
    <phoneticPr fontId="2" type="noConversion"/>
  </si>
  <si>
    <t>아크릴재단 2mm (투명) 원하는 크기재단(600×2400mm) / 가로 200mm, 세로 100mm</t>
    <phoneticPr fontId="2" type="noConversion"/>
  </si>
  <si>
    <t>아크릴재단 5mm (투명) 원하는 크기재단(600×2400mm) / 가로 300mm, 세로 210mm</t>
    <phoneticPr fontId="2" type="noConversion"/>
  </si>
  <si>
    <t>아크릴재단 5mm (투명) 원하는 크기재단(600X2400mm) / 가로 300mm, 세로 180mm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</si>
  <si>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</si>
  <si>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</si>
  <si>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</si>
  <si>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</si>
  <si>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어뎁터</t>
    <phoneticPr fontId="2" type="noConversion"/>
  </si>
  <si>
    <t>텔로 USB 타워 멀티탭 12구/17구 블랙</t>
    <phoneticPr fontId="2" type="noConversion"/>
  </si>
  <si>
    <t>멀티탭</t>
    <phoneticPr fontId="2" type="noConversion"/>
  </si>
  <si>
    <t>국산 멀티탭 개별 과부하차단 4구 / 4.5m</t>
    <phoneticPr fontId="2" type="noConversion"/>
  </si>
  <si>
    <t>http://www.10x10.co.kr/shopping/category_prd.asp?itemid=5680288&amp;utm_source=google&amp;utm_medium=ad&amp;utm_campaign=shopping_w&amp;utm_term=ggshop&amp;rdsite=ggshop</t>
    <phoneticPr fontId="2" type="noConversion"/>
  </si>
  <si>
    <t>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</t>
    <phoneticPr fontId="2" type="noConversion"/>
  </si>
  <si>
    <t>DF3030(30x30) 200mm/ 500mm/ 1000mm/ 1500mm/ 2000mm/ 프로파일/ 알루미늄/프로파일 브라켓/ 알미늄/ 대영 ( 400mm )</t>
    <phoneticPr fontId="2" type="noConversion"/>
  </si>
  <si>
    <t>https://www.coupang.com/vp/products/1920197285?vendorItemId=71247305044&amp;sourceType=SDP_SC_RECOMMENDATION&amp;isAddedCart=</t>
    <phoneticPr fontId="2" type="noConversion"/>
  </si>
  <si>
    <t>프로파일1</t>
    <phoneticPr fontId="2" type="noConversion"/>
  </si>
  <si>
    <t>프로파일2</t>
  </si>
  <si>
    <t>DF3030(30x30) 200mm/ 500mm/ 1000mm/ 1500mm/ 2000mm/ 프로파일/ 알루미늄/프로파일 브라켓/ 알미늄/ 대영 ( 300mm )</t>
    <phoneticPr fontId="2" type="noConversion"/>
  </si>
  <si>
    <t>프로파일3</t>
  </si>
  <si>
    <t>DF3030(30x30) 200mm/ 500mm/ 1000mm/ 1500mm/ 2000mm/ 프로파일/ 알루미늄/프로파일 브라켓/ 알미늄/ 대영 ( 900mm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</si>
</sst>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4" fillId="0" borderId="2" xfId="0" applyFont="1" applyBorder="1" applyAlignment="1">
      <alignment horizontal="center" shrinkToFit="1"/>
    </xf>
    <xf numFmtId="0" fontId="24" fillId="0" borderId="2" xfId="0" applyNumberFormat="1" applyFont="1" applyBorder="1" applyAlignment="1">
      <alignment horizontal="center" shrinkToFit="1"/>
    </xf>
    <xf numFmtId="178" fontId="24" fillId="0" borderId="2" xfId="1" applyNumberFormat="1" applyFont="1" applyBorder="1" applyAlignment="1">
      <alignment horizontal="center" shrinkToFit="1"/>
    </xf>
    <xf numFmtId="0" fontId="26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6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4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41" fontId="25" fillId="0" borderId="2" xfId="1" applyFont="1" applyBorder="1" applyAlignment="1">
      <alignment shrinkToFit="1"/>
    </xf>
    <xf numFmtId="0" fontId="27" fillId="0" borderId="2" xfId="0" applyFont="1" applyBorder="1" applyAlignment="1">
      <alignment horizontal="left" vertical="center" shrinkToFit="1"/>
    </xf>
    <xf numFmtId="0" fontId="28" fillId="0" borderId="2" xfId="0" applyFont="1" applyBorder="1" applyAlignment="1">
      <alignment shrinkToFit="1"/>
    </xf>
    <xf numFmtId="0" fontId="26" fillId="0" borderId="1" xfId="3" applyFont="1" applyBorder="1" applyAlignment="1">
      <alignment shrinkToFit="1"/>
    </xf>
    <xf numFmtId="0" fontId="21" fillId="0" borderId="1" xfId="0" applyFont="1" applyFill="1" applyBorder="1" applyAlignment="1">
      <alignment horizontal="center" shrinkToFit="1"/>
    </xf>
    <xf numFmtId="0" fontId="26" fillId="0" borderId="1" xfId="3" applyFont="1" applyFill="1" applyBorder="1" applyAlignment="1">
      <alignment horizontal="center" shrinkToFit="1"/>
    </xf>
    <xf numFmtId="0" fontId="29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20" fillId="0" borderId="2" xfId="0" applyFont="1" applyFill="1" applyBorder="1" applyAlignment="1">
      <alignment horizontal="center" wrapText="1" shrinkToFit="1"/>
    </xf>
    <xf numFmtId="0" fontId="30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.aliexpress.com/item/2041648248.html" TargetMode="External"/><Relationship Id="rId13" Type="http://schemas.openxmlformats.org/officeDocument/2006/relationships/hyperlink" Target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TargetMode="External"/><Relationship Id="rId3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7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2" Type="http://schemas.openxmlformats.org/officeDocument/2006/relationships/hyperlink" Target="http://www.10x10.co.kr/shopping/category_prd.asp?itemid=5680288&amp;utm_source=google&amp;utm_medium=ad&amp;utm_campaign=shopping_w&amp;utm_term=ggshop&amp;rdsite=ggshop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16" Type="http://schemas.openxmlformats.org/officeDocument/2006/relationships/hyperlink" Target="https://www.coupang.com/vp/products/1920197285?vendorItemId=71247305044&amp;sourceType=SDP_SC_RECOMMENDATION&amp;isAddedCart=" TargetMode="External"/><Relationship Id="rId1" Type="http://schemas.openxmlformats.org/officeDocument/2006/relationships/hyperlink" Target="https://iveranda.com/goods/view?no=71" TargetMode="External"/><Relationship Id="rId6" Type="http://schemas.openxmlformats.org/officeDocument/2006/relationships/hyperlink" Target="https://iveranda.com/goods/view?no=627" TargetMode="External"/><Relationship Id="rId11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5" Type="http://schemas.openxmlformats.org/officeDocument/2006/relationships/hyperlink" Target="https://www.coupang.com/vp/products/5264375067?itemId=7486255287&amp;vendorItemId=74777039789&amp;q=%ED%8F%AC%EB%A9%95%EC%8A%A4&amp;itemsCount=36&amp;searchId=966536ee705b44c0b83221fe8d8594db&amp;rank=3&amp;isAddedCart=" TargetMode="External"/><Relationship Id="rId15" Type="http://schemas.openxmlformats.org/officeDocument/2006/relationships/hyperlink" Target="https://www.coupang.com/vp/products/1920197285?vendorItemId=71247305044&amp;sourceType=SDP_SC_RECOMMENDATION&amp;isAddedCart=" TargetMode="External"/><Relationship Id="rId10" Type="http://schemas.openxmlformats.org/officeDocument/2006/relationships/hyperlink" Target="https://www.devicemart.co.kr/goods/view?no=1323062" TargetMode="External"/><Relationship Id="rId4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9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14" Type="http://schemas.openxmlformats.org/officeDocument/2006/relationships/hyperlink" Target="https://www.coupang.com/vp/products/1920197285?vendorItemId=71247305044&amp;sourceType=SDP_SC_RECOMMENDATION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13" zoomScale="85" zoomScaleNormal="85" workbookViewId="0">
      <selection activeCell="G28" sqref="G28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87" t="s">
        <v>0</v>
      </c>
      <c r="B1" s="88"/>
      <c r="C1" s="88"/>
      <c r="D1" s="88"/>
      <c r="E1" s="88"/>
      <c r="F1" s="88"/>
      <c r="G1" s="88"/>
      <c r="H1" s="88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89" t="s">
        <v>1</v>
      </c>
      <c r="B3" s="90"/>
      <c r="C3" s="91" t="s">
        <v>24</v>
      </c>
      <c r="D3" s="92"/>
      <c r="E3" s="92"/>
      <c r="F3" s="93"/>
      <c r="G3" s="94" t="s">
        <v>23</v>
      </c>
      <c r="H3" s="95"/>
    </row>
    <row r="4" spans="1:9" ht="24" customHeight="1">
      <c r="A4" s="89" t="s">
        <v>2</v>
      </c>
      <c r="B4" s="90"/>
      <c r="C4" s="89" t="s">
        <v>3</v>
      </c>
      <c r="D4" s="96"/>
      <c r="E4" s="89" t="s">
        <v>4</v>
      </c>
      <c r="F4" s="97"/>
      <c r="G4" s="98"/>
      <c r="H4" s="100"/>
    </row>
    <row r="5" spans="1:9" ht="31.5" customHeight="1">
      <c r="A5" s="76" t="s">
        <v>20</v>
      </c>
      <c r="B5" s="90"/>
      <c r="C5" s="74" t="s">
        <v>25</v>
      </c>
      <c r="D5" s="75"/>
      <c r="E5" s="76" t="s">
        <v>21</v>
      </c>
      <c r="F5" s="77"/>
      <c r="G5" s="99"/>
      <c r="H5" s="101"/>
    </row>
    <row r="6" spans="1:9" ht="23.25" customHeight="1">
      <c r="A6" s="78" t="s">
        <v>5</v>
      </c>
      <c r="B6" s="78"/>
      <c r="C6" s="78"/>
      <c r="D6" s="78"/>
      <c r="E6" s="78"/>
      <c r="F6" s="78"/>
      <c r="G6" s="78"/>
      <c r="H6" s="78"/>
    </row>
    <row r="7" spans="1:9" ht="19.5" customHeight="1">
      <c r="A7" s="78" t="s">
        <v>6</v>
      </c>
      <c r="B7" s="78"/>
      <c r="C7" s="78"/>
      <c r="D7" s="78"/>
      <c r="E7" s="78"/>
      <c r="F7" s="78"/>
      <c r="G7" s="78"/>
      <c r="H7" s="78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30</v>
      </c>
      <c r="C9" s="53" t="s">
        <v>26</v>
      </c>
      <c r="D9" s="31" t="s">
        <v>27</v>
      </c>
      <c r="E9" s="53">
        <v>12</v>
      </c>
      <c r="F9" s="54">
        <v>2200</v>
      </c>
      <c r="G9" s="50">
        <f>12*2200*1.2</f>
        <v>31680</v>
      </c>
      <c r="H9" s="67" t="s">
        <v>42</v>
      </c>
      <c r="I9" s="20"/>
    </row>
    <row r="10" spans="1:9" ht="22.5" customHeight="1">
      <c r="A10" s="23">
        <v>2</v>
      </c>
      <c r="B10" s="53" t="s">
        <v>31</v>
      </c>
      <c r="C10" s="53" t="s">
        <v>28</v>
      </c>
      <c r="D10" s="31" t="s">
        <v>29</v>
      </c>
      <c r="E10" s="53">
        <v>1</v>
      </c>
      <c r="F10" s="54">
        <v>5637</v>
      </c>
      <c r="G10" s="50">
        <f>1*5637*1.2</f>
        <v>6764.4</v>
      </c>
      <c r="H10" s="67" t="s">
        <v>66</v>
      </c>
      <c r="I10" s="20"/>
    </row>
    <row r="11" spans="1:9" ht="22.5" customHeight="1">
      <c r="A11" s="23">
        <v>3</v>
      </c>
      <c r="B11" s="53" t="s">
        <v>67</v>
      </c>
      <c r="C11" s="69" t="s">
        <v>68</v>
      </c>
      <c r="D11" s="31" t="s">
        <v>69</v>
      </c>
      <c r="E11" s="53">
        <v>5</v>
      </c>
      <c r="F11" s="54">
        <v>1980</v>
      </c>
      <c r="G11" s="50">
        <f>1980*5*1.2</f>
        <v>11880</v>
      </c>
      <c r="H11" s="67" t="s">
        <v>70</v>
      </c>
      <c r="I11" s="20"/>
    </row>
    <row r="12" spans="1:9" ht="22.5" customHeight="1">
      <c r="A12" s="23">
        <v>4</v>
      </c>
      <c r="B12" s="53" t="s">
        <v>32</v>
      </c>
      <c r="C12" s="53" t="s">
        <v>33</v>
      </c>
      <c r="D12" s="31" t="s">
        <v>29</v>
      </c>
      <c r="E12" s="53">
        <v>1</v>
      </c>
      <c r="F12" s="54">
        <v>11733</v>
      </c>
      <c r="G12" s="50">
        <f>11733*1.2</f>
        <v>14079.6</v>
      </c>
      <c r="H12" s="67" t="s">
        <v>43</v>
      </c>
      <c r="I12" s="20"/>
    </row>
    <row r="13" spans="1:9" ht="22.5" customHeight="1">
      <c r="A13" s="23">
        <v>5</v>
      </c>
      <c r="B13" s="53" t="s">
        <v>34</v>
      </c>
      <c r="C13" s="53" t="s">
        <v>35</v>
      </c>
      <c r="D13" s="31" t="s">
        <v>29</v>
      </c>
      <c r="E13" s="53">
        <v>1</v>
      </c>
      <c r="F13" s="54">
        <v>8000</v>
      </c>
      <c r="G13" s="50">
        <f>8000*1.2</f>
        <v>9600</v>
      </c>
      <c r="H13" s="67" t="s">
        <v>44</v>
      </c>
      <c r="I13" s="20"/>
    </row>
    <row r="14" spans="1:9" ht="22.5" customHeight="1">
      <c r="A14" s="23">
        <v>6</v>
      </c>
      <c r="B14" s="53" t="s">
        <v>36</v>
      </c>
      <c r="C14" s="68" t="s">
        <v>71</v>
      </c>
      <c r="D14" s="31" t="s">
        <v>38</v>
      </c>
      <c r="E14" s="53">
        <v>2</v>
      </c>
      <c r="F14" s="54">
        <v>1000</v>
      </c>
      <c r="G14" s="50">
        <f>1000*2*1.2</f>
        <v>2400</v>
      </c>
      <c r="H14" s="67" t="s">
        <v>65</v>
      </c>
      <c r="I14" s="20"/>
    </row>
    <row r="15" spans="1:9" ht="22.5" customHeight="1">
      <c r="A15" s="23">
        <v>7</v>
      </c>
      <c r="B15" s="53" t="s">
        <v>37</v>
      </c>
      <c r="C15" s="68" t="s">
        <v>72</v>
      </c>
      <c r="D15" s="31" t="s">
        <v>38</v>
      </c>
      <c r="E15" s="53">
        <v>1</v>
      </c>
      <c r="F15" s="54">
        <v>5690</v>
      </c>
      <c r="G15" s="50">
        <f>5690*1.2</f>
        <v>6828</v>
      </c>
      <c r="H15" s="67" t="s">
        <v>46</v>
      </c>
      <c r="I15" s="20"/>
    </row>
    <row r="16" spans="1:9" ht="22.5" customHeight="1">
      <c r="A16" s="23">
        <v>8</v>
      </c>
      <c r="B16" s="53" t="s">
        <v>39</v>
      </c>
      <c r="C16" s="53" t="s">
        <v>73</v>
      </c>
      <c r="D16" s="31" t="s">
        <v>38</v>
      </c>
      <c r="E16" s="53">
        <v>2</v>
      </c>
      <c r="F16" s="54">
        <v>3790</v>
      </c>
      <c r="G16" s="50">
        <f>3790*2*1.2</f>
        <v>9096</v>
      </c>
      <c r="H16" s="67" t="s">
        <v>45</v>
      </c>
      <c r="I16" s="20"/>
    </row>
    <row r="17" spans="1:9" ht="22.5" customHeight="1">
      <c r="A17" s="23">
        <v>9</v>
      </c>
      <c r="B17" s="53" t="s">
        <v>40</v>
      </c>
      <c r="C17" s="53" t="s">
        <v>41</v>
      </c>
      <c r="D17" s="32" t="s">
        <v>38</v>
      </c>
      <c r="E17" s="53">
        <v>1</v>
      </c>
      <c r="F17" s="54">
        <v>8311</v>
      </c>
      <c r="G17" s="50">
        <f>8311*1.2</f>
        <v>9973.1999999999989</v>
      </c>
      <c r="H17" s="67" t="s">
        <v>47</v>
      </c>
      <c r="I17" s="20"/>
    </row>
    <row r="18" spans="1:9" ht="22.5" customHeight="1">
      <c r="A18" s="23">
        <v>10</v>
      </c>
      <c r="B18" s="53" t="s">
        <v>49</v>
      </c>
      <c r="C18" s="68" t="s">
        <v>50</v>
      </c>
      <c r="D18" s="32" t="s">
        <v>51</v>
      </c>
      <c r="E18" s="53">
        <v>1</v>
      </c>
      <c r="F18" s="54">
        <v>20000</v>
      </c>
      <c r="G18" s="50">
        <f>20000*1.2</f>
        <v>24000</v>
      </c>
      <c r="H18" s="67" t="s">
        <v>48</v>
      </c>
      <c r="I18" s="20"/>
    </row>
    <row r="19" spans="1:9" ht="22.5" customHeight="1">
      <c r="A19" s="23">
        <v>11</v>
      </c>
      <c r="B19" s="53" t="s">
        <v>54</v>
      </c>
      <c r="C19" s="53" t="s">
        <v>52</v>
      </c>
      <c r="D19" s="32" t="s">
        <v>51</v>
      </c>
      <c r="E19" s="53">
        <v>4</v>
      </c>
      <c r="F19" s="54">
        <v>4960</v>
      </c>
      <c r="G19" s="50">
        <f>4*4960*1.2</f>
        <v>23808</v>
      </c>
      <c r="H19" s="67" t="s">
        <v>53</v>
      </c>
      <c r="I19" s="20"/>
    </row>
    <row r="20" spans="1:9" ht="22.5" customHeight="1">
      <c r="A20" s="23">
        <v>12</v>
      </c>
      <c r="B20" s="53" t="s">
        <v>55</v>
      </c>
      <c r="C20" s="53" t="s">
        <v>56</v>
      </c>
      <c r="D20" s="31" t="s">
        <v>51</v>
      </c>
      <c r="E20" s="53">
        <v>4</v>
      </c>
      <c r="F20" s="54">
        <v>4960</v>
      </c>
      <c r="G20" s="50">
        <f>4*4960*1.2</f>
        <v>23808</v>
      </c>
      <c r="H20" s="55" t="s">
        <v>57</v>
      </c>
      <c r="I20" s="20"/>
    </row>
    <row r="21" spans="1:9" ht="22.5" customHeight="1">
      <c r="A21" s="23">
        <v>13</v>
      </c>
      <c r="B21" s="53" t="s">
        <v>61</v>
      </c>
      <c r="C21" s="53" t="s">
        <v>58</v>
      </c>
      <c r="D21" s="31" t="s">
        <v>59</v>
      </c>
      <c r="E21" s="53">
        <v>1</v>
      </c>
      <c r="F21" s="54">
        <v>1100</v>
      </c>
      <c r="G21" s="50">
        <f>1100*1.2</f>
        <v>1320</v>
      </c>
      <c r="H21" s="67" t="s">
        <v>60</v>
      </c>
      <c r="I21" s="20"/>
    </row>
    <row r="22" spans="1:9" ht="22.5" customHeight="1">
      <c r="A22" s="23">
        <v>14</v>
      </c>
      <c r="B22" s="53" t="s">
        <v>62</v>
      </c>
      <c r="C22" s="53" t="s">
        <v>63</v>
      </c>
      <c r="D22" s="31" t="s">
        <v>59</v>
      </c>
      <c r="E22" s="53">
        <v>1</v>
      </c>
      <c r="F22" s="54">
        <v>9820</v>
      </c>
      <c r="G22" s="50">
        <f>9820*1.2</f>
        <v>11784</v>
      </c>
      <c r="H22" s="67" t="s">
        <v>64</v>
      </c>
      <c r="I22" s="20"/>
    </row>
    <row r="23" spans="1:9" ht="22.5" customHeight="1">
      <c r="A23" s="23">
        <v>15</v>
      </c>
      <c r="B23" s="53" t="s">
        <v>75</v>
      </c>
      <c r="C23" s="53" t="s">
        <v>76</v>
      </c>
      <c r="D23" s="31" t="s">
        <v>77</v>
      </c>
      <c r="E23" s="53">
        <v>1</v>
      </c>
      <c r="F23" s="54">
        <v>12900</v>
      </c>
      <c r="G23" s="50">
        <f>12900*1.2</f>
        <v>15480</v>
      </c>
      <c r="H23" s="67" t="s">
        <v>74</v>
      </c>
      <c r="I23" s="20"/>
    </row>
    <row r="24" spans="1:9" s="22" customFormat="1" ht="22.2" customHeight="1">
      <c r="A24" s="23">
        <v>16</v>
      </c>
      <c r="B24" s="53" t="s">
        <v>78</v>
      </c>
      <c r="C24" s="53" t="s">
        <v>79</v>
      </c>
      <c r="D24" s="31" t="s">
        <v>27</v>
      </c>
      <c r="E24" s="53">
        <v>1</v>
      </c>
      <c r="F24" s="54">
        <v>79000</v>
      </c>
      <c r="G24" s="50">
        <f>79000*1.2</f>
        <v>94800</v>
      </c>
      <c r="H24" s="67" t="s">
        <v>83</v>
      </c>
      <c r="I24" s="20"/>
    </row>
    <row r="25" spans="1:9" s="22" customFormat="1" ht="22.5" customHeight="1">
      <c r="A25" s="23">
        <v>17</v>
      </c>
      <c r="B25" s="53" t="s">
        <v>80</v>
      </c>
      <c r="C25" s="53" t="s">
        <v>81</v>
      </c>
      <c r="D25" s="31" t="s">
        <v>27</v>
      </c>
      <c r="E25" s="53">
        <v>1</v>
      </c>
      <c r="F25" s="54">
        <v>12000</v>
      </c>
      <c r="G25" s="50">
        <f>12000*1.2</f>
        <v>14400</v>
      </c>
      <c r="H25" s="67" t="s">
        <v>82</v>
      </c>
      <c r="I25" s="20"/>
    </row>
    <row r="26" spans="1:9" s="22" customFormat="1" ht="22.5" customHeight="1">
      <c r="A26" s="23">
        <v>18</v>
      </c>
      <c r="B26" s="53" t="s">
        <v>86</v>
      </c>
      <c r="C26" s="53" t="s">
        <v>84</v>
      </c>
      <c r="D26" s="31" t="s">
        <v>27</v>
      </c>
      <c r="E26" s="53">
        <v>2</v>
      </c>
      <c r="F26" s="54">
        <v>5900</v>
      </c>
      <c r="G26" s="50">
        <f>5900*1.2*2</f>
        <v>14160</v>
      </c>
      <c r="H26" s="67" t="s">
        <v>85</v>
      </c>
      <c r="I26" s="20"/>
    </row>
    <row r="27" spans="1:9" s="22" customFormat="1" ht="22.5" customHeight="1">
      <c r="A27" s="23">
        <v>19</v>
      </c>
      <c r="B27" s="53" t="s">
        <v>87</v>
      </c>
      <c r="C27" s="53" t="s">
        <v>90</v>
      </c>
      <c r="D27" s="31" t="s">
        <v>27</v>
      </c>
      <c r="E27" s="53">
        <v>2</v>
      </c>
      <c r="F27" s="54">
        <v>11400</v>
      </c>
      <c r="G27" s="50">
        <f>2*11400*1.2</f>
        <v>27360</v>
      </c>
      <c r="H27" s="67" t="s">
        <v>85</v>
      </c>
      <c r="I27" s="20"/>
    </row>
    <row r="28" spans="1:9" s="22" customFormat="1" ht="22.5" customHeight="1">
      <c r="A28" s="23">
        <v>20</v>
      </c>
      <c r="B28" s="53" t="s">
        <v>89</v>
      </c>
      <c r="C28" s="53" t="s">
        <v>88</v>
      </c>
      <c r="D28" s="31" t="s">
        <v>27</v>
      </c>
      <c r="E28" s="53">
        <v>4</v>
      </c>
      <c r="F28" s="54">
        <v>4800</v>
      </c>
      <c r="G28" s="50">
        <f>4800*4*1.2</f>
        <v>23040</v>
      </c>
      <c r="H28" s="67" t="s">
        <v>85</v>
      </c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6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6"/>
      <c r="I30" s="20"/>
    </row>
    <row r="31" spans="1:9" s="22" customFormat="1" ht="22.5" customHeight="1">
      <c r="A31" s="23">
        <v>23</v>
      </c>
      <c r="B31" s="64"/>
      <c r="C31" s="53"/>
      <c r="D31" s="31"/>
      <c r="E31" s="53"/>
      <c r="F31" s="54"/>
      <c r="G31" s="50"/>
      <c r="H31" s="56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7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5"/>
      <c r="I35" s="20"/>
    </row>
    <row r="36" spans="1:10" s="22" customFormat="1" ht="22.5" customHeight="1">
      <c r="A36" s="23">
        <v>28</v>
      </c>
      <c r="B36" s="33"/>
      <c r="C36" s="58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5"/>
      <c r="I37" s="20"/>
    </row>
    <row r="38" spans="1:10" s="22" customFormat="1" ht="22.5" customHeight="1">
      <c r="A38" s="23">
        <v>30</v>
      </c>
      <c r="B38" s="59"/>
      <c r="C38" s="59"/>
      <c r="D38" s="35"/>
      <c r="E38" s="36"/>
      <c r="F38" s="44"/>
      <c r="G38" s="44"/>
      <c r="H38" s="60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5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1"/>
      <c r="I42" s="20"/>
    </row>
    <row r="43" spans="1:10" s="22" customFormat="1" ht="22.5" customHeight="1">
      <c r="A43" s="23">
        <v>35</v>
      </c>
      <c r="B43" s="64"/>
      <c r="C43" s="53"/>
      <c r="D43" s="53"/>
      <c r="E43" s="53"/>
      <c r="F43" s="54"/>
      <c r="G43" s="54"/>
      <c r="H43" s="62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1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2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6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3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3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3"/>
      <c r="I49" s="20"/>
    </row>
    <row r="50" spans="1:17" s="22" customFormat="1" ht="22.5" customHeight="1">
      <c r="A50" s="23">
        <v>42</v>
      </c>
      <c r="B50" s="64"/>
      <c r="C50" s="53"/>
      <c r="D50" s="53"/>
      <c r="E50" s="53"/>
      <c r="F50" s="54"/>
      <c r="G50" s="54"/>
      <c r="H50" s="63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2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0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79" t="s">
        <v>16</v>
      </c>
      <c r="B59" s="80"/>
      <c r="C59" s="15"/>
      <c r="D59" s="15"/>
      <c r="E59" s="16"/>
      <c r="F59" s="47"/>
      <c r="G59" s="47">
        <f>SUM(G9:G58)</f>
        <v>376261.2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81" t="s">
        <v>17</v>
      </c>
      <c r="B60" s="82"/>
      <c r="C60" s="82"/>
      <c r="D60" s="82"/>
      <c r="E60" s="82"/>
      <c r="F60" s="82"/>
      <c r="G60" s="82"/>
      <c r="H60" s="83"/>
    </row>
    <row r="61" spans="1:17" ht="42.75" hidden="1" customHeight="1">
      <c r="A61" s="84"/>
      <c r="B61" s="85"/>
      <c r="C61" s="85"/>
      <c r="D61" s="85"/>
      <c r="E61" s="85"/>
      <c r="F61" s="85"/>
      <c r="G61" s="85"/>
      <c r="H61" s="86"/>
    </row>
    <row r="62" spans="1:17" ht="15.75" hidden="1" customHeight="1">
      <c r="A62" s="70" t="s">
        <v>18</v>
      </c>
      <c r="B62" s="71"/>
      <c r="C62" s="71"/>
      <c r="D62" s="71"/>
      <c r="E62" s="71"/>
      <c r="F62" s="72"/>
      <c r="G62" s="51" t="s">
        <v>13</v>
      </c>
      <c r="H62" s="6" t="s">
        <v>14</v>
      </c>
    </row>
    <row r="63" spans="1:17" ht="69.75" hidden="1" customHeight="1">
      <c r="A63" s="73"/>
      <c r="B63" s="71"/>
      <c r="C63" s="71"/>
      <c r="D63" s="71"/>
      <c r="E63" s="71"/>
      <c r="F63" s="72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hyperlinks>
    <hyperlink ref="H14" r:id="rId1" xr:uid="{FA9A5A3D-6A33-4677-A5C6-521713E2E3CA}"/>
    <hyperlink ref="H22" r:id="rId2" xr:uid="{2FA25FEB-60E5-4066-8735-E641F6C8E1DE}"/>
    <hyperlink ref="H21" r:id="rId3" xr:uid="{899C5FE4-4147-4072-AEDC-73B7A947DE4C}"/>
    <hyperlink ref="H19" r:id="rId4" xr:uid="{7BCD5463-B6A8-47CE-80CC-959C7BC282A6}"/>
    <hyperlink ref="H18" r:id="rId5" xr:uid="{F4E25013-A873-45AE-8E97-1B77B8BB07DF}"/>
    <hyperlink ref="H15" r:id="rId6" xr:uid="{3A09732A-7491-410F-B1B0-77E087662E4A}"/>
    <hyperlink ref="H13" r:id="rId7" xr:uid="{D4D53A9A-59F2-459A-B686-DA56870A81A6}"/>
    <hyperlink ref="H10" r:id="rId8" display="https://ko.aliexpress.com/item/2041648248.html" xr:uid="{C8315CC0-9E3F-4668-8F9B-24E7982AF50C}"/>
    <hyperlink ref="H9" r:id="rId9" xr:uid="{A1C5D8A2-6B55-4172-8DAE-EE28FD25B4E4}"/>
    <hyperlink ref="H11" r:id="rId10" xr:uid="{50493C5D-9059-4FB0-BA05-746B376CA61F}"/>
    <hyperlink ref="H23" r:id="rId11" xr:uid="{ABBEADE8-8C31-4EAD-B593-4040A6D42F43}"/>
    <hyperlink ref="H25" r:id="rId12" xr:uid="{0A039F44-1A8C-4AF9-9B6E-3EB97BDB5E9E}"/>
    <hyperlink ref="H24" r:id="rId13" display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xr:uid="{FD248924-FA38-4DD9-9BDD-850D368FE1C2}"/>
    <hyperlink ref="H26" r:id="rId14" xr:uid="{8CA0C995-71BF-4417-ADE3-8E2DD3A67AFD}"/>
    <hyperlink ref="H27" r:id="rId15" xr:uid="{93CB8DAE-7E1F-4D7F-BF66-435CBEEA46FF}"/>
    <hyperlink ref="H28" r:id="rId16" xr:uid="{8EF118FA-4E36-49A2-A3CB-1CBD902FCD6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2023-10-04T10:06:28Z</dcterms:modified>
</cp:coreProperties>
</file>