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https://d.docs.live.net/d54edb7b625e8fa6/Desktop/CMST495/Week 4 Design/"/>
    </mc:Choice>
  </mc:AlternateContent>
  <xr:revisionPtr revIDLastSave="74" documentId="8_{33D8E607-E33D-4797-89B9-F6A52244FAC6}" xr6:coauthVersionLast="47" xr6:coauthVersionMax="47" xr10:uidLastSave="{575B07B4-6FE0-4852-9AA2-A391F0E2DBB4}"/>
  <bookViews>
    <workbookView xWindow="-120" yWindow="-120" windowWidth="386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F22" i="9"/>
  <c r="F30" i="9" l="1"/>
  <c r="F29" i="9"/>
  <c r="I29" i="9" s="1"/>
  <c r="F28" i="9"/>
  <c r="F27" i="9"/>
  <c r="I27" i="9" s="1"/>
  <c r="F26" i="9"/>
  <c r="F25" i="9"/>
  <c r="I25" i="9" s="1"/>
  <c r="F23" i="9"/>
  <c r="I23" i="9" s="1"/>
  <c r="F24" i="9"/>
  <c r="A38" i="9"/>
  <c r="F35" i="9" l="1"/>
  <c r="F36" i="9" s="1"/>
  <c r="I36" i="9" s="1"/>
  <c r="F34" i="9"/>
  <c r="I34" i="9" s="1"/>
  <c r="F8" i="9"/>
  <c r="I8" i="9" s="1"/>
  <c r="F19" i="9"/>
  <c r="I19" i="9" s="1"/>
  <c r="F15" i="9"/>
  <c r="I15" i="9" s="1"/>
  <c r="F11" i="9"/>
  <c r="I11" i="9" s="1"/>
  <c r="F37" i="9" l="1"/>
  <c r="I37" i="9" s="1"/>
  <c r="I35" i="9"/>
  <c r="F9" i="9" l="1"/>
  <c r="K6" i="9"/>
  <c r="F10" i="9" l="1"/>
  <c r="K7" i="9"/>
  <c r="K4" i="9"/>
  <c r="A8" i="9"/>
  <c r="A34" i="9"/>
  <c r="A35" i="9" s="1"/>
  <c r="A36" i="9" s="1"/>
  <c r="A37" i="9" s="1"/>
  <c r="L6" i="9" l="1"/>
  <c r="F13" i="9" l="1"/>
  <c r="F12" i="9"/>
  <c r="F17" i="9"/>
  <c r="F16" i="9"/>
  <c r="F20" i="9"/>
  <c r="M6" i="9"/>
  <c r="F18"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l="1"/>
  <c r="A15" i="9" s="1"/>
  <c r="A16" i="9" s="1"/>
  <c r="A17" i="9" s="1"/>
  <c r="A18" i="9" s="1"/>
  <c r="F14" i="9" l="1"/>
  <c r="A19" i="9"/>
  <c r="A20" i="9" s="1"/>
  <c r="A21" i="9" l="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<sst xmlns="http://schemas.openxmlformats.org/spreadsheetml/2006/main" count="185" uniqueCount="168">
  <si>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</si>
  <si>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</si>
  <si>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</si>
  <si>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</si>
  <si>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</si>
  <si>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</si>
  <si>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</si>
  <si>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</si>
  <si>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</si>
  <si>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</si>
  <si>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</si>
  <si>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</si>
  <si>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</si>
  <si>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</si>
  <si>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</si>
  <si>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</si>
  <si>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</si>
  <si>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</si>
  <si>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</si>
  <si>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</si>
  <si>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</si>
  <si>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</si>
  <si>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</si>
  <si>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</si>
  <si>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</si>
  <si>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</si>
  <si>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</si>
  <si>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</si>
  <si>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</si>
  <si>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</si>
  <si>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</si>
  <si>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</si>
  <si>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</si>
  <si>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</si>
  <si>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</si>
  <si>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</si>
  <si>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</si>
  <si>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</si>
  <si>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</si>
  <si>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</si>
  <si>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</si>
  <si>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</si>
  <si>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</si>
  <si>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</si>
  <si>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</si>
  <si>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</si>
  <si>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</si>
  <si>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</si>
  <si>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</si>
  <si>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</si>
  <si>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</si>
  <si>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</si>
  <si>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</si>
  <si>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</si>
  <si>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</si>
  <si>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</si>
  <si>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</si>
  <si>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</si>
  <si>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</si>
  <si>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</si>
  <si>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</si>
  <si>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</si>
  <si>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</si>
  <si>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</si>
  <si>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</si>
  <si>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</si>
  <si>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</si>
  <si>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</si>
  <si>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</si>
  <si>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</si>
  <si>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</si>
  <si>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</si>
  <si>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</si>
  <si>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</si>
  <si>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</si>
  <si>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</si>
  <si>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</si>
  <si>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</si>
  <si>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</si>
  <si>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</si>
  <si>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</si>
  <si>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</si>
  <si>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</si>
  <si>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</si>
  <si>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</si>
  <si>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</si>
  <si>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</si>
  <si>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</si>
  <si>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</si>
  <si>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</si>
  <si>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</si>
  <si>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</si>
  <si>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</si>
  <si>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</si>
  <si>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</si>
  <si>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</si>
  <si>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</si>
  <si>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</si>
  <si>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</si>
  <si>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</si>
  <si>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</si>
  <si>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</si>
  <si>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</si>
  <si>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</si>
  <si>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</si>
  <si>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</si>
  <si>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</si>
  <si>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</si>
  <si>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</si>
  <si>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</si>
  <si>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</si>
  <si>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</si>
  <si>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</si>
  <si>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</si>
  <si>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</si>
  <si>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</si>
  <si>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</si>
  <si>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</si>
  <si>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</si>
  <si>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</si>
  <si>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</si>
  <si>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</si>
  <si>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</si>
  <si>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</si>
  <si>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</si>
  <si>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</si>
  <si>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</si>
  <si>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</si>
  <si>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</si>
  <si>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</si>
  <si>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</si>
  <si>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</si>
  <si>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</si>
  <si>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</si>
  <si>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</si>
  <si>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</si>
  <si>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Decision</t>
  </si>
  <si>
    <t>Team Collaboration</t>
  </si>
  <si>
    <t>Project Plan</t>
  </si>
  <si>
    <t>Week1</t>
  </si>
  <si>
    <t>Weekly Project Status Report</t>
  </si>
  <si>
    <t>Software Requirements Specification</t>
  </si>
  <si>
    <t>User Experience</t>
  </si>
  <si>
    <t>User Guide</t>
  </si>
  <si>
    <t>Test Plan</t>
  </si>
  <si>
    <t>Design</t>
  </si>
  <si>
    <t>Week 2 - Project Plan</t>
  </si>
  <si>
    <t>Week 3 - Test Plan</t>
  </si>
  <si>
    <t>Week 4 - Project Design</t>
  </si>
  <si>
    <t>Phase 1 Source</t>
  </si>
  <si>
    <t>Week 5 - Phase 1 Source</t>
  </si>
  <si>
    <t>Week 6 - Phase 2 Source</t>
  </si>
  <si>
    <t>Week 7- Phase 3 Source</t>
  </si>
  <si>
    <t>Phase 2 Source</t>
  </si>
  <si>
    <t>Phase 3 Source</t>
  </si>
  <si>
    <t>Week 8- Final Project Delivery</t>
  </si>
  <si>
    <t>Final Project Delivery</t>
  </si>
  <si>
    <t>CMSC495-Team 3</t>
  </si>
  <si>
    <t>Dave Leake</t>
  </si>
  <si>
    <t>USACE Work Request Application Project Schedule</t>
  </si>
  <si>
    <t>Dave</t>
  </si>
  <si>
    <t>Ryan</t>
  </si>
  <si>
    <t>Ian</t>
  </si>
  <si>
    <t>Will</t>
  </si>
  <si>
    <t>Ian/Will</t>
  </si>
  <si>
    <t>Dev Environment Config</t>
  </si>
  <si>
    <t>Azure Proof Of Concept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</si>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</sst>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vertical="center" wrapText="1"/>
    </xf>
    <xf numFmtId="0" fontId="44" fillId="0" borderId="0" xfId="0" applyNumberFormat="1" applyFont="1" applyBorder="1" applyAlignment="1" applyProtection="1">
      <alignment vertical="center"/>
      <protection locked="0"/>
    </xf>
    <xf numFmtId="0" fontId="10" fillId="0" borderId="0" xfId="0" applyNumberFormat="1" applyFont="1" applyBorder="1" applyAlignment="1" applyProtection="1">
      <protection locked="0"/>
    </xf>
    <xf numFmtId="0" fontId="4" fillId="20" borderId="0" xfId="34" applyNumberFormat="1" applyFont="1" applyFill="1" applyBorder="1" applyAlignment="1" applyProtection="1">
      <alignment horizontal="right"/>
      <protection locked="0"/>
    </xf>
    <xf numFmtId="0" fontId="11" fillId="0" borderId="0" xfId="0" applyFont="1" applyBorder="1" applyAlignment="1" applyProtection="1">
      <protection locked="0"/>
    </xf>
    <xf numFmtId="0" fontId="0" fillId="0" borderId="0" xfId="0" applyBorder="1" applyProtection="1"/>
    <xf numFmtId="0" fontId="0" fillId="20" borderId="0" xfId="0" applyFill="1" applyBorder="1" applyProtection="1"/>
    <xf numFmtId="0" fontId="0" fillId="0" borderId="0" xfId="0" applyFill="1" applyBorder="1" applyAlignment="1" applyProtection="1"/>
    <xf numFmtId="0" fontId="2" fillId="0" borderId="0" xfId="34" applyBorder="1" applyAlignment="1" applyProtection="1">
      <alignment horizontal="left"/>
    </xf>
    <xf numFmtId="0" fontId="54" fillId="0" borderId="0" xfId="0" applyNumberFormat="1" applyFont="1" applyFill="1" applyBorder="1" applyProtection="1"/>
    <xf numFmtId="0" fontId="54" fillId="0" borderId="0" xfId="0" applyFont="1" applyFill="1" applyBorder="1" applyAlignment="1" applyProtection="1">
      <alignment horizontal="right" vertical="center"/>
    </xf>
    <xf numFmtId="0" fontId="54" fillId="0" borderId="0" xfId="0" applyFont="1" applyFill="1" applyBorder="1" applyProtection="1"/>
    <xf numFmtId="0" fontId="45" fillId="0" borderId="0" xfId="0" applyNumberFormat="1" applyFont="1" applyFill="1" applyBorder="1" applyAlignment="1" applyProtection="1">
      <alignment horizontal="center" vertical="center"/>
      <protection locked="0"/>
    </xf>
    <xf numFmtId="0" fontId="1" fillId="0" borderId="0" xfId="0" applyFont="1" applyFill="1" applyBorder="1" applyProtection="1"/>
    <xf numFmtId="0" fontId="43" fillId="0" borderId="0" xfId="0" applyFont="1" applyBorder="1" applyProtection="1"/>
    <xf numFmtId="0" fontId="54" fillId="0" borderId="0" xfId="0" applyFont="1" applyBorder="1" applyProtection="1"/>
    <xf numFmtId="0" fontId="43" fillId="0" borderId="0" xfId="0" applyNumberFormat="1" applyFont="1" applyFill="1" applyBorder="1" applyProtection="1"/>
    <xf numFmtId="0" fontId="43" fillId="0" borderId="0" xfId="0" applyNumberFormat="1" applyFont="1" applyBorder="1" applyProtection="1"/>
    <xf numFmtId="166" fontId="3" fillId="0" borderId="0" xfId="0" applyNumberFormat="1" applyFont="1" applyFill="1" applyBorder="1" applyAlignment="1" applyProtection="1">
      <alignment horizontal="center" vertical="center" shrinkToFit="1"/>
    </xf>
    <xf numFmtId="0" fontId="55" fillId="0" borderId="0" xfId="0" applyNumberFormat="1"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5" fillId="0" borderId="0" xfId="0" applyFont="1" applyFill="1" applyBorder="1" applyAlignment="1" applyProtection="1">
      <alignment horizontal="center" vertical="center" wrapText="1"/>
    </xf>
    <xf numFmtId="0" fontId="56"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65" fontId="42" fillId="24" borderId="0" xfId="0" applyNumberFormat="1" applyFont="1" applyFill="1" applyBorder="1" applyAlignment="1" applyProtection="1">
      <alignment horizontal="right" vertical="center"/>
    </xf>
    <xf numFmtId="165"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xf numFmtId="0" fontId="42" fillId="24" borderId="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51" fillId="0" borderId="0"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0"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255494</xdr:colOff>
      <xdr:row>5</xdr:row>
      <xdr:rowOff>148590</xdr:rowOff>
    </xdr:from>
    <xdr:to>
      <xdr:col>23</xdr:col>
      <xdr:colOff>75591</xdr:colOff>
      <xdr:row>10</xdr:row>
      <xdr:rowOff>111185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39"/>
  <sheetViews>
    <sheetView showGridLines="0" tabSelected="1" zoomScale="85" zoomScaleNormal="85" workbookViewId="0">
      <pane ySplit="7" topLeftCell="A8" activePane="bottomLeft" state="frozen"/>
      <selection pane="bottomLeft" activeCell="G20" sqref="G20:G22"/>
    </sheetView>
  </sheetViews>
  <sheetFormatPr defaultColWidth="9.140625" defaultRowHeight="12.75" x14ac:dyDescent="0.2"/>
  <cols>
    <col min="1" max="1" width="6.85546875" style="3" customWidth="1"/>
    <col min="2" max="2" width="32" style="1" bestFit="1" customWidth="1"/>
    <col min="3" max="3" width="7.7109375" style="1" customWidth="1"/>
    <col min="4" max="4" width="6.85546875" style="4" hidden="1" customWidth="1"/>
    <col min="5" max="6" width="12" style="1" customWidth="1"/>
    <col min="7" max="7" width="6" style="1" customWidth="1"/>
    <col min="8" max="8" width="6.7109375" style="1" customWidth="1"/>
    <col min="9" max="9" width="7.7109375" style="1" bestFit="1" customWidth="1"/>
    <col min="10" max="10" width="1.85546875" style="1" customWidth="1"/>
    <col min="11" max="66" width="2.42578125" style="1" customWidth="1"/>
    <col min="67" max="16384" width="9.140625" style="2"/>
  </cols>
  <sheetData>
    <row r="1" spans="1:143" ht="30" customHeight="1" x14ac:dyDescent="0.2">
      <c r="A1" s="67" t="s">
        <v>159</v>
      </c>
      <c r="B1" s="41"/>
      <c r="C1" s="41"/>
      <c r="D1" s="41"/>
      <c r="E1" s="41"/>
      <c r="F1" s="41"/>
      <c r="I1" s="70"/>
      <c r="K1" s="148" t="s">
        <v>77</v>
      </c>
      <c r="L1" s="148"/>
      <c r="M1" s="148"/>
      <c r="N1" s="148"/>
      <c r="O1" s="148"/>
      <c r="P1" s="148"/>
      <c r="Q1" s="148"/>
      <c r="R1" s="148"/>
      <c r="S1" s="148"/>
      <c r="T1" s="148"/>
      <c r="U1" s="148"/>
      <c r="V1" s="148"/>
      <c r="W1" s="148"/>
      <c r="X1" s="148"/>
      <c r="Y1" s="148"/>
      <c r="Z1" s="148"/>
      <c r="AA1" s="148"/>
      <c r="AB1" s="148"/>
      <c r="AC1" s="148"/>
      <c r="AD1" s="148"/>
      <c r="AE1" s="148"/>
    </row>
    <row r="2" spans="1:143" ht="18" customHeight="1" x14ac:dyDescent="0.2">
      <c r="A2" s="110" t="s">
        <v>157</v>
      </c>
      <c r="B2" s="111"/>
      <c r="C2" s="111"/>
      <c r="D2" s="112"/>
      <c r="E2" s="113"/>
      <c r="F2" s="113"/>
      <c r="G2" s="114"/>
      <c r="H2" s="115"/>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row>
    <row r="3" spans="1:143" ht="14.25" x14ac:dyDescent="0.2">
      <c r="A3" s="110"/>
      <c r="B3" s="66"/>
      <c r="C3" s="116"/>
      <c r="D3" s="116"/>
      <c r="E3" s="116"/>
      <c r="F3" s="116"/>
      <c r="G3" s="116"/>
      <c r="H3" s="115"/>
      <c r="I3" s="114"/>
      <c r="J3" s="114"/>
      <c r="K3" s="117"/>
      <c r="L3" s="117"/>
      <c r="M3" s="117"/>
      <c r="N3" s="117"/>
      <c r="O3" s="117"/>
      <c r="P3" s="117"/>
      <c r="Q3" s="117"/>
      <c r="R3" s="117"/>
      <c r="S3" s="117"/>
      <c r="T3" s="117"/>
      <c r="U3" s="117"/>
      <c r="V3" s="117"/>
      <c r="W3" s="117"/>
      <c r="X3" s="117"/>
      <c r="Y3" s="117"/>
      <c r="Z3" s="117"/>
      <c r="AA3" s="117"/>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row>
    <row r="4" spans="1:143" ht="17.25" customHeight="1" x14ac:dyDescent="0.2">
      <c r="A4" s="118"/>
      <c r="B4" s="119" t="s">
        <v>74</v>
      </c>
      <c r="C4" s="149">
        <v>44489</v>
      </c>
      <c r="D4" s="149"/>
      <c r="E4" s="149"/>
      <c r="F4" s="120"/>
      <c r="G4" s="119" t="s">
        <v>73</v>
      </c>
      <c r="H4" s="121">
        <v>1</v>
      </c>
      <c r="I4" s="122"/>
      <c r="J4" s="123"/>
      <c r="K4" s="146" t="str">
        <f>"Week "&amp;(K6-($C$4-WEEKDAY($C$4,1)+2))/7+1</f>
        <v>Week 1</v>
      </c>
      <c r="L4" s="146"/>
      <c r="M4" s="146"/>
      <c r="N4" s="146"/>
      <c r="O4" s="146"/>
      <c r="P4" s="146"/>
      <c r="Q4" s="146"/>
      <c r="R4" s="146" t="str">
        <f>"Week "&amp;(R6-($C$4-WEEKDAY($C$4,1)+2))/7+1</f>
        <v>Week 2</v>
      </c>
      <c r="S4" s="146"/>
      <c r="T4" s="146"/>
      <c r="U4" s="146"/>
      <c r="V4" s="146"/>
      <c r="W4" s="146"/>
      <c r="X4" s="146"/>
      <c r="Y4" s="146" t="str">
        <f>"Week "&amp;(Y6-($C$4-WEEKDAY($C$4,1)+2))/7+1</f>
        <v>Week 3</v>
      </c>
      <c r="Z4" s="146"/>
      <c r="AA4" s="146"/>
      <c r="AB4" s="146"/>
      <c r="AC4" s="146"/>
      <c r="AD4" s="146"/>
      <c r="AE4" s="146"/>
      <c r="AF4" s="146" t="str">
        <f>"Week "&amp;(AF6-($C$4-WEEKDAY($C$4,1)+2))/7+1</f>
        <v>Week 4</v>
      </c>
      <c r="AG4" s="146"/>
      <c r="AH4" s="146"/>
      <c r="AI4" s="146"/>
      <c r="AJ4" s="146"/>
      <c r="AK4" s="146"/>
      <c r="AL4" s="146"/>
      <c r="AM4" s="146" t="str">
        <f>"Week "&amp;(AM6-($C$4-WEEKDAY($C$4,1)+2))/7+1</f>
        <v>Week 5</v>
      </c>
      <c r="AN4" s="146"/>
      <c r="AO4" s="146"/>
      <c r="AP4" s="146"/>
      <c r="AQ4" s="146"/>
      <c r="AR4" s="146"/>
      <c r="AS4" s="146"/>
      <c r="AT4" s="146" t="str">
        <f>"Week "&amp;(AT6-($C$4-WEEKDAY($C$4,1)+2))/7+1</f>
        <v>Week 6</v>
      </c>
      <c r="AU4" s="146"/>
      <c r="AV4" s="146"/>
      <c r="AW4" s="146"/>
      <c r="AX4" s="146"/>
      <c r="AY4" s="146"/>
      <c r="AZ4" s="146"/>
      <c r="BA4" s="146" t="str">
        <f>"Week "&amp;(BA6-($C$4-WEEKDAY($C$4,1)+2))/7+1</f>
        <v>Week 7</v>
      </c>
      <c r="BB4" s="146"/>
      <c r="BC4" s="146"/>
      <c r="BD4" s="146"/>
      <c r="BE4" s="146"/>
      <c r="BF4" s="146"/>
      <c r="BG4" s="146"/>
      <c r="BH4" s="146" t="str">
        <f>"Week "&amp;(BH6-($C$4-WEEKDAY($C$4,1)+2))/7+1</f>
        <v>Week 8</v>
      </c>
      <c r="BI4" s="146"/>
      <c r="BJ4" s="146"/>
      <c r="BK4" s="146"/>
      <c r="BL4" s="146"/>
      <c r="BM4" s="146"/>
      <c r="BN4" s="146"/>
    </row>
    <row r="5" spans="1:143" ht="17.25" customHeight="1" x14ac:dyDescent="0.2">
      <c r="A5" s="118"/>
      <c r="B5" s="119" t="s">
        <v>75</v>
      </c>
      <c r="C5" s="149" t="s">
        <v>158</v>
      </c>
      <c r="D5" s="149"/>
      <c r="E5" s="149"/>
      <c r="F5" s="124"/>
      <c r="G5" s="124"/>
      <c r="H5" s="124"/>
      <c r="I5" s="124"/>
      <c r="J5" s="123"/>
      <c r="K5" s="147">
        <f>K6</f>
        <v>44487</v>
      </c>
      <c r="L5" s="147"/>
      <c r="M5" s="147"/>
      <c r="N5" s="147"/>
      <c r="O5" s="147"/>
      <c r="P5" s="147"/>
      <c r="Q5" s="147"/>
      <c r="R5" s="147">
        <f>R6</f>
        <v>44494</v>
      </c>
      <c r="S5" s="147"/>
      <c r="T5" s="147"/>
      <c r="U5" s="147"/>
      <c r="V5" s="147"/>
      <c r="W5" s="147"/>
      <c r="X5" s="147"/>
      <c r="Y5" s="147">
        <f>Y6</f>
        <v>44501</v>
      </c>
      <c r="Z5" s="147"/>
      <c r="AA5" s="147"/>
      <c r="AB5" s="147"/>
      <c r="AC5" s="147"/>
      <c r="AD5" s="147"/>
      <c r="AE5" s="147"/>
      <c r="AF5" s="147">
        <f>AF6</f>
        <v>44508</v>
      </c>
      <c r="AG5" s="147"/>
      <c r="AH5" s="147"/>
      <c r="AI5" s="147"/>
      <c r="AJ5" s="147"/>
      <c r="AK5" s="147"/>
      <c r="AL5" s="147"/>
      <c r="AM5" s="147">
        <f>AM6</f>
        <v>44515</v>
      </c>
      <c r="AN5" s="147"/>
      <c r="AO5" s="147"/>
      <c r="AP5" s="147"/>
      <c r="AQ5" s="147"/>
      <c r="AR5" s="147"/>
      <c r="AS5" s="147"/>
      <c r="AT5" s="147">
        <f>AT6</f>
        <v>44522</v>
      </c>
      <c r="AU5" s="147"/>
      <c r="AV5" s="147"/>
      <c r="AW5" s="147"/>
      <c r="AX5" s="147"/>
      <c r="AY5" s="147"/>
      <c r="AZ5" s="147"/>
      <c r="BA5" s="147">
        <f>BA6</f>
        <v>44529</v>
      </c>
      <c r="BB5" s="147"/>
      <c r="BC5" s="147"/>
      <c r="BD5" s="147"/>
      <c r="BE5" s="147"/>
      <c r="BF5" s="147"/>
      <c r="BG5" s="147"/>
      <c r="BH5" s="147">
        <f>BH6</f>
        <v>44536</v>
      </c>
      <c r="BI5" s="147"/>
      <c r="BJ5" s="147"/>
      <c r="BK5" s="147"/>
      <c r="BL5" s="147"/>
      <c r="BM5" s="147"/>
      <c r="BN5" s="147"/>
    </row>
    <row r="6" spans="1:143" x14ac:dyDescent="0.2">
      <c r="A6" s="125"/>
      <c r="B6" s="123"/>
      <c r="C6" s="123"/>
      <c r="D6" s="126"/>
      <c r="E6" s="123"/>
      <c r="F6" s="123"/>
      <c r="G6" s="123"/>
      <c r="H6" s="123"/>
      <c r="I6" s="123"/>
      <c r="J6" s="123"/>
      <c r="K6" s="127">
        <f>C4-WEEKDAY(C4,1)+2+7*(H4-1)</f>
        <v>44487</v>
      </c>
      <c r="L6" s="127">
        <f t="shared" ref="L6:AQ6" si="0">K6+1</f>
        <v>44488</v>
      </c>
      <c r="M6" s="127">
        <f t="shared" si="0"/>
        <v>44489</v>
      </c>
      <c r="N6" s="127">
        <f t="shared" si="0"/>
        <v>44490</v>
      </c>
      <c r="O6" s="127">
        <f t="shared" si="0"/>
        <v>44491</v>
      </c>
      <c r="P6" s="127">
        <f t="shared" si="0"/>
        <v>44492</v>
      </c>
      <c r="Q6" s="127">
        <f t="shared" si="0"/>
        <v>44493</v>
      </c>
      <c r="R6" s="127">
        <f t="shared" si="0"/>
        <v>44494</v>
      </c>
      <c r="S6" s="127">
        <f t="shared" si="0"/>
        <v>44495</v>
      </c>
      <c r="T6" s="127">
        <f t="shared" si="0"/>
        <v>44496</v>
      </c>
      <c r="U6" s="127">
        <f t="shared" si="0"/>
        <v>44497</v>
      </c>
      <c r="V6" s="127">
        <f t="shared" si="0"/>
        <v>44498</v>
      </c>
      <c r="W6" s="127">
        <f t="shared" si="0"/>
        <v>44499</v>
      </c>
      <c r="X6" s="127">
        <f t="shared" si="0"/>
        <v>44500</v>
      </c>
      <c r="Y6" s="127">
        <f t="shared" si="0"/>
        <v>44501</v>
      </c>
      <c r="Z6" s="127">
        <f t="shared" si="0"/>
        <v>44502</v>
      </c>
      <c r="AA6" s="127">
        <f t="shared" si="0"/>
        <v>44503</v>
      </c>
      <c r="AB6" s="127">
        <f t="shared" si="0"/>
        <v>44504</v>
      </c>
      <c r="AC6" s="127">
        <f t="shared" si="0"/>
        <v>44505</v>
      </c>
      <c r="AD6" s="127">
        <f t="shared" si="0"/>
        <v>44506</v>
      </c>
      <c r="AE6" s="127">
        <f t="shared" si="0"/>
        <v>44507</v>
      </c>
      <c r="AF6" s="127">
        <f t="shared" si="0"/>
        <v>44508</v>
      </c>
      <c r="AG6" s="127">
        <f t="shared" si="0"/>
        <v>44509</v>
      </c>
      <c r="AH6" s="127">
        <f t="shared" si="0"/>
        <v>44510</v>
      </c>
      <c r="AI6" s="127">
        <f t="shared" si="0"/>
        <v>44511</v>
      </c>
      <c r="AJ6" s="127">
        <f t="shared" si="0"/>
        <v>44512</v>
      </c>
      <c r="AK6" s="127">
        <f t="shared" si="0"/>
        <v>44513</v>
      </c>
      <c r="AL6" s="127">
        <f t="shared" si="0"/>
        <v>44514</v>
      </c>
      <c r="AM6" s="127">
        <f t="shared" si="0"/>
        <v>44515</v>
      </c>
      <c r="AN6" s="127">
        <f t="shared" si="0"/>
        <v>44516</v>
      </c>
      <c r="AO6" s="127">
        <f t="shared" si="0"/>
        <v>44517</v>
      </c>
      <c r="AP6" s="127">
        <f t="shared" si="0"/>
        <v>44518</v>
      </c>
      <c r="AQ6" s="127">
        <f t="shared" si="0"/>
        <v>44519</v>
      </c>
      <c r="AR6" s="127">
        <f t="shared" ref="AR6:BN6" si="1">AQ6+1</f>
        <v>44520</v>
      </c>
      <c r="AS6" s="127">
        <f t="shared" si="1"/>
        <v>44521</v>
      </c>
      <c r="AT6" s="127">
        <f t="shared" si="1"/>
        <v>44522</v>
      </c>
      <c r="AU6" s="127">
        <f t="shared" si="1"/>
        <v>44523</v>
      </c>
      <c r="AV6" s="127">
        <f t="shared" si="1"/>
        <v>44524</v>
      </c>
      <c r="AW6" s="127">
        <f t="shared" si="1"/>
        <v>44525</v>
      </c>
      <c r="AX6" s="127">
        <f t="shared" si="1"/>
        <v>44526</v>
      </c>
      <c r="AY6" s="127">
        <f t="shared" si="1"/>
        <v>44527</v>
      </c>
      <c r="AZ6" s="127">
        <f t="shared" si="1"/>
        <v>44528</v>
      </c>
      <c r="BA6" s="127">
        <f t="shared" si="1"/>
        <v>44529</v>
      </c>
      <c r="BB6" s="127">
        <f t="shared" si="1"/>
        <v>44530</v>
      </c>
      <c r="BC6" s="127">
        <f t="shared" si="1"/>
        <v>44531</v>
      </c>
      <c r="BD6" s="127">
        <f t="shared" si="1"/>
        <v>44532</v>
      </c>
      <c r="BE6" s="127">
        <f t="shared" si="1"/>
        <v>44533</v>
      </c>
      <c r="BF6" s="127">
        <f t="shared" si="1"/>
        <v>44534</v>
      </c>
      <c r="BG6" s="127">
        <f t="shared" si="1"/>
        <v>44535</v>
      </c>
      <c r="BH6" s="127">
        <f t="shared" si="1"/>
        <v>44536</v>
      </c>
      <c r="BI6" s="127">
        <f t="shared" si="1"/>
        <v>44537</v>
      </c>
      <c r="BJ6" s="127">
        <f t="shared" si="1"/>
        <v>44538</v>
      </c>
      <c r="BK6" s="127">
        <f t="shared" si="1"/>
        <v>44539</v>
      </c>
      <c r="BL6" s="127">
        <f t="shared" si="1"/>
        <v>44540</v>
      </c>
      <c r="BM6" s="127">
        <f t="shared" si="1"/>
        <v>44541</v>
      </c>
      <c r="BN6" s="127">
        <f t="shared" si="1"/>
        <v>44542</v>
      </c>
    </row>
    <row r="7" spans="1:143" s="66" customFormat="1" ht="24" x14ac:dyDescent="0.2">
      <c r="A7" s="128" t="s">
        <v>0</v>
      </c>
      <c r="B7" s="129" t="s">
        <v>65</v>
      </c>
      <c r="C7" s="130" t="s">
        <v>66</v>
      </c>
      <c r="D7" s="131" t="s">
        <v>72</v>
      </c>
      <c r="E7" s="132" t="s">
        <v>67</v>
      </c>
      <c r="F7" s="132" t="s">
        <v>68</v>
      </c>
      <c r="G7" s="130" t="s">
        <v>69</v>
      </c>
      <c r="H7" s="130" t="s">
        <v>70</v>
      </c>
      <c r="I7" s="130" t="s">
        <v>71</v>
      </c>
      <c r="J7" s="130"/>
      <c r="K7" s="133" t="str">
        <f t="shared" ref="K7:AP7" si="2">CHOOSE(WEEKDAY(K6,1),"S","M","T","W","T","F","S")</f>
        <v>M</v>
      </c>
      <c r="L7" s="133" t="str">
        <f t="shared" si="2"/>
        <v>T</v>
      </c>
      <c r="M7" s="133" t="str">
        <f t="shared" si="2"/>
        <v>W</v>
      </c>
      <c r="N7" s="133" t="str">
        <f t="shared" si="2"/>
        <v>T</v>
      </c>
      <c r="O7" s="133" t="str">
        <f t="shared" si="2"/>
        <v>F</v>
      </c>
      <c r="P7" s="133" t="str">
        <f t="shared" si="2"/>
        <v>S</v>
      </c>
      <c r="Q7" s="133" t="str">
        <f t="shared" si="2"/>
        <v>S</v>
      </c>
      <c r="R7" s="133" t="str">
        <f t="shared" si="2"/>
        <v>M</v>
      </c>
      <c r="S7" s="133" t="str">
        <f t="shared" si="2"/>
        <v>T</v>
      </c>
      <c r="T7" s="133" t="str">
        <f t="shared" si="2"/>
        <v>W</v>
      </c>
      <c r="U7" s="133" t="str">
        <f t="shared" si="2"/>
        <v>T</v>
      </c>
      <c r="V7" s="133" t="str">
        <f t="shared" si="2"/>
        <v>F</v>
      </c>
      <c r="W7" s="133" t="str">
        <f t="shared" si="2"/>
        <v>S</v>
      </c>
      <c r="X7" s="133" t="str">
        <f t="shared" si="2"/>
        <v>S</v>
      </c>
      <c r="Y7" s="133" t="str">
        <f t="shared" si="2"/>
        <v>M</v>
      </c>
      <c r="Z7" s="133" t="str">
        <f t="shared" si="2"/>
        <v>T</v>
      </c>
      <c r="AA7" s="133" t="str">
        <f t="shared" si="2"/>
        <v>W</v>
      </c>
      <c r="AB7" s="133" t="str">
        <f t="shared" si="2"/>
        <v>T</v>
      </c>
      <c r="AC7" s="133" t="str">
        <f t="shared" si="2"/>
        <v>F</v>
      </c>
      <c r="AD7" s="133" t="str">
        <f t="shared" si="2"/>
        <v>S</v>
      </c>
      <c r="AE7" s="133" t="str">
        <f t="shared" si="2"/>
        <v>S</v>
      </c>
      <c r="AF7" s="133" t="str">
        <f t="shared" si="2"/>
        <v>M</v>
      </c>
      <c r="AG7" s="133" t="str">
        <f t="shared" si="2"/>
        <v>T</v>
      </c>
      <c r="AH7" s="133" t="str">
        <f t="shared" si="2"/>
        <v>W</v>
      </c>
      <c r="AI7" s="133" t="str">
        <f t="shared" si="2"/>
        <v>T</v>
      </c>
      <c r="AJ7" s="133" t="str">
        <f t="shared" si="2"/>
        <v>F</v>
      </c>
      <c r="AK7" s="133" t="str">
        <f t="shared" si="2"/>
        <v>S</v>
      </c>
      <c r="AL7" s="133" t="str">
        <f t="shared" si="2"/>
        <v>S</v>
      </c>
      <c r="AM7" s="133" t="str">
        <f t="shared" si="2"/>
        <v>M</v>
      </c>
      <c r="AN7" s="133" t="str">
        <f t="shared" si="2"/>
        <v>T</v>
      </c>
      <c r="AO7" s="133" t="str">
        <f t="shared" si="2"/>
        <v>W</v>
      </c>
      <c r="AP7" s="133" t="str">
        <f t="shared" si="2"/>
        <v>T</v>
      </c>
      <c r="AQ7" s="133" t="str">
        <f t="shared" ref="AQ7:BN7" si="3">CHOOSE(WEEKDAY(AQ6,1),"S","M","T","W","T","F","S")</f>
        <v>F</v>
      </c>
      <c r="AR7" s="133" t="str">
        <f t="shared" si="3"/>
        <v>S</v>
      </c>
      <c r="AS7" s="133" t="str">
        <f t="shared" si="3"/>
        <v>S</v>
      </c>
      <c r="AT7" s="133" t="str">
        <f t="shared" si="3"/>
        <v>M</v>
      </c>
      <c r="AU7" s="133" t="str">
        <f t="shared" si="3"/>
        <v>T</v>
      </c>
      <c r="AV7" s="133" t="str">
        <f t="shared" si="3"/>
        <v>W</v>
      </c>
      <c r="AW7" s="133" t="str">
        <f t="shared" si="3"/>
        <v>T</v>
      </c>
      <c r="AX7" s="133" t="str">
        <f t="shared" si="3"/>
        <v>F</v>
      </c>
      <c r="AY7" s="133" t="str">
        <f t="shared" si="3"/>
        <v>S</v>
      </c>
      <c r="AZ7" s="133" t="str">
        <f t="shared" si="3"/>
        <v>S</v>
      </c>
      <c r="BA7" s="133" t="str">
        <f t="shared" si="3"/>
        <v>M</v>
      </c>
      <c r="BB7" s="133" t="str">
        <f t="shared" si="3"/>
        <v>T</v>
      </c>
      <c r="BC7" s="133" t="str">
        <f t="shared" si="3"/>
        <v>W</v>
      </c>
      <c r="BD7" s="133" t="str">
        <f t="shared" si="3"/>
        <v>T</v>
      </c>
      <c r="BE7" s="133" t="str">
        <f t="shared" si="3"/>
        <v>F</v>
      </c>
      <c r="BF7" s="133" t="str">
        <f t="shared" si="3"/>
        <v>S</v>
      </c>
      <c r="BG7" s="133" t="str">
        <f t="shared" si="3"/>
        <v>S</v>
      </c>
      <c r="BH7" s="133" t="str">
        <f t="shared" si="3"/>
        <v>M</v>
      </c>
      <c r="BI7" s="133" t="str">
        <f t="shared" si="3"/>
        <v>T</v>
      </c>
      <c r="BJ7" s="133" t="str">
        <f t="shared" si="3"/>
        <v>W</v>
      </c>
      <c r="BK7" s="133" t="str">
        <f t="shared" si="3"/>
        <v>T</v>
      </c>
      <c r="BL7" s="133" t="str">
        <f t="shared" si="3"/>
        <v>F</v>
      </c>
      <c r="BM7" s="133" t="str">
        <f t="shared" si="3"/>
        <v>S</v>
      </c>
      <c r="BN7" s="133" t="str">
        <f t="shared" si="3"/>
        <v>S</v>
      </c>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row>
    <row r="8" spans="1:143" s="42" customFormat="1" ht="18" x14ac:dyDescent="0.2">
      <c r="A8" s="134" t="str">
        <f>IF(ISERROR(VALUE(SUBSTITUTE(prevWBS,".",""))),"1",IF(ISERROR(FIND("`",SUBSTITUTE(prevWBS,".","`",1))),TEXT(VALUE(prevWBS)+1,"#"),TEXT(VALUE(LEFT(prevWBS,FIND("`",SUBSTITUTE(prevWBS,".","`",1))-1))+1,"#")))</f>
        <v>1</v>
      </c>
      <c r="B8" s="135" t="s">
        <v>139</v>
      </c>
      <c r="C8" s="136"/>
      <c r="D8" s="137"/>
      <c r="E8" s="138"/>
      <c r="F8" s="139" t="str">
        <f>IF(ISBLANK(E8)," - ",IF(G8=0,E8,E8+G8-1))</f>
        <v xml:space="preserve"> - </v>
      </c>
      <c r="G8" s="140"/>
      <c r="H8" s="141"/>
      <c r="I8" s="142" t="str">
        <f t="shared" ref="I8:I19" si="4">IF(OR(F8=0,E8=0)," - ",NETWORKDAYS(E8,F8))</f>
        <v xml:space="preserve"> - </v>
      </c>
      <c r="J8" s="143"/>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row>
    <row r="9" spans="1:143" s="44" customFormat="1" ht="18" x14ac:dyDescent="0.2">
      <c r="A9" s="108"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136</v>
      </c>
      <c r="C9" s="47" t="s">
        <v>160</v>
      </c>
      <c r="D9" s="101"/>
      <c r="E9" s="102">
        <v>44489</v>
      </c>
      <c r="F9" s="103">
        <f>IF(ISBLANK(E9)," - ",IF(G9=0,E9,E9+G9-1))</f>
        <v>44495</v>
      </c>
      <c r="G9" s="104">
        <v>7</v>
      </c>
      <c r="H9" s="105">
        <v>1</v>
      </c>
      <c r="I9" s="106">
        <v>7</v>
      </c>
      <c r="J9" s="107"/>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row>
    <row r="10" spans="1:143" s="44" customFormat="1" ht="18" x14ac:dyDescent="0.2">
      <c r="A10" s="108" t="str">
        <f t="shared" si="5"/>
        <v>1.2</v>
      </c>
      <c r="B10" s="109" t="s">
        <v>137</v>
      </c>
      <c r="C10" s="47" t="s">
        <v>160</v>
      </c>
      <c r="D10" s="101"/>
      <c r="E10" s="102">
        <v>44489</v>
      </c>
      <c r="F10" s="103">
        <f t="shared" ref="F10:F22" si="6">IF(ISBLANK(E10)," - ",IF(G10=0,E10,E10+G10-1))</f>
        <v>44495</v>
      </c>
      <c r="G10" s="104">
        <v>7</v>
      </c>
      <c r="H10" s="105">
        <v>1</v>
      </c>
      <c r="I10" s="106">
        <v>7</v>
      </c>
      <c r="J10" s="107"/>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row>
    <row r="11" spans="1:143" s="42" customFormat="1" ht="18" x14ac:dyDescent="0.2">
      <c r="A11" s="134" t="str">
        <f>IF(ISERROR(VALUE(SUBSTITUTE(prevWBS,".",""))),"1",IF(ISERROR(FIND("`",SUBSTITUTE(prevWBS,".","`",1))),TEXT(VALUE(prevWBS)+1,"#"),TEXT(VALUE(LEFT(prevWBS,FIND("`",SUBSTITUTE(prevWBS,".","`",1))-1))+1,"#")))</f>
        <v>2</v>
      </c>
      <c r="B11" s="135" t="s">
        <v>146</v>
      </c>
      <c r="C11" s="136"/>
      <c r="D11" s="137"/>
      <c r="E11" s="139"/>
      <c r="F11" s="139" t="str">
        <f t="shared" si="6"/>
        <v xml:space="preserve"> - </v>
      </c>
      <c r="G11" s="140"/>
      <c r="H11" s="141"/>
      <c r="I11" s="142" t="str">
        <f t="shared" si="4"/>
        <v xml:space="preserve"> - </v>
      </c>
      <c r="J11" s="143"/>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row>
    <row r="12" spans="1:143" s="44" customFormat="1" ht="18" x14ac:dyDescent="0.2">
      <c r="A1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09" t="s">
        <v>138</v>
      </c>
      <c r="C12" s="47" t="s">
        <v>160</v>
      </c>
      <c r="D12" s="101"/>
      <c r="E12" s="102">
        <v>44496</v>
      </c>
      <c r="F12" s="103">
        <f t="shared" si="6"/>
        <v>44502</v>
      </c>
      <c r="G12" s="104">
        <v>7</v>
      </c>
      <c r="H12" s="105">
        <v>1</v>
      </c>
      <c r="I12" s="106">
        <v>7</v>
      </c>
      <c r="J12" s="107"/>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row>
    <row r="13" spans="1:143" s="44" customFormat="1" ht="18" x14ac:dyDescent="0.2">
      <c r="A13"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09" t="s">
        <v>140</v>
      </c>
      <c r="C13" s="47" t="s">
        <v>160</v>
      </c>
      <c r="D13" s="101"/>
      <c r="E13" s="102">
        <v>44496</v>
      </c>
      <c r="F13" s="103">
        <f t="shared" si="6"/>
        <v>44502</v>
      </c>
      <c r="G13" s="104">
        <v>7</v>
      </c>
      <c r="H13" s="105">
        <v>1</v>
      </c>
      <c r="I13" s="106">
        <v>7</v>
      </c>
      <c r="J13" s="107"/>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row>
    <row r="14" spans="1:143" s="44" customFormat="1" ht="18" x14ac:dyDescent="0.2">
      <c r="A1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09" t="s">
        <v>141</v>
      </c>
      <c r="C14" s="47" t="s">
        <v>163</v>
      </c>
      <c r="D14" s="101"/>
      <c r="E14" s="102">
        <v>44496</v>
      </c>
      <c r="F14" s="103">
        <f t="shared" si="6"/>
        <v>44502</v>
      </c>
      <c r="G14" s="104">
        <v>7</v>
      </c>
      <c r="H14" s="105">
        <v>1</v>
      </c>
      <c r="I14" s="106">
        <v>7</v>
      </c>
      <c r="J14" s="107"/>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row>
    <row r="15" spans="1:143" s="42" customFormat="1" ht="18" x14ac:dyDescent="0.2">
      <c r="A15" s="134" t="str">
        <f>IF(ISERROR(VALUE(SUBSTITUTE(prevWBS,".",""))),"1",IF(ISERROR(FIND("`",SUBSTITUTE(prevWBS,".","`",1))),TEXT(VALUE(prevWBS)+1,"#"),TEXT(VALUE(LEFT(prevWBS,FIND("`",SUBSTITUTE(prevWBS,".","`",1))-1))+1,"#")))</f>
        <v>3</v>
      </c>
      <c r="B15" s="135" t="s">
        <v>147</v>
      </c>
      <c r="C15" s="136"/>
      <c r="D15" s="137"/>
      <c r="E15" s="139"/>
      <c r="F15" s="139" t="str">
        <f t="shared" si="6"/>
        <v xml:space="preserve"> - </v>
      </c>
      <c r="G15" s="140"/>
      <c r="H15" s="141"/>
      <c r="I15" s="142" t="str">
        <f t="shared" si="4"/>
        <v xml:space="preserve"> - </v>
      </c>
      <c r="J15" s="143"/>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row>
    <row r="16" spans="1:143" s="44" customFormat="1" ht="18" x14ac:dyDescent="0.2">
      <c r="A1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09" t="s">
        <v>144</v>
      </c>
      <c r="C16" s="47" t="s">
        <v>161</v>
      </c>
      <c r="D16" s="101"/>
      <c r="E16" s="102">
        <v>44503</v>
      </c>
      <c r="F16" s="103">
        <f t="shared" si="6"/>
        <v>44509</v>
      </c>
      <c r="G16" s="104">
        <v>7</v>
      </c>
      <c r="H16" s="105">
        <v>1</v>
      </c>
      <c r="I16" s="106">
        <v>7</v>
      </c>
      <c r="J16" s="107"/>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row>
    <row r="17" spans="1:143" s="44" customFormat="1" ht="18" x14ac:dyDescent="0.2">
      <c r="A17"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7" s="109" t="s">
        <v>143</v>
      </c>
      <c r="C17" s="47" t="s">
        <v>161</v>
      </c>
      <c r="D17" s="101"/>
      <c r="E17" s="102">
        <v>44503</v>
      </c>
      <c r="F17" s="103">
        <f t="shared" si="6"/>
        <v>44509</v>
      </c>
      <c r="G17" s="104">
        <v>7</v>
      </c>
      <c r="H17" s="105">
        <v>1</v>
      </c>
      <c r="I17" s="106">
        <v>7</v>
      </c>
      <c r="J17" s="107"/>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row>
    <row r="18" spans="1:143" s="44" customFormat="1" ht="18" x14ac:dyDescent="0.2">
      <c r="A1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8" s="109" t="s">
        <v>142</v>
      </c>
      <c r="C18" s="47"/>
      <c r="D18" s="101"/>
      <c r="E18" s="102">
        <v>44503</v>
      </c>
      <c r="F18" s="103">
        <f t="shared" si="6"/>
        <v>44509</v>
      </c>
      <c r="G18" s="104">
        <v>7</v>
      </c>
      <c r="H18" s="105">
        <v>1</v>
      </c>
      <c r="I18" s="106">
        <v>7</v>
      </c>
      <c r="J18" s="107"/>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row>
    <row r="19" spans="1:143" s="42" customFormat="1" ht="18" x14ac:dyDescent="0.2">
      <c r="A19" s="134" t="str">
        <f>IF(ISERROR(VALUE(SUBSTITUTE(prevWBS,".",""))),"1",IF(ISERROR(FIND("`",SUBSTITUTE(prevWBS,".","`",1))),TEXT(VALUE(prevWBS)+1,"#"),TEXT(VALUE(LEFT(prevWBS,FIND("`",SUBSTITUTE(prevWBS,".","`",1))-1))+1,"#")))</f>
        <v>4</v>
      </c>
      <c r="B19" s="135" t="s">
        <v>148</v>
      </c>
      <c r="C19" s="136"/>
      <c r="D19" s="137"/>
      <c r="E19" s="139"/>
      <c r="F19" s="139" t="str">
        <f t="shared" si="6"/>
        <v xml:space="preserve"> - </v>
      </c>
      <c r="G19" s="140"/>
      <c r="H19" s="141"/>
      <c r="I19" s="142" t="str">
        <f t="shared" si="4"/>
        <v xml:space="preserve"> - </v>
      </c>
      <c r="J19" s="143"/>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row>
    <row r="20" spans="1:143" s="44" customFormat="1" ht="18" x14ac:dyDescent="0.2">
      <c r="A2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09" t="s">
        <v>145</v>
      </c>
      <c r="C20" s="47" t="s">
        <v>164</v>
      </c>
      <c r="D20" s="101"/>
      <c r="E20" s="102">
        <v>44510</v>
      </c>
      <c r="F20" s="103">
        <f t="shared" si="6"/>
        <v>44516</v>
      </c>
      <c r="G20" s="104">
        <v>7</v>
      </c>
      <c r="H20" s="105">
        <v>0.75</v>
      </c>
      <c r="I20" s="106">
        <v>7</v>
      </c>
      <c r="J20" s="10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row>
    <row r="21" spans="1:143" s="44" customFormat="1" ht="18" x14ac:dyDescent="0.2">
      <c r="A21"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9" t="s">
        <v>165</v>
      </c>
      <c r="C21" s="47" t="s">
        <v>167</v>
      </c>
      <c r="D21" s="101"/>
      <c r="E21" s="102">
        <v>44510</v>
      </c>
      <c r="F21" s="103">
        <f t="shared" si="6"/>
        <v>44516</v>
      </c>
      <c r="G21" s="104">
        <v>7</v>
      </c>
      <c r="H21" s="105">
        <v>0.5</v>
      </c>
      <c r="I21" s="106">
        <v>7</v>
      </c>
      <c r="J21" s="10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row>
    <row r="22" spans="1:143" s="44" customFormat="1" ht="18" x14ac:dyDescent="0.2">
      <c r="A2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9" t="s">
        <v>166</v>
      </c>
      <c r="C22" s="47" t="s">
        <v>160</v>
      </c>
      <c r="D22" s="101"/>
      <c r="E22" s="102">
        <v>44510</v>
      </c>
      <c r="F22" s="103">
        <f t="shared" si="6"/>
        <v>44516</v>
      </c>
      <c r="G22" s="104">
        <v>7</v>
      </c>
      <c r="H22" s="105">
        <v>1</v>
      </c>
      <c r="I22" s="106">
        <v>7</v>
      </c>
      <c r="J22" s="10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row>
    <row r="23" spans="1:143" s="42" customFormat="1" ht="18" x14ac:dyDescent="0.2">
      <c r="A23" s="134" t="str">
        <f>IF(ISERROR(VALUE(SUBSTITUTE(prevWBS,".",""))),"1",IF(ISERROR(FIND("`",SUBSTITUTE(prevWBS,".","`",1))),TEXT(VALUE(prevWBS)+1,"#"),TEXT(VALUE(LEFT(prevWBS,FIND("`",SUBSTITUTE(prevWBS,".","`",1))-1))+1,"#")))</f>
        <v>5</v>
      </c>
      <c r="B23" s="135" t="s">
        <v>150</v>
      </c>
      <c r="C23" s="136"/>
      <c r="D23" s="137"/>
      <c r="E23" s="139"/>
      <c r="F23" s="139" t="str">
        <f t="shared" ref="F23" si="7">IF(ISBLANK(E23)," - ",IF(G23=0,E23,E23+G23-1))</f>
        <v xml:space="preserve"> - </v>
      </c>
      <c r="G23" s="140"/>
      <c r="H23" s="141"/>
      <c r="I23" s="142" t="str">
        <f t="shared" ref="I23" si="8">IF(OR(F23=0,E23=0)," - ",NETWORKDAYS(E23,F23))</f>
        <v xml:space="preserve"> - </v>
      </c>
      <c r="J23" s="143"/>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row>
    <row r="24" spans="1:143" s="47" customFormat="1" ht="18" x14ac:dyDescent="0.2">
      <c r="A2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109" t="s">
        <v>149</v>
      </c>
      <c r="C24" s="47" t="s">
        <v>163</v>
      </c>
      <c r="D24" s="101"/>
      <c r="E24" s="102">
        <v>44517</v>
      </c>
      <c r="F24" s="103">
        <f t="shared" ref="F24:F27" si="9">IF(ISBLANK(E24)," - ",IF(G24=0,E24,E24+G24-1))</f>
        <v>44523</v>
      </c>
      <c r="G24" s="104">
        <v>7</v>
      </c>
      <c r="H24" s="105">
        <v>0</v>
      </c>
      <c r="I24" s="106">
        <v>7</v>
      </c>
      <c r="J24" s="10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row>
    <row r="25" spans="1:143" s="47" customFormat="1" ht="18" x14ac:dyDescent="0.2">
      <c r="A25" s="134" t="str">
        <f>IF(ISERROR(VALUE(SUBSTITUTE(prevWBS,".",""))),"1",IF(ISERROR(FIND("`",SUBSTITUTE(prevWBS,".","`",1))),TEXT(VALUE(prevWBS)+1,"#"),TEXT(VALUE(LEFT(prevWBS,FIND("`",SUBSTITUTE(prevWBS,".","`",1))-1))+1,"#")))</f>
        <v>6</v>
      </c>
      <c r="B25" s="135" t="s">
        <v>151</v>
      </c>
      <c r="C25" s="136"/>
      <c r="D25" s="137"/>
      <c r="E25" s="139"/>
      <c r="F25" s="139" t="str">
        <f t="shared" si="9"/>
        <v xml:space="preserve"> - </v>
      </c>
      <c r="G25" s="140"/>
      <c r="H25" s="141"/>
      <c r="I25" s="142" t="str">
        <f t="shared" ref="I25:I27" si="10">IF(OR(F25=0,E25=0)," - ",NETWORKDAYS(E25,F25))</f>
        <v xml:space="preserve"> - </v>
      </c>
      <c r="J25" s="143"/>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row>
    <row r="26" spans="1:143" s="47" customFormat="1" ht="18" x14ac:dyDescent="0.2">
      <c r="A2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109" t="s">
        <v>153</v>
      </c>
      <c r="C26" s="47" t="s">
        <v>162</v>
      </c>
      <c r="D26" s="101"/>
      <c r="E26" s="102">
        <v>44524</v>
      </c>
      <c r="F26" s="103">
        <f t="shared" si="9"/>
        <v>44530</v>
      </c>
      <c r="G26" s="104">
        <v>7</v>
      </c>
      <c r="H26" s="105">
        <v>0</v>
      </c>
      <c r="I26" s="106">
        <v>7</v>
      </c>
      <c r="J26" s="10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row>
    <row r="27" spans="1:143" s="47" customFormat="1" ht="18" x14ac:dyDescent="0.2">
      <c r="A27" s="134" t="str">
        <f>IF(ISERROR(VALUE(SUBSTITUTE(prevWBS,".",""))),"1",IF(ISERROR(FIND("`",SUBSTITUTE(prevWBS,".","`",1))),TEXT(VALUE(prevWBS)+1,"#"),TEXT(VALUE(LEFT(prevWBS,FIND("`",SUBSTITUTE(prevWBS,".","`",1))-1))+1,"#")))</f>
        <v>7</v>
      </c>
      <c r="B27" s="135" t="s">
        <v>152</v>
      </c>
      <c r="C27" s="136"/>
      <c r="D27" s="137"/>
      <c r="E27" s="139"/>
      <c r="F27" s="139" t="str">
        <f t="shared" si="9"/>
        <v xml:space="preserve"> - </v>
      </c>
      <c r="G27" s="140"/>
      <c r="H27" s="141"/>
      <c r="I27" s="142" t="str">
        <f t="shared" si="10"/>
        <v xml:space="preserve"> - </v>
      </c>
      <c r="J27" s="143"/>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row>
    <row r="28" spans="1:143" s="47" customFormat="1" ht="18" x14ac:dyDescent="0.2">
      <c r="A2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8" s="109" t="s">
        <v>154</v>
      </c>
      <c r="C28" s="47" t="s">
        <v>162</v>
      </c>
      <c r="D28" s="101"/>
      <c r="E28" s="102">
        <v>44531</v>
      </c>
      <c r="F28" s="103">
        <f t="shared" ref="F28:F29" si="11">IF(ISBLANK(E28)," - ",IF(G28=0,E28,E28+G28-1))</f>
        <v>44537</v>
      </c>
      <c r="G28" s="104">
        <v>7</v>
      </c>
      <c r="H28" s="105">
        <v>0</v>
      </c>
      <c r="I28" s="106">
        <v>7</v>
      </c>
      <c r="J28" s="10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row>
    <row r="29" spans="1:143" s="47" customFormat="1" ht="18" x14ac:dyDescent="0.2">
      <c r="A29" s="134" t="str">
        <f>IF(ISERROR(VALUE(SUBSTITUTE(prevWBS,".",""))),"1",IF(ISERROR(FIND("`",SUBSTITUTE(prevWBS,".","`",1))),TEXT(VALUE(prevWBS)+1,"#"),TEXT(VALUE(LEFT(prevWBS,FIND("`",SUBSTITUTE(prevWBS,".","`",1))-1))+1,"#")))</f>
        <v>8</v>
      </c>
      <c r="B29" s="135" t="s">
        <v>155</v>
      </c>
      <c r="C29" s="136"/>
      <c r="D29" s="137"/>
      <c r="E29" s="139"/>
      <c r="F29" s="139" t="str">
        <f t="shared" si="11"/>
        <v xml:space="preserve"> - </v>
      </c>
      <c r="G29" s="140"/>
      <c r="H29" s="141"/>
      <c r="I29" s="142" t="str">
        <f t="shared" ref="I29" si="12">IF(OR(F29=0,E29=0)," - ",NETWORKDAYS(E29,F29))</f>
        <v xml:space="preserve"> - </v>
      </c>
      <c r="J29" s="143"/>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row>
    <row r="30" spans="1:143" s="47" customFormat="1" ht="18" x14ac:dyDescent="0.2">
      <c r="A3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0" s="109" t="s">
        <v>156</v>
      </c>
      <c r="C30" s="47" t="s">
        <v>160</v>
      </c>
      <c r="D30" s="101"/>
      <c r="E30" s="102">
        <v>44538</v>
      </c>
      <c r="F30" s="103">
        <f t="shared" ref="F30" si="13">IF(ISBLANK(E30)," - ",IF(G30=0,E30,E30+G30-1))</f>
        <v>44544</v>
      </c>
      <c r="G30" s="104">
        <v>7</v>
      </c>
      <c r="H30" s="105">
        <v>0</v>
      </c>
      <c r="I30" s="106">
        <v>7</v>
      </c>
      <c r="J30" s="10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row>
    <row r="31" spans="1:143" s="47" customFormat="1" ht="18" x14ac:dyDescent="0.2">
      <c r="A31" s="108"/>
      <c r="B31" s="109"/>
      <c r="D31" s="101"/>
      <c r="E31" s="102"/>
      <c r="F31" s="103"/>
      <c r="G31" s="104"/>
      <c r="H31" s="105"/>
      <c r="I31" s="106"/>
      <c r="J31" s="107"/>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143" s="52" customFormat="1" ht="18" x14ac:dyDescent="0.2">
      <c r="A32" s="48" t="s">
        <v>1</v>
      </c>
      <c r="B32" s="49"/>
      <c r="C32" s="50"/>
      <c r="D32" s="50"/>
      <c r="E32" s="64"/>
      <c r="F32" s="64"/>
      <c r="G32" s="51"/>
      <c r="H32" s="51"/>
      <c r="I32" s="51"/>
      <c r="J32" s="60"/>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s="47" customFormat="1" ht="18" x14ac:dyDescent="0.2">
      <c r="A33" s="53" t="s">
        <v>37</v>
      </c>
      <c r="B33" s="54"/>
      <c r="C33" s="54"/>
      <c r="D33" s="54"/>
      <c r="E33" s="65"/>
      <c r="F33" s="65"/>
      <c r="G33" s="54"/>
      <c r="H33" s="54"/>
      <c r="I33" s="54"/>
      <c r="J33" s="60"/>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s="47" customFormat="1" ht="18" x14ac:dyDescent="0.2">
      <c r="A34" s="68" t="str">
        <f>IF(ISERROR(VALUE(SUBSTITUTE(prevWBS,".",""))),"1",IF(ISERROR(FIND("`",SUBSTITUTE(prevWBS,".","`",1))),TEXT(VALUE(prevWBS)+1,"#"),TEXT(VALUE(LEFT(prevWBS,FIND("`",SUBSTITUTE(prevWBS,".","`",1))-1))+1,"#")))</f>
        <v>1</v>
      </c>
      <c r="B34" s="69" t="s">
        <v>76</v>
      </c>
      <c r="C34" s="55"/>
      <c r="D34" s="56"/>
      <c r="E34" s="62"/>
      <c r="F34" s="63" t="str">
        <f t="shared" ref="F34:F37" si="14">IF(ISBLANK(E34)," - ",IF(G34=0,E34,E34+G34-1))</f>
        <v xml:space="preserve"> - </v>
      </c>
      <c r="G34" s="45"/>
      <c r="H34" s="46"/>
      <c r="I34" s="57" t="str">
        <f>IF(OR(F34=0,E34=0)," - ",NETWORKDAYS(E34,F34))</f>
        <v xml:space="preserve"> - </v>
      </c>
      <c r="J34" s="6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s="47" customFormat="1" ht="18" x14ac:dyDescent="0.2">
      <c r="A3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58" t="s">
        <v>62</v>
      </c>
      <c r="C35" s="58"/>
      <c r="D35" s="56"/>
      <c r="E35" s="62"/>
      <c r="F35" s="63" t="str">
        <f t="shared" si="14"/>
        <v xml:space="preserve"> - </v>
      </c>
      <c r="G35" s="45"/>
      <c r="H35" s="46"/>
      <c r="I35" s="57" t="str">
        <f t="shared" ref="I35:I37" si="15">IF(OR(F35=0,E35=0)," - ",NETWORKDAYS(E35,F35))</f>
        <v xml:space="preserve"> - </v>
      </c>
      <c r="J35" s="6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s="47" customFormat="1" ht="18" x14ac:dyDescent="0.2">
      <c r="A3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59" t="s">
        <v>63</v>
      </c>
      <c r="C36" s="58"/>
      <c r="D36" s="56"/>
      <c r="E36" s="62"/>
      <c r="F36" s="63" t="str">
        <f t="shared" si="14"/>
        <v xml:space="preserve"> - </v>
      </c>
      <c r="G36" s="45"/>
      <c r="H36" s="46"/>
      <c r="I36" s="57" t="str">
        <f t="shared" si="15"/>
        <v xml:space="preserve"> - </v>
      </c>
      <c r="J36" s="6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s="47" customFormat="1" ht="18" x14ac:dyDescent="0.2">
      <c r="A37"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59" t="s">
        <v>64</v>
      </c>
      <c r="C37" s="58"/>
      <c r="D37" s="56"/>
      <c r="E37" s="62"/>
      <c r="F37" s="63" t="str">
        <f t="shared" si="14"/>
        <v xml:space="preserve"> - </v>
      </c>
      <c r="G37" s="45"/>
      <c r="H37" s="46"/>
      <c r="I37" s="57" t="str">
        <f t="shared" si="15"/>
        <v xml:space="preserve"> - </v>
      </c>
      <c r="J37" s="6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s="28" customFormat="1" x14ac:dyDescent="0.2">
      <c r="A38" s="100" t="str">
        <f>HYPERLINK("https://vertex42.link/HowToCreateAGanttChart","► Watch How to Create a Gantt Chart in Excel")</f>
        <v>► Watch How to Create a Gantt Chart in Excel</v>
      </c>
      <c r="B38" s="26"/>
      <c r="C38" s="26"/>
      <c r="D38" s="27"/>
      <c r="E38" s="26"/>
      <c r="F38" s="26"/>
      <c r="G38" s="26"/>
      <c r="H38" s="26"/>
      <c r="I38" s="26"/>
      <c r="J38" s="26"/>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x14ac:dyDescent="0.2">
      <c r="BO39" s="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32:H37 H8:H22">
    <cfRule type="dataBar" priority="3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80">
      <formula>K$6=TODAY()</formula>
    </cfRule>
  </conditionalFormatting>
  <conditionalFormatting sqref="AM24:BN24 K32:BN37 BN30:BN31 K8:BN22">
    <cfRule type="expression" dxfId="26" priority="83">
      <formula>AND($E8&lt;=K$6,ROUNDDOWN(($F8-$E8+1)*$H8,0)+$E8-1&gt;=K$6)</formula>
    </cfRule>
    <cfRule type="expression" dxfId="25" priority="84">
      <formula>AND(NOT(ISBLANK($E8)),$E8&lt;=K$6,$F8&gt;=K$6)</formula>
    </cfRule>
  </conditionalFormatting>
  <conditionalFormatting sqref="AM24:BN24 K32:BN37 BN30:BN31 K6:BN22">
    <cfRule type="expression" dxfId="24" priority="43">
      <formula>K$6=TODAY()</formula>
    </cfRule>
  </conditionalFormatting>
  <conditionalFormatting sqref="H27">
    <cfRule type="dataBar" priority="16">
      <dataBar>
        <cfvo type="num" val="0"/>
        <cfvo type="num" val="1"/>
        <color theme="0" tint="-0.34998626667073579"/>
      </dataBar>
      <extLst>
        <ext xmlns:x14="http://schemas.microsoft.com/office/spreadsheetml/2009/9/main" uri="{B025F937-C7B1-47D3-B67F-A62EFF666E3E}">
          <x14:id>{D5B5BB1E-D228-4FE4-86C4-6D33D9EFF87F}</x14:id>
        </ext>
      </extLst>
    </cfRule>
  </conditionalFormatting>
  <conditionalFormatting sqref="H24">
    <cfRule type="dataBar" priority="32">
      <dataBar>
        <cfvo type="num" val="0"/>
        <cfvo type="num" val="1"/>
        <color theme="0" tint="-0.34998626667073579"/>
      </dataBar>
      <extLst>
        <ext xmlns:x14="http://schemas.microsoft.com/office/spreadsheetml/2009/9/main" uri="{B025F937-C7B1-47D3-B67F-A62EFF666E3E}">
          <x14:id>{E88D1B88-D141-406E-8D37-5F1428501ABD}</x14:id>
        </ext>
      </extLst>
    </cfRule>
  </conditionalFormatting>
  <conditionalFormatting sqref="K24:AL24">
    <cfRule type="expression" dxfId="23" priority="34">
      <formula>AND($E24&lt;=K$6,ROUNDDOWN(($F24-$E24+1)*$H24,0)+$E24-1&gt;=K$6)</formula>
    </cfRule>
    <cfRule type="expression" dxfId="22" priority="35">
      <formula>AND(NOT(ISBLANK($E24)),$E24&lt;=K$6,$F24&gt;=K$6)</formula>
    </cfRule>
  </conditionalFormatting>
  <conditionalFormatting sqref="K24:AL24">
    <cfRule type="expression" dxfId="21" priority="33">
      <formula>K$6=TODAY()</formula>
    </cfRule>
  </conditionalFormatting>
  <conditionalFormatting sqref="H23">
    <cfRule type="dataBar" priority="28">
      <dataBar>
        <cfvo type="num" val="0"/>
        <cfvo type="num" val="1"/>
        <color theme="0" tint="-0.34998626667073579"/>
      </dataBar>
      <extLst>
        <ext xmlns:x14="http://schemas.microsoft.com/office/spreadsheetml/2009/9/main" uri="{B025F937-C7B1-47D3-B67F-A62EFF666E3E}">
          <x14:id>{AD4F7B60-0C93-4000-A146-8E3713377060}</x14:id>
        </ext>
      </extLst>
    </cfRule>
  </conditionalFormatting>
  <conditionalFormatting sqref="K23:BN23">
    <cfRule type="expression" dxfId="20" priority="30">
      <formula>AND($E23&lt;=K$6,ROUNDDOWN(($F23-$E23+1)*$H23,0)+$E23-1&gt;=K$6)</formula>
    </cfRule>
    <cfRule type="expression" dxfId="19" priority="31">
      <formula>AND(NOT(ISBLANK($E23)),$E23&lt;=K$6,$F23&gt;=K$6)</formula>
    </cfRule>
  </conditionalFormatting>
  <conditionalFormatting sqref="K23:BN23">
    <cfRule type="expression" dxfId="18" priority="29">
      <formula>K$6=TODAY()</formula>
    </cfRule>
  </conditionalFormatting>
  <conditionalFormatting sqref="H25:H26">
    <cfRule type="dataBar" priority="24">
      <dataBar>
        <cfvo type="num" val="0"/>
        <cfvo type="num" val="1"/>
        <color theme="0" tint="-0.34998626667073579"/>
      </dataBar>
      <extLst>
        <ext xmlns:x14="http://schemas.microsoft.com/office/spreadsheetml/2009/9/main" uri="{B025F937-C7B1-47D3-B67F-A62EFF666E3E}">
          <x14:id>{3F6B1ECB-9D2C-433E-A31E-B16144A532AB}</x14:id>
        </ext>
      </extLst>
    </cfRule>
  </conditionalFormatting>
  <conditionalFormatting sqref="K25:BN26">
    <cfRule type="expression" dxfId="17" priority="26">
      <formula>AND($E25&lt;=K$6,ROUNDDOWN(($F25-$E25+1)*$H25,0)+$E25-1&gt;=K$6)</formula>
    </cfRule>
    <cfRule type="expression" dxfId="16" priority="27">
      <formula>AND(NOT(ISBLANK($E25)),$E25&lt;=K$6,$F25&gt;=K$6)</formula>
    </cfRule>
  </conditionalFormatting>
  <conditionalFormatting sqref="K25:BN26">
    <cfRule type="expression" dxfId="15" priority="25">
      <formula>K$6=TODAY()</formula>
    </cfRule>
  </conditionalFormatting>
  <conditionalFormatting sqref="H28">
    <cfRule type="dataBar" priority="12">
      <dataBar>
        <cfvo type="num" val="0"/>
        <cfvo type="num" val="1"/>
        <color theme="0" tint="-0.34998626667073579"/>
      </dataBar>
      <extLst>
        <ext xmlns:x14="http://schemas.microsoft.com/office/spreadsheetml/2009/9/main" uri="{B025F937-C7B1-47D3-B67F-A62EFF666E3E}">
          <x14:id>{2BE6B688-FF72-4321-BF55-81DD79940031}</x14:id>
        </ext>
      </extLst>
    </cfRule>
  </conditionalFormatting>
  <conditionalFormatting sqref="K27:BN27">
    <cfRule type="expression" dxfId="14" priority="18">
      <formula>AND($E27&lt;=K$6,ROUNDDOWN(($F27-$E27+1)*$H27,0)+$E27-1&gt;=K$6)</formula>
    </cfRule>
    <cfRule type="expression" dxfId="13" priority="19">
      <formula>AND(NOT(ISBLANK($E27)),$E27&lt;=K$6,$F27&gt;=K$6)</formula>
    </cfRule>
  </conditionalFormatting>
  <conditionalFormatting sqref="K27:BN27">
    <cfRule type="expression" dxfId="12" priority="17">
      <formula>K$6=TODAY()</formula>
    </cfRule>
  </conditionalFormatting>
  <conditionalFormatting sqref="K28:BN28">
    <cfRule type="expression" dxfId="11" priority="14">
      <formula>AND($E28&lt;=K$6,ROUNDDOWN(($F28-$E28+1)*$H28,0)+$E28-1&gt;=K$6)</formula>
    </cfRule>
    <cfRule type="expression" dxfId="10" priority="15">
      <formula>AND(NOT(ISBLANK($E28)),$E28&lt;=K$6,$F28&gt;=K$6)</formula>
    </cfRule>
  </conditionalFormatting>
  <conditionalFormatting sqref="K28:BN28">
    <cfRule type="expression" dxfId="9" priority="13">
      <formula>K$6=TODAY()</formula>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{2E6FAEA5-69B6-49F6-8E92-EE63CE1CE8BC}</x14:id>
        </ext>
      </extLst>
    </cfRule>
  </conditionalFormatting>
  <conditionalFormatting sqref="H30:H31">
    <cfRule type="dataBar" priority="4">
      <dataBar>
        <cfvo type="num" val="0"/>
        <cfvo type="num" val="1"/>
        <color theme="0" tint="-0.34998626667073579"/>
      </dataBar>
      <extLst>
        <ext xmlns:x14="http://schemas.microsoft.com/office/spreadsheetml/2009/9/main" uri="{B025F937-C7B1-47D3-B67F-A62EFF666E3E}">
          <x14:id>{1164E4F6-FEFC-41B6-B174-DA28BD94192A}</x14:id>
        </ext>
      </extLst>
    </cfRule>
  </conditionalFormatting>
  <conditionalFormatting sqref="K29:BM29">
    <cfRule type="expression" dxfId="8" priority="10">
      <formula>AND($E29&lt;=K$6,ROUNDDOWN(($F29-$E29+1)*$H29,0)+$E29-1&gt;=K$6)</formula>
    </cfRule>
    <cfRule type="expression" dxfId="7" priority="11">
      <formula>AND(NOT(ISBLANK($E29)),$E29&lt;=K$6,$F29&gt;=K$6)</formula>
    </cfRule>
  </conditionalFormatting>
  <conditionalFormatting sqref="K29:BM29">
    <cfRule type="expression" dxfId="6" priority="9">
      <formula>K$6=TODAY()</formula>
    </cfRule>
  </conditionalFormatting>
  <conditionalFormatting sqref="K30:BM31">
    <cfRule type="expression" dxfId="5" priority="6">
      <formula>AND($E30&lt;=K$6,ROUNDDOWN(($F30-$E30+1)*$H30,0)+$E30-1&gt;=K$6)</formula>
    </cfRule>
    <cfRule type="expression" dxfId="4" priority="7">
      <formula>AND(NOT(ISBLANK($E30)),$E30&lt;=K$6,$F30&gt;=K$6)</formula>
    </cfRule>
  </conditionalFormatting>
  <conditionalFormatting sqref="K30:BM31">
    <cfRule type="expression" dxfId="3" priority="5">
      <formula>K$6=TODAY()</formula>
    </cfRule>
  </conditionalFormatting>
  <conditionalFormatting sqref="BN29">
    <cfRule type="expression" dxfId="2" priority="2">
      <formula>AND($E29&lt;=BN$6,ROUNDDOWN(($F29-$E29+1)*$H29,0)+$E29-1&gt;=BN$6)</formula>
    </cfRule>
    <cfRule type="expression" dxfId="1" priority="3">
      <formula>AND(NOT(ISBLANK($E29)),$E29&lt;=BN$6,$F29&gt;=BN$6)</formula>
    </cfRule>
  </conditionalFormatting>
  <conditionalFormatting sqref="BN29">
    <cfRule type="expression" dxfId="0" priority="1">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3:B33 B32 E11 E15 E19 E32:H33 G11:H11 G15:H15 G19:H19 G34 G35:G36 G37" unlockedFormula="1"/>
    <ignoredError sqref="A19 A15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H32:H37 H8:H22</xm:sqref>
        </x14:conditionalFormatting>
        <x14:conditionalFormatting xmlns:xm="http://schemas.microsoft.com/office/excel/2006/main">
          <x14:cfRule type="dataBar" id="{D5B5BB1E-D228-4FE4-86C4-6D33D9EFF87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E88D1B88-D141-406E-8D37-5F1428501AB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D4F7B60-0C93-4000-A146-8E371337706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3F6B1ECB-9D2C-433E-A31E-B16144A532AB}">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2BE6B688-FF72-4321-BF55-81DD7994003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E6FAEA5-69B6-49F6-8E92-EE63CE1CE8B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164E4F6-FEFC-41B6-B174-DA28BD94192A}">
            <x14:dataBar minLength="0" maxLength="100" gradient="0">
              <x14:cfvo type="num">
                <xm:f>0</xm:f>
              </x14:cfvo>
              <x14:cfvo type="num">
                <xm:f>1</xm:f>
              </x14:cfvo>
              <x14:negativeFillColor rgb="FFFF0000"/>
              <x14:axisColor rgb="FF000000"/>
            </x14:dataBar>
          </x14:cfRule>
          <xm:sqref>H30:H31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26" workbookViewId="0">
      <selection activeCell="A2" sqref="A2"/>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29" t="s">
        <v>21</v>
      </c>
    </row>
    <row r="4" spans="1:3" x14ac:dyDescent="0.2">
      <c r="C4" s="20" t="s">
        <v>29</v>
      </c>
    </row>
    <row r="5" spans="1:3" x14ac:dyDescent="0.2">
      <c r="C5" s="18" t="s">
        <v>30</v>
      </c>
    </row>
    <row r="6" spans="1:3" x14ac:dyDescent="0.2">
      <c r="C6" s="18"/>
    </row>
    <row r="7" spans="1:3" ht="18" x14ac:dyDescent="0.25">
      <c r="C7" s="21" t="s">
        <v>50</v>
      </c>
    </row>
    <row r="8" spans="1:3" x14ac:dyDescent="0.2">
      <c r="C8" s="22" t="s">
        <v>48</v>
      </c>
    </row>
    <row r="10" spans="1:3" x14ac:dyDescent="0.2">
      <c r="C10" s="18" t="s">
        <v>47</v>
      </c>
    </row>
    <row r="11" spans="1:3" x14ac:dyDescent="0.2">
      <c r="C11" s="18" t="s">
        <v>46</v>
      </c>
    </row>
    <row r="13" spans="1:3" ht="18" x14ac:dyDescent="0.25">
      <c r="C13" s="21" t="s">
        <v>45</v>
      </c>
    </row>
    <row r="16" spans="1:3" ht="15.75" x14ac:dyDescent="0.25">
      <c r="A16" s="24" t="s">
        <v>23</v>
      </c>
    </row>
    <row r="17" spans="2:2" s="14" customFormat="1" x14ac:dyDescent="0.2"/>
    <row r="18" spans="2:2" ht="15" x14ac:dyDescent="0.25">
      <c r="B18" s="23" t="s">
        <v>34</v>
      </c>
    </row>
    <row r="19" spans="2:2" x14ac:dyDescent="0.2">
      <c r="B19" s="18" t="s">
        <v>40</v>
      </c>
    </row>
    <row r="20" spans="2:2" x14ac:dyDescent="0.2">
      <c r="B20" s="18" t="s">
        <v>41</v>
      </c>
    </row>
    <row r="22" spans="2:2" s="14" customFormat="1" ht="15" x14ac:dyDescent="0.25">
      <c r="B22" s="23" t="s">
        <v>42</v>
      </c>
    </row>
    <row r="23" spans="2:2" s="14" customFormat="1" x14ac:dyDescent="0.2">
      <c r="B23" s="18" t="s">
        <v>43</v>
      </c>
    </row>
    <row r="24" spans="2:2" s="14" customFormat="1" x14ac:dyDescent="0.2">
      <c r="B24" s="18" t="s">
        <v>44</v>
      </c>
    </row>
    <row r="26" spans="2:2" s="14" customFormat="1" ht="15" x14ac:dyDescent="0.25">
      <c r="B26" s="23" t="s">
        <v>31</v>
      </c>
    </row>
    <row r="27" spans="2:2" s="14" customFormat="1" x14ac:dyDescent="0.2">
      <c r="B27" s="18" t="s">
        <v>35</v>
      </c>
    </row>
    <row r="28" spans="2:2" s="14" customFormat="1" x14ac:dyDescent="0.2">
      <c r="B28" s="18" t="s">
        <v>36</v>
      </c>
    </row>
    <row r="29" spans="2:2" x14ac:dyDescent="0.2">
      <c r="B29" s="18" t="s">
        <v>38</v>
      </c>
    </row>
    <row r="30" spans="2:2" x14ac:dyDescent="0.2">
      <c r="B30" s="14" t="s">
        <v>24</v>
      </c>
    </row>
    <row r="31" spans="2:2" x14ac:dyDescent="0.2">
      <c r="B31" s="14" t="s">
        <v>25</v>
      </c>
    </row>
    <row r="32" spans="2:2" x14ac:dyDescent="0.2">
      <c r="B32" s="14" t="s">
        <v>26</v>
      </c>
    </row>
    <row r="34" spans="2:2" ht="15" x14ac:dyDescent="0.25">
      <c r="B34" s="23" t="s">
        <v>27</v>
      </c>
    </row>
    <row r="35" spans="2:2" x14ac:dyDescent="0.2">
      <c r="B35" s="18" t="s">
        <v>127</v>
      </c>
    </row>
    <row r="36" spans="2:2" x14ac:dyDescent="0.2">
      <c r="B36" s="18" t="s">
        <v>128</v>
      </c>
    </row>
    <row r="37" spans="2:2" x14ac:dyDescent="0.2">
      <c r="B37" s="18" t="s">
        <v>129</v>
      </c>
    </row>
    <row r="39" spans="2:2" ht="15" x14ac:dyDescent="0.25">
      <c r="B39" s="23" t="s">
        <v>28</v>
      </c>
    </row>
    <row r="40" spans="2:2" x14ac:dyDescent="0.2">
      <c r="B40" s="18" t="s">
        <v>39</v>
      </c>
    </row>
    <row r="42" spans="2:2" s="14" customFormat="1" ht="15" x14ac:dyDescent="0.25">
      <c r="B42" s="23" t="s">
        <v>32</v>
      </c>
    </row>
    <row r="43" spans="2:2" s="14" customFormat="1" x14ac:dyDescent="0.2">
      <c r="B43" s="18" t="s">
        <v>130</v>
      </c>
    </row>
    <row r="44" spans="2:2" s="14" customFormat="1" x14ac:dyDescent="0.2">
      <c r="B44" s="18" t="s">
        <v>33</v>
      </c>
    </row>
    <row r="45" spans="2:2" s="14" customFormat="1" x14ac:dyDescent="0.2"/>
    <row r="46" spans="2:2" ht="18" x14ac:dyDescent="0.25">
      <c r="B46" s="21"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4" t="s">
        <v>122</v>
      </c>
      <c r="B1" s="35"/>
      <c r="C1" s="36"/>
    </row>
    <row r="2" spans="1:3" ht="14.25" x14ac:dyDescent="0.2">
      <c r="A2" s="76" t="s">
        <v>48</v>
      </c>
      <c r="B2" s="7"/>
      <c r="C2" s="6"/>
    </row>
    <row r="3" spans="1:3" s="18" customFormat="1" x14ac:dyDescent="0.2">
      <c r="A3" s="6"/>
      <c r="B3" s="7"/>
      <c r="C3" s="6"/>
    </row>
    <row r="4" spans="1:3" s="6" customFormat="1" ht="18" x14ac:dyDescent="0.25">
      <c r="A4" s="71" t="s">
        <v>89</v>
      </c>
      <c r="B4" s="33"/>
    </row>
    <row r="5" spans="1:3" s="6" customFormat="1" ht="57" x14ac:dyDescent="0.2">
      <c r="B5" s="77" t="s">
        <v>78</v>
      </c>
    </row>
    <row r="7" spans="1:3" ht="28.5" x14ac:dyDescent="0.2">
      <c r="B7" s="77" t="s">
        <v>90</v>
      </c>
    </row>
    <row r="9" spans="1:3" ht="14.25" x14ac:dyDescent="0.2">
      <c r="B9" s="76" t="s">
        <v>60</v>
      </c>
    </row>
    <row r="11" spans="1:3" ht="28.5" x14ac:dyDescent="0.2">
      <c r="B11" s="75" t="s">
        <v>61</v>
      </c>
    </row>
    <row r="12" spans="1:3" s="18" customFormat="1" x14ac:dyDescent="0.2"/>
    <row r="13" spans="1:3" ht="18" x14ac:dyDescent="0.25">
      <c r="A13" s="150" t="s">
        <v>4</v>
      </c>
      <c r="B13" s="150"/>
    </row>
    <row r="14" spans="1:3" s="18" customFormat="1" x14ac:dyDescent="0.2"/>
    <row r="15" spans="1:3" s="72" customFormat="1" ht="18" x14ac:dyDescent="0.2">
      <c r="A15" s="80"/>
      <c r="B15" s="78" t="s">
        <v>81</v>
      </c>
    </row>
    <row r="16" spans="1:3" s="72" customFormat="1" ht="18" x14ac:dyDescent="0.2">
      <c r="A16" s="80"/>
      <c r="B16" s="79" t="s">
        <v>79</v>
      </c>
      <c r="C16" s="74" t="s">
        <v>3</v>
      </c>
    </row>
    <row r="17" spans="1:3" ht="18" x14ac:dyDescent="0.25">
      <c r="A17" s="81"/>
      <c r="B17" s="79" t="s">
        <v>83</v>
      </c>
    </row>
    <row r="18" spans="1:3" s="18" customFormat="1" ht="18" x14ac:dyDescent="0.25">
      <c r="A18" s="81"/>
      <c r="B18" s="79" t="s">
        <v>91</v>
      </c>
    </row>
    <row r="19" spans="1:3" s="36" customFormat="1" ht="18" x14ac:dyDescent="0.25">
      <c r="A19" s="84"/>
      <c r="B19" s="79" t="s">
        <v>92</v>
      </c>
    </row>
    <row r="20" spans="1:3" s="72" customFormat="1" ht="18" x14ac:dyDescent="0.2">
      <c r="A20" s="80"/>
      <c r="B20" s="78" t="s">
        <v>80</v>
      </c>
      <c r="C20" s="73" t="s">
        <v>2</v>
      </c>
    </row>
    <row r="21" spans="1:3" ht="18" x14ac:dyDescent="0.25">
      <c r="A21" s="81"/>
      <c r="B21" s="79" t="s">
        <v>82</v>
      </c>
    </row>
    <row r="22" spans="1:3" s="6" customFormat="1" ht="18" x14ac:dyDescent="0.25">
      <c r="A22" s="82"/>
      <c r="B22" s="83" t="s">
        <v>84</v>
      </c>
    </row>
    <row r="23" spans="1:3" s="6" customFormat="1" ht="18" x14ac:dyDescent="0.25">
      <c r="A23" s="82"/>
      <c r="B23" s="8"/>
    </row>
    <row r="24" spans="1:3" s="6" customFormat="1" ht="18" x14ac:dyDescent="0.25">
      <c r="A24" s="150" t="s">
        <v>85</v>
      </c>
      <c r="B24" s="150"/>
    </row>
    <row r="25" spans="1:3" s="6" customFormat="1" ht="43.5" x14ac:dyDescent="0.25">
      <c r="A25" s="82"/>
      <c r="B25" s="79" t="s">
        <v>93</v>
      </c>
    </row>
    <row r="26" spans="1:3" s="6" customFormat="1" ht="18" x14ac:dyDescent="0.25">
      <c r="A26" s="82"/>
      <c r="B26" s="79"/>
    </row>
    <row r="27" spans="1:3" s="6" customFormat="1" ht="18" x14ac:dyDescent="0.25">
      <c r="A27" s="82"/>
      <c r="B27" s="99" t="s">
        <v>97</v>
      </c>
    </row>
    <row r="28" spans="1:3" s="6" customFormat="1" ht="18" x14ac:dyDescent="0.25">
      <c r="A28" s="82"/>
      <c r="B28" s="79" t="s">
        <v>86</v>
      </c>
    </row>
    <row r="29" spans="1:3" s="6" customFormat="1" ht="28.5" x14ac:dyDescent="0.25">
      <c r="A29" s="82"/>
      <c r="B29" s="79" t="s">
        <v>88</v>
      </c>
    </row>
    <row r="30" spans="1:3" s="6" customFormat="1" ht="18" x14ac:dyDescent="0.25">
      <c r="A30" s="82"/>
      <c r="B30" s="79"/>
    </row>
    <row r="31" spans="1:3" s="6" customFormat="1" ht="18" x14ac:dyDescent="0.25">
      <c r="A31" s="82"/>
      <c r="B31" s="99" t="s">
        <v>94</v>
      </c>
    </row>
    <row r="32" spans="1:3" s="6" customFormat="1" ht="18" x14ac:dyDescent="0.25">
      <c r="A32" s="82"/>
      <c r="B32" s="79" t="s">
        <v>87</v>
      </c>
    </row>
    <row r="33" spans="1:2" s="6" customFormat="1" ht="18" x14ac:dyDescent="0.25">
      <c r="A33" s="82"/>
      <c r="B33" s="79" t="s">
        <v>95</v>
      </c>
    </row>
    <row r="34" spans="1:2" s="6" customFormat="1" ht="18" x14ac:dyDescent="0.25">
      <c r="A34" s="82"/>
      <c r="B34" s="8"/>
    </row>
    <row r="35" spans="1:2" s="6" customFormat="1" ht="28.5" x14ac:dyDescent="0.25">
      <c r="A35" s="82"/>
      <c r="B35" s="79" t="s">
        <v>132</v>
      </c>
    </row>
    <row r="36" spans="1:2" s="6" customFormat="1" ht="18" x14ac:dyDescent="0.25">
      <c r="A36" s="82"/>
      <c r="B36" s="85" t="s">
        <v>96</v>
      </c>
    </row>
    <row r="37" spans="1:2" s="6" customFormat="1" ht="18" x14ac:dyDescent="0.25">
      <c r="A37" s="82"/>
      <c r="B37" s="8"/>
    </row>
    <row r="38" spans="1:2" ht="18" x14ac:dyDescent="0.25">
      <c r="A38" s="150" t="s">
        <v>9</v>
      </c>
      <c r="B38" s="150"/>
    </row>
    <row r="39" spans="1:2" ht="28.5" x14ac:dyDescent="0.2">
      <c r="B39" s="79" t="s">
        <v>99</v>
      </c>
    </row>
    <row r="40" spans="1:2" s="18" customFormat="1" x14ac:dyDescent="0.2"/>
    <row r="41" spans="1:2" s="18" customFormat="1" ht="14.25" x14ac:dyDescent="0.2">
      <c r="B41" s="79" t="s">
        <v>100</v>
      </c>
    </row>
    <row r="42" spans="1:2" s="18" customFormat="1" x14ac:dyDescent="0.2"/>
    <row r="43" spans="1:2" s="18" customFormat="1" ht="28.5" x14ac:dyDescent="0.2">
      <c r="B43" s="79" t="s">
        <v>98</v>
      </c>
    </row>
    <row r="44" spans="1:2" s="18" customFormat="1" x14ac:dyDescent="0.2"/>
    <row r="45" spans="1:2" ht="28.5" x14ac:dyDescent="0.2">
      <c r="B45" s="79" t="s">
        <v>101</v>
      </c>
    </row>
    <row r="46" spans="1:2" x14ac:dyDescent="0.2">
      <c r="B46" s="19"/>
    </row>
    <row r="47" spans="1:2" ht="28.5" x14ac:dyDescent="0.2">
      <c r="B47" s="79" t="s">
        <v>102</v>
      </c>
    </row>
    <row r="48" spans="1:2" x14ac:dyDescent="0.2">
      <c r="B48" s="9"/>
    </row>
    <row r="49" spans="1:2" ht="18" x14ac:dyDescent="0.25">
      <c r="A49" s="150" t="s">
        <v>7</v>
      </c>
      <c r="B49" s="150"/>
    </row>
    <row r="50" spans="1:2" ht="28.5" x14ac:dyDescent="0.2">
      <c r="B50" s="79" t="s">
        <v>133</v>
      </c>
    </row>
    <row r="51" spans="1:2" x14ac:dyDescent="0.2">
      <c r="B51" s="9"/>
    </row>
    <row r="52" spans="1:2" ht="14.25" x14ac:dyDescent="0.2">
      <c r="A52" s="86" t="s">
        <v>10</v>
      </c>
      <c r="B52" s="79" t="s">
        <v>11</v>
      </c>
    </row>
    <row r="53" spans="1:2" ht="14.25" x14ac:dyDescent="0.2">
      <c r="A53" s="86" t="s">
        <v>12</v>
      </c>
      <c r="B53" s="79" t="s">
        <v>13</v>
      </c>
    </row>
    <row r="54" spans="1:2" ht="14.25" x14ac:dyDescent="0.2">
      <c r="A54" s="86" t="s">
        <v>14</v>
      </c>
      <c r="B54" s="79" t="s">
        <v>15</v>
      </c>
    </row>
    <row r="55" spans="1:2" ht="28.5" x14ac:dyDescent="0.2">
      <c r="A55" s="75"/>
      <c r="B55" s="79" t="s">
        <v>103</v>
      </c>
    </row>
    <row r="56" spans="1:2" ht="28.5" x14ac:dyDescent="0.2">
      <c r="A56" s="75"/>
      <c r="B56" s="79" t="s">
        <v>104</v>
      </c>
    </row>
    <row r="57" spans="1:2" ht="14.25" x14ac:dyDescent="0.2">
      <c r="A57" s="86" t="s">
        <v>16</v>
      </c>
      <c r="B57" s="79" t="s">
        <v>17</v>
      </c>
    </row>
    <row r="58" spans="1:2" ht="14.25" x14ac:dyDescent="0.2">
      <c r="A58" s="75"/>
      <c r="B58" s="79" t="s">
        <v>105</v>
      </c>
    </row>
    <row r="59" spans="1:2" ht="14.25" x14ac:dyDescent="0.2">
      <c r="A59" s="75"/>
      <c r="B59" s="79" t="s">
        <v>106</v>
      </c>
    </row>
    <row r="60" spans="1:2" ht="14.25" x14ac:dyDescent="0.2">
      <c r="A60" s="86" t="s">
        <v>18</v>
      </c>
      <c r="B60" s="79" t="s">
        <v>19</v>
      </c>
    </row>
    <row r="61" spans="1:2" ht="28.5" x14ac:dyDescent="0.2">
      <c r="A61" s="75"/>
      <c r="B61" s="79" t="s">
        <v>107</v>
      </c>
    </row>
    <row r="62" spans="1:2" ht="14.25" x14ac:dyDescent="0.2">
      <c r="A62" s="86" t="s">
        <v>108</v>
      </c>
      <c r="B62" s="79" t="s">
        <v>109</v>
      </c>
    </row>
    <row r="63" spans="1:2" ht="14.25" x14ac:dyDescent="0.2">
      <c r="A63" s="87"/>
      <c r="B63" s="79" t="s">
        <v>110</v>
      </c>
    </row>
    <row r="64" spans="1:2" s="18" customFormat="1" x14ac:dyDescent="0.2">
      <c r="B64" s="10"/>
    </row>
    <row r="65" spans="1:2" s="18" customFormat="1" ht="18" x14ac:dyDescent="0.25">
      <c r="A65" s="150" t="s">
        <v>8</v>
      </c>
      <c r="B65" s="150"/>
    </row>
    <row r="66" spans="1:2" s="18" customFormat="1" ht="42.75" x14ac:dyDescent="0.2">
      <c r="B66" s="79" t="s">
        <v>111</v>
      </c>
    </row>
    <row r="67" spans="1:2" s="18" customFormat="1" x14ac:dyDescent="0.2">
      <c r="B67" s="11"/>
    </row>
    <row r="68" spans="1:2" s="6" customFormat="1" ht="18" x14ac:dyDescent="0.25">
      <c r="A68" s="150" t="s">
        <v>5</v>
      </c>
      <c r="B68" s="150"/>
    </row>
    <row r="69" spans="1:2" s="18" customFormat="1" ht="15" x14ac:dyDescent="0.25">
      <c r="A69" s="94" t="s">
        <v>6</v>
      </c>
      <c r="B69" s="95" t="s">
        <v>112</v>
      </c>
    </row>
    <row r="70" spans="1:2" s="6" customFormat="1" ht="28.5" x14ac:dyDescent="0.2">
      <c r="A70" s="88"/>
      <c r="B70" s="93" t="s">
        <v>114</v>
      </c>
    </row>
    <row r="71" spans="1:2" s="6" customFormat="1" ht="14.25" x14ac:dyDescent="0.2">
      <c r="A71" s="88"/>
      <c r="B71" s="89"/>
    </row>
    <row r="72" spans="1:2" s="18" customFormat="1" ht="15" x14ac:dyDescent="0.25">
      <c r="A72" s="94" t="s">
        <v>6</v>
      </c>
      <c r="B72" s="95" t="s">
        <v>131</v>
      </c>
    </row>
    <row r="73" spans="1:2" s="6" customFormat="1" ht="28.5" x14ac:dyDescent="0.2">
      <c r="A73" s="88"/>
      <c r="B73" s="93" t="s">
        <v>135</v>
      </c>
    </row>
    <row r="74" spans="1:2" s="6" customFormat="1" ht="14.25" x14ac:dyDescent="0.2">
      <c r="A74" s="88"/>
      <c r="B74" s="89"/>
    </row>
    <row r="75" spans="1:2" ht="15" x14ac:dyDescent="0.25">
      <c r="A75" s="94" t="s">
        <v>6</v>
      </c>
      <c r="B75" s="97" t="s">
        <v>117</v>
      </c>
    </row>
    <row r="76" spans="1:2" s="6" customFormat="1" ht="42.75" x14ac:dyDescent="0.2">
      <c r="A76" s="88"/>
      <c r="B76" s="77" t="s">
        <v>134</v>
      </c>
    </row>
    <row r="77" spans="1:2" ht="14.25" x14ac:dyDescent="0.2">
      <c r="A77" s="87"/>
      <c r="B77" s="87"/>
    </row>
    <row r="78" spans="1:2" s="18" customFormat="1" ht="15" x14ac:dyDescent="0.25">
      <c r="A78" s="94" t="s">
        <v>6</v>
      </c>
      <c r="B78" s="97" t="s">
        <v>123</v>
      </c>
    </row>
    <row r="79" spans="1:2" s="6" customFormat="1" ht="28.5" x14ac:dyDescent="0.2">
      <c r="A79" s="88"/>
      <c r="B79" s="77" t="s">
        <v>118</v>
      </c>
    </row>
    <row r="80" spans="1:2" s="18" customFormat="1" ht="14.25" x14ac:dyDescent="0.2">
      <c r="A80" s="87"/>
      <c r="B80" s="87"/>
    </row>
    <row r="81" spans="1:2" ht="15" x14ac:dyDescent="0.25">
      <c r="A81" s="94" t="s">
        <v>6</v>
      </c>
      <c r="B81" s="97" t="s">
        <v>124</v>
      </c>
    </row>
    <row r="82" spans="1:2" s="6" customFormat="1" ht="14.25" x14ac:dyDescent="0.2">
      <c r="A82" s="88"/>
      <c r="B82" s="92" t="s">
        <v>119</v>
      </c>
    </row>
    <row r="83" spans="1:2" s="6" customFormat="1" ht="14.25" x14ac:dyDescent="0.2">
      <c r="A83" s="88"/>
      <c r="B83" s="92" t="s">
        <v>120</v>
      </c>
    </row>
    <row r="84" spans="1:2" s="6" customFormat="1" ht="14.25" x14ac:dyDescent="0.2">
      <c r="A84" s="88"/>
      <c r="B84" s="92" t="s">
        <v>121</v>
      </c>
    </row>
    <row r="85" spans="1:2" ht="15" x14ac:dyDescent="0.25">
      <c r="A85" s="87"/>
      <c r="B85" s="91"/>
    </row>
    <row r="86" spans="1:2" ht="15" x14ac:dyDescent="0.25">
      <c r="A86" s="94" t="s">
        <v>6</v>
      </c>
      <c r="B86" s="97" t="s">
        <v>125</v>
      </c>
    </row>
    <row r="87" spans="1:2" s="6" customFormat="1" ht="42.75" x14ac:dyDescent="0.2">
      <c r="A87" s="88"/>
      <c r="B87" s="77" t="s">
        <v>113</v>
      </c>
    </row>
    <row r="88" spans="1:2" s="6" customFormat="1" ht="14.25" x14ac:dyDescent="0.2">
      <c r="A88" s="88"/>
      <c r="B88" s="90" t="s">
        <v>115</v>
      </c>
    </row>
    <row r="89" spans="1:2" s="6" customFormat="1" ht="57" x14ac:dyDescent="0.2">
      <c r="A89" s="88"/>
      <c r="B89" s="96" t="s">
        <v>116</v>
      </c>
    </row>
    <row r="90" spans="1:2" ht="14.25" x14ac:dyDescent="0.2">
      <c r="A90" s="87"/>
      <c r="B90" s="87"/>
    </row>
    <row r="91" spans="1:2" ht="15" x14ac:dyDescent="0.25">
      <c r="A91" s="94" t="s">
        <v>6</v>
      </c>
      <c r="B91" s="98" t="s">
        <v>126</v>
      </c>
    </row>
    <row r="92" spans="1:2" ht="28.5" x14ac:dyDescent="0.2">
      <c r="A92" s="75"/>
      <c r="B92" s="92" t="s">
        <v>20</v>
      </c>
    </row>
    <row r="94" spans="1:2" x14ac:dyDescent="0.2">
      <c r="A94" s="25"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4" t="s">
        <v>51</v>
      </c>
      <c r="B1" s="34"/>
      <c r="C1" s="39"/>
      <c r="D1" s="39"/>
    </row>
    <row r="2" spans="1:4" ht="15" x14ac:dyDescent="0.2">
      <c r="A2" s="36"/>
      <c r="B2" s="40"/>
      <c r="C2" s="39"/>
      <c r="D2" s="39"/>
    </row>
    <row r="3" spans="1:4" ht="15" x14ac:dyDescent="0.2">
      <c r="A3" s="37"/>
      <c r="B3" s="30" t="s">
        <v>52</v>
      </c>
      <c r="C3" s="38"/>
    </row>
    <row r="4" spans="1:4" ht="14.25" x14ac:dyDescent="0.2">
      <c r="A4" s="12"/>
      <c r="B4" s="32" t="s">
        <v>48</v>
      </c>
      <c r="C4" s="13"/>
    </row>
    <row r="5" spans="1:4" ht="15" x14ac:dyDescent="0.2">
      <c r="A5" s="12"/>
      <c r="B5" s="15"/>
      <c r="C5" s="13"/>
    </row>
    <row r="6" spans="1:4" ht="15.75" x14ac:dyDescent="0.25">
      <c r="A6" s="12"/>
      <c r="B6" s="16" t="s">
        <v>53</v>
      </c>
      <c r="C6" s="13"/>
    </row>
    <row r="7" spans="1:4" ht="15" x14ac:dyDescent="0.2">
      <c r="A7" s="12"/>
      <c r="B7" s="15"/>
      <c r="C7" s="13"/>
    </row>
    <row r="8" spans="1:4" ht="30" x14ac:dyDescent="0.2">
      <c r="A8" s="12"/>
      <c r="B8" s="15" t="s">
        <v>54</v>
      </c>
      <c r="C8" s="13"/>
    </row>
    <row r="9" spans="1:4" ht="15" x14ac:dyDescent="0.2">
      <c r="A9" s="12"/>
      <c r="B9" s="15"/>
      <c r="C9" s="13"/>
    </row>
    <row r="10" spans="1:4" ht="46.5" x14ac:dyDescent="0.25">
      <c r="A10" s="12"/>
      <c r="B10" s="15" t="s">
        <v>55</v>
      </c>
      <c r="C10" s="13"/>
    </row>
    <row r="11" spans="1:4" ht="15" x14ac:dyDescent="0.2">
      <c r="A11" s="12"/>
      <c r="B11" s="15"/>
      <c r="C11" s="13"/>
    </row>
    <row r="12" spans="1:4" ht="45" x14ac:dyDescent="0.2">
      <c r="A12" s="12"/>
      <c r="B12" s="15" t="s">
        <v>56</v>
      </c>
      <c r="C12" s="13"/>
    </row>
    <row r="13" spans="1:4" ht="15" x14ac:dyDescent="0.2">
      <c r="A13" s="12"/>
      <c r="B13" s="15"/>
      <c r="C13" s="13"/>
    </row>
    <row r="14" spans="1:4" ht="60" x14ac:dyDescent="0.2">
      <c r="A14" s="12"/>
      <c r="B14" s="15" t="s">
        <v>57</v>
      </c>
      <c r="C14" s="13"/>
    </row>
    <row r="15" spans="1:4" ht="15" x14ac:dyDescent="0.2">
      <c r="A15" s="12"/>
      <c r="B15" s="15"/>
      <c r="C15" s="13"/>
    </row>
    <row r="16" spans="1:4" ht="30.75" x14ac:dyDescent="0.2">
      <c r="A16" s="12"/>
      <c r="B16" s="15" t="s">
        <v>58</v>
      </c>
      <c r="C16" s="13"/>
    </row>
    <row r="17" spans="1:3" ht="15" x14ac:dyDescent="0.2">
      <c r="A17" s="12"/>
      <c r="B17" s="15"/>
      <c r="C17" s="13"/>
    </row>
    <row r="18" spans="1:3" ht="15.75" x14ac:dyDescent="0.25">
      <c r="A18" s="12"/>
      <c r="B18" s="16" t="s">
        <v>59</v>
      </c>
      <c r="C18" s="13"/>
    </row>
    <row r="19" spans="1:3" ht="15" x14ac:dyDescent="0.2">
      <c r="A19" s="12"/>
      <c r="B19" s="31" t="s">
        <v>49</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Dave Leake</cp:lastModifiedBy>
  <cp:lastPrinted>2018-02-12T20:25:38Z</cp:lastPrinted>
  <dcterms:created xsi:type="dcterms:W3CDTF">2010-06-09T16:05:03Z</dcterms:created>
  <dcterms:modified xsi:type="dcterms:W3CDTF">2021-11-14T17:03:17Z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