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omivi./Desktop/Kickstarter Analysis/kickstarter-analysis/"/>
    </mc:Choice>
  </mc:AlternateContent>
  <xr:revisionPtr revIDLastSave="0" documentId="13_ncr:1_{BD746D75-1925-6D4C-AC19-4F91939816EC}" xr6:coauthVersionLast="47" xr6:coauthVersionMax="47" xr10:uidLastSave="{00000000-0000-0000-0000-000000000000}"/>
  <bookViews>
    <workbookView xWindow="0" yWindow="740" windowWidth="29400" windowHeight="16980" activeTab="6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6" r:id="rId4"/>
    <sheet name="Edinburgh Research" sheetId="8" r:id="rId5"/>
    <sheet name="Descriptive Statistics" sheetId="11" r:id="rId6"/>
    <sheet name="Theater Outcomes by Launch date" sheetId="14" r:id="rId7"/>
    <sheet name="Outcomes Based on Goals" sheetId="15" r:id="rId8"/>
  </sheets>
  <definedNames>
    <definedName name="_xlnm._FilterDatabase" localSheetId="0" hidden="1">Kickstarter!$A$1:$U$4115</definedName>
  </definedNames>
  <calcPr calcId="191029"/>
  <pivotCaches>
    <pivotCache cacheId="23" r:id="rId9"/>
    <pivotCache cacheId="24" r:id="rId10"/>
    <pivotCache cacheId="2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522" i="1" l="1"/>
  <c r="C9" i="15"/>
  <c r="C4" i="15"/>
  <c r="B4" i="15"/>
  <c r="D2" i="15"/>
  <c r="B2" i="15"/>
  <c r="O524" i="1"/>
  <c r="D13" i="15"/>
  <c r="D12" i="15"/>
  <c r="D11" i="15"/>
  <c r="D10" i="15"/>
  <c r="D9" i="15"/>
  <c r="D8" i="15"/>
  <c r="D7" i="15"/>
  <c r="D6" i="15"/>
  <c r="D5" i="15"/>
  <c r="D4" i="15"/>
  <c r="D3" i="15"/>
  <c r="C2" i="15"/>
  <c r="C13" i="15"/>
  <c r="C12" i="15"/>
  <c r="C11" i="15"/>
  <c r="C10" i="15"/>
  <c r="C8" i="15"/>
  <c r="C7" i="15"/>
  <c r="C6" i="15"/>
  <c r="C5" i="15"/>
  <c r="C3" i="15"/>
  <c r="B13" i="15"/>
  <c r="B12" i="15"/>
  <c r="B11" i="15"/>
  <c r="B10" i="15"/>
  <c r="B9" i="15"/>
  <c r="B8" i="15"/>
  <c r="B7" i="15"/>
  <c r="B6" i="15"/>
  <c r="B5" i="15"/>
  <c r="B3" i="15"/>
  <c r="S2" i="1"/>
  <c r="B14" i="11"/>
  <c r="C14" i="11"/>
  <c r="C13" i="11"/>
  <c r="C15" i="11" s="1"/>
  <c r="B13" i="11"/>
  <c r="B15" i="11" s="1"/>
  <c r="C12" i="11"/>
  <c r="B12" i="11"/>
  <c r="C6" i="11"/>
  <c r="C5" i="11"/>
  <c r="C4" i="11"/>
  <c r="B6" i="11"/>
  <c r="B5" i="11"/>
  <c r="B7" i="11" s="1"/>
  <c r="B4" i="11"/>
  <c r="C11" i="11"/>
  <c r="C10" i="11"/>
  <c r="B11" i="11"/>
  <c r="B10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82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C7" i="11" l="1"/>
  <c r="E9" i="15"/>
  <c r="E4" i="15"/>
  <c r="G4" i="15" s="1"/>
  <c r="E5" i="15"/>
  <c r="H5" i="15" s="1"/>
  <c r="E13" i="15"/>
  <c r="H13" i="15" s="1"/>
  <c r="E10" i="15"/>
  <c r="H10" i="15" s="1"/>
  <c r="G9" i="15"/>
  <c r="H9" i="15"/>
  <c r="H4" i="15"/>
  <c r="E7" i="15"/>
  <c r="H7" i="15" s="1"/>
  <c r="E6" i="15"/>
  <c r="F6" i="15" s="1"/>
  <c r="E12" i="15"/>
  <c r="H12" i="15" s="1"/>
  <c r="E3" i="15"/>
  <c r="H3" i="15" s="1"/>
  <c r="E11" i="15"/>
  <c r="H11" i="15" s="1"/>
  <c r="F9" i="15"/>
  <c r="E8" i="15"/>
  <c r="F8" i="15" s="1"/>
  <c r="E2" i="15"/>
  <c r="F2" i="15" s="1"/>
  <c r="F4" i="15" l="1"/>
  <c r="G2" i="15"/>
  <c r="F13" i="15"/>
  <c r="G13" i="15"/>
  <c r="F5" i="15"/>
  <c r="G5" i="15"/>
  <c r="H2" i="15"/>
  <c r="F10" i="15"/>
  <c r="G11" i="15"/>
  <c r="G10" i="15"/>
  <c r="G8" i="15"/>
  <c r="F11" i="15"/>
  <c r="F7" i="15"/>
  <c r="G7" i="15"/>
  <c r="G12" i="15"/>
  <c r="F3" i="15"/>
  <c r="F12" i="15"/>
  <c r="G6" i="15"/>
  <c r="H6" i="15"/>
  <c r="G3" i="15"/>
  <c r="H8" i="15"/>
</calcChain>
</file>

<file path=xl/sharedStrings.xml><?xml version="1.0" encoding="utf-8"?>
<sst xmlns="http://schemas.openxmlformats.org/spreadsheetml/2006/main" count="33050" uniqueCount="8420">
  <si>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</si>
  <si>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</si>
  <si>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</si>
  <si>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</si>
  <si>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</si>
  <si>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</si>
  <si>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</si>
  <si>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</si>
  <si>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</si>
  <si>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</si>
  <si>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</si>
  <si>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</si>
  <si>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</si>
  <si>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</si>
  <si>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</si>
  <si>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</si>
  <si>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</si>
  <si>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</si>
  <si>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</si>
  <si>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</si>
  <si>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</si>
  <si>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</si>
  <si>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</si>
  <si>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</si>
  <si>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</si>
  <si>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</si>
  <si>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</si>
  <si>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</si>
  <si>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</si>
  <si>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</si>
  <si>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</si>
  <si>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</si>
  <si>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</si>
  <si>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</si>
  <si>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</si>
  <si>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</si>
  <si>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</si>
  <si>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</si>
  <si>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</si>
  <si>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</si>
  <si>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</si>
  <si>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</si>
  <si>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</si>
  <si>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</si>
  <si>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</si>
  <si>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</si>
  <si>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</si>
  <si>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</si>
  <si>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</si>
  <si>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</si>
  <si>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</si>
  <si>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</si>
  <si>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</si>
  <si>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</si>
  <si>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</si>
  <si>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</si>
  <si>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</si>
  <si>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</si>
  <si>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</si>
  <si>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</si>
  <si>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</si>
  <si>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</si>
  <si>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</si>
  <si>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</si>
  <si>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</si>
  <si>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</si>
  <si>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</si>
  <si>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</si>
  <si>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</si>
  <si>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</si>
  <si>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</si>
  <si>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</si>
  <si>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</si>
  <si>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</si>
  <si>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</si>
  <si>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</si>
  <si>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</si>
  <si>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</si>
  <si>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</si>
  <si>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</si>
  <si>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</si>
  <si>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</si>
  <si>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</si>
  <si>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</si>
  <si>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</si>
  <si>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</si>
  <si>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</si>
  <si>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</si>
  <si>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</si>
  <si>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</si>
  <si>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</si>
  <si>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</si>
  <si>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</si>
  <si>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</si>
  <si>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</si>
  <si>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</si>
  <si>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</si>
  <si>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</si>
  <si>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</si>
  <si>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</si>
  <si>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</si>
  <si>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</si>
  <si>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</si>
  <si>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</si>
  <si>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</si>
  <si>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</si>
  <si>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</si>
  <si>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</si>
  <si>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</si>
  <si>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</si>
  <si>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</si>
  <si>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</si>
  <si>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</si>
  <si>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</si>
  <si>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</si>
  <si>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</si>
  <si>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</si>
  <si>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</si>
  <si>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</si>
  <si>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</si>
  <si>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</si>
  <si>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</si>
  <si>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</si>
  <si>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</si>
  <si>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</si>
  <si>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</si>
  <si>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</si>
  <si>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</si>
  <si>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</si>
  <si>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</si>
  <si>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</si>
  <si>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</si>
  <si>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</si>
  <si>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</si>
  <si>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</si>
  <si>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</si>
  <si>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</si>
  <si>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</si>
  <si>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</si>
  <si>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</si>
  <si>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</si>
  <si>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</si>
  <si>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</si>
  <si>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</si>
  <si>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</si>
  <si>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</si>
  <si>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</si>
  <si>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</si>
  <si>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</si>
  <si>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</si>
  <si>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</si>
  <si>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</si>
  <si>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</si>
  <si>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</si>
  <si>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</si>
  <si>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</si>
  <si>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</si>
  <si>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</si>
  <si>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</si>
  <si>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</si>
  <si>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</si>
  <si>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</si>
  <si>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</si>
  <si>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</si>
  <si>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</si>
  <si>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</si>
  <si>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</si>
  <si>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</si>
  <si>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</si>
  <si>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</si>
  <si>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</si>
  <si>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</si>
  <si>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</si>
  <si>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</si>
  <si>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</si>
  <si>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</si>
  <si>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</si>
  <si>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</si>
  <si>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</si>
  <si>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</si>
  <si>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</si>
  <si>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</si>
  <si>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</si>
  <si>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</si>
  <si>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</si>
  <si>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</si>
  <si>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</si>
  <si>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</si>
  <si>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</si>
  <si>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</si>
  <si>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</si>
  <si>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</si>
  <si>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</si>
  <si>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</si>
  <si>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</si>
  <si>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</si>
  <si>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</si>
  <si>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</si>
  <si>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</si>
  <si>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</si>
  <si>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</si>
  <si>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</si>
  <si>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</si>
  <si>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</si>
  <si>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</si>
  <si>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</si>
  <si>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</si>
  <si>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</si>
  <si>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</si>
  <si>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</si>
  <si>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</si>
  <si>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</si>
  <si>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</si>
  <si>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</si>
  <si>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</si>
  <si>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</si>
  <si>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</si>
  <si>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</si>
  <si>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</si>
  <si>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</si>
  <si>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</si>
  <si>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</si>
  <si>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</si>
  <si>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</si>
  <si>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</si>
  <si>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</si>
  <si>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</si>
  <si>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</si>
  <si>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</si>
  <si>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</si>
  <si>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</si>
  <si>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</si>
  <si>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</si>
  <si>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</si>
  <si>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</si>
  <si>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</si>
  <si>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</si>
  <si>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</si>
  <si>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</si>
  <si>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</si>
  <si>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</si>
  <si>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</si>
  <si>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</si>
  <si>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</si>
  <si>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</si>
  <si>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</si>
  <si>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</si>
  <si>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</si>
  <si>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</si>
  <si>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</si>
  <si>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</si>
  <si>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</si>
  <si>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</si>
  <si>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</si>
  <si>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</si>
  <si>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</si>
  <si>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</si>
  <si>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</si>
  <si>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</si>
  <si>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</si>
  <si>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</si>
  <si>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</si>
  <si>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</si>
  <si>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</si>
  <si>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</si>
  <si>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</si>
  <si>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</si>
  <si>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</si>
  <si>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</si>
  <si>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</si>
  <si>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</si>
  <si>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</si>
  <si>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</si>
  <si>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</si>
  <si>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</si>
  <si>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</si>
  <si>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</si>
  <si>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</si>
  <si>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</si>
  <si>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</si>
  <si>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</si>
  <si>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</si>
  <si>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</si>
  <si>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</si>
  <si>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</si>
  <si>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</si>
  <si>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</si>
  <si>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</si>
  <si>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</si>
  <si>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</si>
  <si>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</si>
  <si>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</si>
  <si>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</si>
  <si>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</si>
  <si>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</si>
  <si>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</si>
  <si>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</si>
  <si>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</si>
  <si>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</si>
  <si>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</si>
  <si>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</si>
  <si>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</si>
  <si>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</si>
  <si>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</si>
  <si>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</si>
  <si>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</si>
  <si>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</si>
  <si>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</si>
  <si>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</si>
  <si>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</si>
  <si>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</si>
  <si>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</si>
  <si>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</si>
  <si>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</si>
  <si>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</si>
  <si>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</si>
  <si>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</si>
  <si>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</si>
  <si>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</si>
  <si>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</si>
  <si>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</si>
  <si>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</si>
  <si>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</si>
  <si>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</si>
  <si>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</si>
  <si>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</si>
  <si>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</si>
  <si>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</si>
  <si>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</si>
  <si>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</si>
  <si>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</si>
  <si>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</si>
  <si>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</si>
  <si>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</si>
  <si>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</si>
  <si>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</si>
  <si>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</si>
  <si>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</si>
  <si>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</si>
  <si>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</si>
  <si>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</si>
  <si>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</si>
  <si>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</si>
  <si>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</si>
  <si>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</si>
  <si>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</si>
  <si>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</si>
  <si>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</si>
  <si>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</si>
  <si>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</si>
  <si>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</si>
  <si>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</si>
  <si>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</si>
  <si>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</si>
  <si>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</si>
  <si>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</si>
  <si>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</si>
  <si>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</si>
  <si>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</si>
  <si>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</si>
  <si>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</si>
  <si>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</si>
  <si>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</si>
  <si>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</si>
  <si>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</si>
  <si>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</si>
  <si>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</si>
  <si>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</si>
  <si>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</si>
  <si>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</si>
  <si>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</si>
  <si>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</si>
  <si>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</si>
  <si>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</si>
  <si>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</si>
  <si>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</si>
  <si>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</si>
  <si>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</si>
  <si>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</si>
  <si>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</si>
  <si>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</si>
  <si>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</si>
  <si>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</si>
  <si>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</si>
  <si>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</si>
  <si>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</si>
  <si>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</si>
  <si>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</si>
  <si>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</si>
  <si>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</si>
  <si>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</si>
  <si>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</si>
  <si>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</si>
  <si>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</si>
  <si>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</si>
  <si>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</si>
  <si>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</si>
  <si>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</si>
  <si>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</si>
  <si>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</si>
  <si>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</si>
  <si>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</si>
  <si>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</si>
  <si>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</si>
  <si>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</si>
  <si>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</si>
  <si>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</si>
  <si>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</si>
  <si>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</si>
  <si>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</si>
  <si>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</si>
  <si>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</si>
  <si>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</si>
  <si>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</si>
  <si>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</si>
  <si>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</si>
  <si>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</si>
  <si>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</si>
  <si>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</si>
  <si>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</si>
  <si>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</si>
  <si>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</si>
  <si>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</si>
  <si>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</si>
  <si>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</si>
  <si>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</si>
  <si>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</si>
  <si>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</si>
  <si>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</si>
  <si>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</si>
  <si>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</si>
  <si>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</si>
  <si>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</si>
  <si>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</si>
  <si>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</si>
  <si>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</si>
  <si>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</si>
  <si>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</si>
  <si>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</si>
  <si>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</si>
  <si>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</si>
  <si>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</si>
  <si>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</si>
  <si>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</si>
  <si>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</si>
  <si>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</si>
  <si>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</si>
  <si>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</si>
  <si>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</si>
  <si>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</si>
  <si>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</si>
  <si>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</si>
  <si>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</si>
  <si>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</si>
  <si>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</si>
  <si>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</si>
  <si>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</si>
  <si>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</si>
  <si>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</si>
  <si>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</si>
  <si>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</si>
  <si>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</si>
  <si>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</si>
  <si>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</si>
  <si>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</si>
  <si>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</si>
  <si>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</si>
  <si>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</si>
  <si>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</si>
  <si>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</si>
  <si>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</si>
  <si>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</si>
  <si>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</si>
  <si>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</si>
  <si>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</si>
  <si>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</si>
  <si>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</si>
  <si>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</si>
  <si>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</si>
  <si>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</si>
  <si>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</si>
  <si>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</si>
  <si>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</si>
  <si>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</si>
  <si>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</si>
  <si>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</si>
  <si>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</si>
  <si>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</si>
  <si>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</si>
  <si>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</si>
  <si>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</si>
  <si>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</si>
  <si>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</si>
  <si>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</si>
  <si>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</si>
  <si>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</si>
  <si>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</si>
  <si>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</si>
  <si>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</si>
  <si>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</si>
  <si>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</si>
  <si>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</si>
  <si>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</si>
  <si>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</si>
  <si>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</si>
  <si>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</si>
  <si>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</si>
  <si>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</si>
  <si>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</si>
  <si>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</si>
  <si>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</si>
  <si>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</si>
  <si>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</si>
  <si>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</si>
  <si>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</si>
  <si>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</si>
  <si>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</si>
  <si>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</si>
  <si>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</si>
  <si>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</si>
  <si>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</si>
  <si>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</si>
  <si>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</si>
  <si>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</si>
  <si>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</si>
  <si>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</si>
  <si>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</si>
  <si>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</si>
  <si>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</si>
  <si>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</si>
  <si>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</si>
  <si>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</si>
  <si>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</si>
  <si>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</si>
  <si>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</si>
  <si>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</si>
  <si>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</si>
  <si>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</si>
  <si>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</si>
  <si>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</si>
  <si>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</si>
  <si>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</si>
  <si>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</si>
  <si>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</si>
  <si>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</si>
  <si>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</si>
  <si>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</si>
  <si>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</si>
  <si>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</si>
  <si>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</si>
  <si>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</si>
  <si>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</si>
  <si>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</si>
  <si>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</si>
  <si>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</si>
  <si>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</si>
  <si>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</si>
  <si>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</si>
  <si>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</si>
  <si>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</si>
  <si>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</si>
  <si>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</si>
  <si>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</si>
  <si>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</si>
  <si>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</si>
  <si>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</si>
  <si>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</si>
  <si>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</si>
  <si>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</si>
  <si>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</si>
  <si>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</si>
  <si>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</si>
  <si>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</si>
  <si>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</si>
  <si>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</si>
  <si>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</si>
  <si>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</si>
  <si>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</si>
  <si>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</si>
  <si>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</si>
  <si>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</si>
  <si>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</si>
  <si>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</si>
  <si>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</si>
  <si>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</si>
  <si>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</si>
  <si>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</si>
  <si>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</si>
  <si>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</si>
  <si>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</si>
  <si>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</si>
  <si>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</si>
  <si>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</si>
  <si>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</si>
  <si>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</si>
  <si>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</si>
  <si>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</si>
  <si>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</si>
  <si>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</si>
  <si>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</si>
  <si>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</si>
  <si>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</si>
  <si>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</si>
  <si>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</si>
  <si>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</si>
  <si>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</si>
  <si>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</si>
  <si>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</si>
  <si>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</si>
  <si>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</si>
  <si>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</si>
  <si>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</si>
  <si>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</si>
  <si>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</si>
  <si>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</si>
  <si>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</si>
  <si>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</si>
  <si>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</si>
  <si>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</si>
  <si>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</si>
  <si>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</si>
  <si>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</si>
  <si>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</si>
  <si>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</si>
  <si>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</si>
  <si>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</si>
  <si>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</si>
  <si>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</si>
  <si>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</si>
  <si>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</si>
  <si>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</si>
  <si>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</si>
  <si>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</si>
  <si>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</si>
  <si>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</si>
  <si>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</si>
  <si>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</si>
  <si>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</si>
  <si>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</si>
  <si>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</si>
  <si>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</si>
  <si>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</si>
  <si>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</si>
  <si>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</si>
  <si>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</si>
  <si>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</si>
  <si>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</si>
  <si>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</si>
  <si>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</si>
  <si>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</si>
  <si>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</si>
  <si>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</si>
  <si>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</si>
  <si>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</si>
  <si>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</si>
  <si>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</si>
  <si>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</si>
  <si>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</si>
  <si>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</si>
  <si>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</si>
  <si>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</si>
  <si>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</si>
  <si>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</si>
  <si>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</si>
  <si>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</si>
  <si>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</si>
  <si>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</si>
  <si>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</si>
  <si>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</si>
  <si>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</si>
  <si>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</si>
  <si>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</si>
  <si>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</si>
  <si>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</si>
  <si>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</si>
  <si>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</si>
  <si>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</si>
  <si>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</si>
  <si>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</si>
  <si>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</si>
  <si>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</si>
  <si>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</si>
  <si>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</si>
  <si>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</si>
  <si>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</si>
  <si>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</si>
  <si>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</si>
  <si>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</si>
  <si>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</si>
  <si>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</si>
  <si>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</si>
  <si>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</si>
  <si>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</si>
  <si>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</si>
  <si>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</si>
  <si>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</si>
  <si>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</si>
  <si>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</si>
  <si>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</si>
  <si>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</si>
  <si>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</si>
  <si>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</si>
  <si>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</si>
  <si>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</si>
  <si>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</si>
  <si>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</si>
  <si>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</si>
  <si>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</si>
  <si>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</si>
  <si>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</si>
  <si>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</si>
  <si>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</si>
  <si>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</si>
  <si>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</si>
  <si>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</si>
  <si>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</si>
  <si>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</si>
  <si>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</si>
  <si>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</si>
  <si>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</si>
  <si>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</si>
  <si>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</si>
  <si>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</si>
  <si>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</si>
  <si>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</si>
  <si>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</si>
  <si>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</si>
  <si>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</si>
  <si>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</si>
  <si>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</si>
  <si>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</si>
  <si>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</si>
  <si>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</si>
  <si>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</si>
  <si>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</si>
  <si>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</si>
  <si>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</si>
  <si>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</si>
  <si>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</si>
  <si>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</si>
  <si>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</si>
  <si>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</si>
  <si>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</si>
  <si>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</si>
  <si>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</si>
  <si>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</si>
  <si>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</si>
  <si>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</si>
  <si>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</si>
  <si>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</si>
  <si>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</si>
  <si>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</si>
  <si>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</si>
  <si>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</si>
  <si>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</si>
  <si>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</si>
  <si>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</si>
  <si>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</si>
  <si>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</si>
  <si>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</si>
  <si>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</si>
  <si>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</si>
  <si>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</si>
  <si>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</si>
  <si>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</si>
  <si>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</si>
  <si>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</si>
  <si>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</si>
  <si>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</si>
  <si>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</si>
  <si>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</si>
  <si>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</si>
  <si>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</si>
  <si>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</si>
  <si>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</si>
  <si>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</si>
  <si>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</si>
  <si>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</si>
  <si>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</si>
  <si>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</si>
  <si>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</si>
  <si>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</si>
  <si>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</si>
  <si>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</si>
  <si>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</si>
  <si>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</si>
  <si>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</si>
  <si>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</si>
  <si>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</si>
  <si>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</si>
  <si>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</si>
  <si>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</si>
  <si>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</si>
  <si>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</si>
  <si>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</si>
  <si>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</si>
  <si>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</si>
  <si>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</si>
  <si>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</si>
  <si>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</si>
  <si>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</si>
  <si>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</si>
  <si>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</si>
  <si>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</si>
  <si>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</si>
  <si>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</si>
  <si>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</si>
  <si>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</si>
  <si>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</si>
  <si>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</si>
  <si>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</si>
  <si>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</si>
  <si>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</si>
  <si>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</si>
  <si>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</si>
  <si>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</si>
  <si>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</si>
  <si>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</si>
  <si>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</si>
  <si>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</si>
  <si>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</si>
  <si>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</si>
  <si>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</si>
  <si>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</si>
  <si>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</si>
  <si>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</si>
  <si>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</si>
  <si>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</si>
  <si>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</si>
  <si>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</si>
  <si>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</si>
  <si>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</si>
  <si>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</si>
  <si>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</si>
  <si>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</si>
  <si>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</si>
  <si>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</si>
  <si>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</si>
  <si>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</si>
  <si>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</si>
  <si>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</si>
  <si>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</si>
  <si>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</si>
  <si>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</si>
  <si>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</si>
  <si>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</si>
  <si>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</si>
  <si>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</si>
  <si>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</si>
  <si>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</si>
  <si>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</si>
  <si>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</si>
  <si>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</si>
  <si>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</si>
  <si>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</si>
  <si>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</si>
  <si>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</si>
  <si>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</si>
  <si>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</si>
  <si>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</si>
  <si>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</si>
  <si>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</si>
  <si>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</si>
  <si>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</si>
  <si>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</si>
  <si>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</si>
  <si>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</si>
  <si>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</si>
  <si>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</si>
  <si>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</si>
  <si>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</si>
  <si>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</si>
  <si>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</si>
  <si>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</si>
  <si>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</si>
  <si>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</si>
  <si>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</si>
  <si>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</si>
  <si>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</si>
  <si>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</si>
  <si>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</si>
  <si>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</si>
  <si>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</si>
  <si>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</si>
  <si>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</si>
  <si>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</si>
  <si>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</si>
  <si>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</si>
  <si>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</si>
  <si>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</si>
  <si>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</si>
  <si>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</si>
  <si>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</si>
  <si>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</si>
  <si>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</si>
  <si>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</si>
  <si>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</si>
  <si>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</si>
  <si>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</si>
  <si>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</si>
  <si>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</si>
  <si>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</si>
  <si>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</si>
  <si>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</si>
  <si>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</si>
  <si>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</si>
  <si>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</si>
  <si>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</si>
  <si>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</si>
  <si>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</si>
  <si>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</si>
  <si>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</si>
  <si>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</si>
  <si>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</si>
  <si>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</si>
  <si>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</si>
  <si>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</si>
  <si>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</si>
  <si>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</si>
  <si>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</si>
  <si>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</si>
  <si>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</si>
  <si>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</si>
  <si>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</si>
  <si>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</si>
  <si>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</si>
  <si>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</si>
  <si>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</si>
  <si>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</si>
  <si>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</si>
  <si>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</si>
  <si>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</si>
  <si>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</si>
  <si>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</si>
  <si>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</si>
  <si>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</si>
  <si>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</si>
  <si>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</si>
  <si>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</si>
  <si>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</si>
  <si>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</si>
  <si>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</si>
  <si>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</si>
  <si>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</si>
  <si>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</si>
  <si>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</si>
  <si>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</si>
  <si>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</si>
  <si>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</si>
  <si>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</si>
  <si>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</si>
  <si>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</si>
  <si>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</si>
  <si>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</si>
  <si>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</si>
  <si>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</si>
  <si>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</si>
  <si>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</si>
  <si>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</si>
  <si>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</si>
  <si>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</si>
  <si>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</si>
  <si>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</si>
  <si>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</si>
  <si>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</si>
  <si>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</si>
  <si>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</si>
  <si>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</si>
  <si>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</si>
  <si>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</si>
  <si>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</si>
  <si>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</si>
  <si>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</si>
  <si>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</si>
  <si>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</si>
  <si>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</si>
  <si>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</si>
  <si>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</si>
  <si>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</si>
  <si>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</si>
  <si>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</si>
  <si>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</si>
  <si>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</si>
  <si>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</si>
  <si>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</si>
  <si>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</si>
  <si>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</si>
  <si>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</si>
  <si>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</si>
  <si>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</si>
  <si>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</si>
  <si>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</si>
  <si>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</si>
  <si>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</si>
  <si>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</si>
  <si>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</si>
  <si>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</si>
  <si>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</si>
  <si>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</si>
  <si>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</si>
  <si>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</si>
  <si>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</si>
  <si>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</si>
  <si>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</si>
  <si>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</si>
  <si>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</si>
  <si>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</si>
  <si>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</si>
  <si>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</si>
  <si>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</si>
  <si>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</si>
  <si>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</si>
  <si>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</si>
  <si>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</si>
  <si>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</si>
  <si>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</si>
  <si>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</si>
  <si>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</si>
  <si>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</si>
  <si>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</si>
  <si>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</si>
  <si>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</si>
  <si>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</si>
  <si>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</si>
  <si>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</si>
  <si>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</si>
  <si>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</si>
  <si>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</si>
  <si>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</si>
  <si>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</si>
  <si>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</si>
  <si>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</si>
  <si>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</si>
  <si>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</si>
  <si>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</si>
  <si>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</si>
  <si>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</si>
  <si>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</si>
  <si>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</si>
  <si>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</si>
  <si>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</si>
  <si>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</si>
  <si>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</si>
  <si>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</si>
  <si>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</si>
  <si>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</si>
  <si>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</si>
  <si>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</si>
  <si>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</si>
  <si>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</si>
  <si>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</si>
  <si>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</si>
  <si>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</si>
  <si>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</si>
  <si>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</si>
  <si>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</si>
  <si>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</si>
  <si>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</si>
  <si>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</si>
  <si>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</si>
  <si>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</si>
  <si>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</si>
  <si>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</si>
  <si>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</si>
  <si>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</si>
  <si>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</si>
  <si>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</si>
  <si>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</si>
  <si>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</si>
  <si>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</si>
  <si>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</si>
  <si>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</si>
  <si>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</si>
  <si>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</si>
  <si>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</si>
  <si>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</si>
  <si>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</si>
  <si>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</si>
  <si>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</si>
  <si>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</si>
  <si>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</si>
  <si>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</si>
  <si>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</si>
  <si>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</si>
  <si>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</si>
  <si>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</si>
  <si>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</si>
  <si>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</si>
  <si>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</si>
  <si>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</si>
  <si>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</si>
  <si>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</si>
  <si>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</si>
  <si>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</si>
  <si>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</si>
  <si>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</si>
  <si>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</si>
  <si>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</si>
  <si>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</si>
  <si>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</si>
  <si>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</si>
  <si>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</si>
  <si>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</si>
  <si>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</si>
  <si>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</si>
  <si>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</si>
  <si>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</si>
  <si>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</si>
  <si>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</si>
  <si>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</si>
  <si>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</si>
  <si>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</si>
  <si>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</si>
  <si>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</si>
  <si>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</si>
  <si>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</si>
  <si>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</si>
  <si>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</si>
  <si>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</si>
  <si>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</si>
  <si>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</si>
  <si>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</si>
  <si>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</si>
  <si>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</si>
  <si>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</si>
  <si>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</si>
  <si>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</si>
  <si>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</si>
  <si>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</si>
  <si>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</si>
  <si>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</si>
  <si>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</si>
  <si>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</si>
  <si>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</si>
  <si>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</si>
  <si>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</si>
  <si>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</si>
  <si>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</si>
  <si>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</si>
  <si>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</si>
  <si>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</si>
  <si>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</si>
  <si>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</si>
  <si>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</si>
  <si>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</si>
  <si>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</si>
  <si>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</si>
  <si>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</si>
  <si>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</si>
  <si>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</si>
  <si>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</si>
  <si>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</si>
  <si>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</si>
  <si>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</si>
  <si>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</si>
  <si>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</si>
  <si>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</si>
  <si>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</si>
  <si>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</si>
  <si>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</si>
  <si>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</si>
  <si>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</si>
  <si>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</si>
  <si>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</si>
  <si>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</si>
  <si>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</si>
  <si>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</si>
  <si>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</si>
  <si>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</si>
  <si>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</si>
  <si>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</si>
  <si>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</si>
  <si>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</si>
  <si>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</si>
  <si>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</si>
  <si>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</si>
  <si>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</si>
  <si>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</si>
  <si>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</si>
  <si>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</si>
  <si>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</si>
  <si>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</si>
  <si>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</si>
  <si>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</si>
  <si>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</si>
  <si>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</si>
  <si>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</si>
  <si>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</si>
  <si>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</si>
  <si>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</si>
  <si>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</si>
  <si>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</si>
  <si>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</si>
  <si>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</si>
  <si>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</si>
  <si>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</si>
  <si>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</si>
  <si>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</si>
  <si>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</si>
  <si>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</si>
  <si>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</si>
  <si>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</si>
  <si>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</si>
  <si>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</si>
  <si>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</si>
  <si>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</si>
  <si>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</si>
  <si>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</si>
  <si>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</si>
  <si>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</si>
  <si>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</si>
  <si>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</si>
  <si>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</si>
  <si>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</si>
  <si>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</si>
  <si>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</si>
  <si>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</si>
  <si>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</si>
  <si>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</si>
  <si>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</si>
  <si>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</si>
  <si>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</si>
  <si>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</si>
  <si>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</si>
  <si>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</si>
  <si>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</si>
  <si>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</si>
  <si>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</si>
  <si>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</si>
  <si>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</si>
  <si>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</si>
  <si>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</si>
  <si>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</si>
  <si>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</si>
  <si>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</si>
  <si>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</si>
  <si>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</si>
  <si>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</si>
  <si>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</si>
  <si>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</si>
  <si>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</si>
  <si>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</si>
  <si>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</si>
  <si>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</si>
  <si>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</si>
  <si>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</si>
  <si>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</si>
  <si>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</si>
  <si>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</si>
  <si>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</si>
  <si>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</si>
  <si>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</si>
  <si>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</si>
  <si>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</si>
  <si>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</si>
  <si>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</si>
  <si>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</si>
  <si>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</si>
  <si>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</si>
  <si>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</si>
  <si>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</si>
  <si>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</si>
  <si>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</si>
  <si>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</si>
  <si>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</si>
  <si>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</si>
  <si>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</si>
  <si>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</si>
  <si>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</si>
  <si>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</si>
  <si>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</si>
  <si>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</si>
  <si>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</si>
  <si>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</si>
  <si>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</si>
  <si>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</si>
  <si>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</si>
  <si>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</si>
  <si>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</si>
  <si>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</si>
  <si>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</si>
  <si>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</si>
  <si>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</si>
  <si>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</si>
  <si>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</si>
  <si>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</si>
  <si>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</si>
  <si>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</si>
  <si>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</si>
  <si>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</si>
  <si>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</si>
  <si>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</si>
  <si>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</si>
  <si>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</si>
  <si>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</si>
  <si>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</si>
  <si>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</si>
  <si>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</si>
  <si>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</si>
  <si>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</si>
  <si>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</si>
  <si>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</si>
  <si>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</si>
  <si>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</si>
  <si>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</si>
  <si>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</si>
  <si>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</si>
  <si>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</si>
  <si>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</si>
  <si>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</si>
  <si>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</si>
  <si>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</si>
  <si>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</si>
  <si>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</si>
  <si>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</si>
  <si>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</si>
  <si>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</si>
  <si>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</si>
  <si>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</si>
  <si>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</si>
  <si>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</si>
  <si>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</si>
  <si>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</si>
  <si>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</si>
  <si>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</si>
  <si>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</si>
  <si>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</si>
  <si>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</si>
  <si>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</si>
  <si>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</si>
  <si>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</si>
  <si>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</si>
  <si>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</si>
  <si>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</si>
  <si>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</si>
  <si>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</si>
  <si>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</si>
  <si>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</si>
  <si>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</si>
  <si>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</si>
  <si>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</si>
  <si>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</si>
  <si>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</si>
  <si>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</si>
  <si>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</si>
  <si>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</si>
  <si>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</si>
  <si>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</si>
  <si>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</si>
  <si>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</si>
  <si>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</si>
  <si>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</si>
  <si>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</si>
  <si>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</si>
  <si>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</si>
  <si>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</si>
  <si>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</si>
  <si>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</si>
  <si>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</si>
  <si>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</si>
  <si>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</si>
  <si>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</si>
  <si>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</si>
  <si>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</si>
  <si>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</si>
  <si>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</si>
  <si>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</si>
  <si>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</si>
  <si>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</si>
  <si>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</si>
  <si>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</si>
  <si>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</si>
  <si>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</si>
  <si>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</si>
  <si>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</si>
  <si>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</si>
  <si>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</si>
  <si>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</si>
  <si>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</si>
  <si>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</si>
  <si>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</si>
  <si>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</si>
  <si>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</si>
  <si>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</si>
  <si>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</si>
  <si>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</si>
  <si>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</si>
  <si>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</si>
  <si>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</si>
  <si>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</si>
  <si>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</si>
  <si>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</si>
  <si>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</si>
  <si>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</si>
  <si>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</si>
  <si>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</si>
  <si>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</si>
  <si>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</si>
  <si>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</si>
  <si>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</si>
  <si>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</si>
  <si>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</si>
  <si>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</si>
  <si>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</si>
  <si>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</si>
  <si>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</si>
  <si>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</si>
  <si>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</si>
  <si>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</si>
  <si>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</si>
  <si>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</si>
  <si>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</si>
  <si>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</si>
  <si>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</si>
  <si>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</si>
  <si>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</si>
  <si>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</si>
  <si>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</si>
  <si>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</si>
  <si>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</si>
  <si>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</si>
  <si>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</si>
  <si>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</si>
  <si>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</si>
  <si>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</si>
  <si>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</si>
  <si>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</si>
  <si>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</si>
  <si>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</si>
  <si>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</si>
  <si>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</si>
  <si>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</si>
  <si>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</si>
  <si>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</si>
  <si>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</si>
  <si>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</si>
  <si>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</si>
  <si>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</si>
  <si>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</si>
  <si>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</si>
  <si>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</si>
  <si>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</si>
  <si>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</si>
  <si>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</si>
  <si>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</si>
  <si>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</si>
  <si>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</si>
  <si>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</si>
  <si>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</si>
  <si>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</si>
  <si>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</si>
  <si>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</si>
  <si>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</si>
  <si>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</si>
  <si>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</si>
  <si>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</si>
  <si>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</si>
  <si>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</si>
  <si>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</si>
  <si>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</si>
  <si>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</si>
  <si>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</si>
  <si>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</si>
  <si>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</si>
  <si>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</si>
  <si>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</si>
  <si>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</si>
  <si>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</si>
  <si>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</si>
  <si>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</si>
  <si>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</si>
  <si>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</si>
  <si>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</si>
  <si>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</si>
  <si>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</si>
  <si>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</si>
  <si>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</si>
  <si>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</si>
  <si>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</si>
  <si>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</si>
  <si>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</si>
  <si>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</si>
  <si>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</si>
  <si>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</si>
  <si>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</si>
  <si>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</si>
  <si>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</si>
  <si>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</si>
  <si>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</si>
  <si>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</si>
  <si>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</si>
  <si>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</si>
  <si>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</si>
  <si>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</si>
  <si>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</si>
  <si>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</si>
  <si>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</si>
  <si>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</si>
  <si>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</si>
  <si>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</si>
  <si>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</si>
  <si>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</si>
  <si>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</si>
  <si>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</si>
  <si>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</si>
  <si>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</si>
  <si>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</si>
  <si>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</si>
  <si>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</si>
  <si>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</si>
  <si>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</si>
  <si>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</si>
  <si>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</si>
  <si>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</si>
  <si>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</si>
  <si>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</si>
  <si>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</si>
  <si>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</si>
  <si>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</si>
  <si>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</si>
  <si>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</si>
  <si>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</si>
  <si>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</si>
  <si>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</si>
  <si>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</si>
  <si>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</si>
  <si>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</si>
  <si>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</si>
  <si>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</si>
  <si>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</si>
  <si>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</si>
  <si>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</si>
  <si>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</si>
  <si>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</si>
  <si>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</si>
  <si>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</si>
  <si>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</si>
  <si>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</si>
  <si>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</si>
  <si>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</si>
  <si>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</si>
  <si>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</si>
  <si>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</si>
  <si>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</si>
  <si>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</si>
  <si>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</si>
  <si>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</si>
  <si>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</si>
  <si>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</si>
  <si>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</si>
  <si>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</si>
  <si>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</si>
  <si>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</si>
  <si>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</si>
  <si>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</si>
  <si>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</si>
  <si>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</si>
  <si>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</si>
  <si>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</si>
  <si>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</si>
  <si>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</si>
  <si>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</si>
  <si>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</si>
  <si>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</si>
  <si>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</si>
  <si>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</si>
  <si>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</si>
  <si>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</si>
  <si>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</si>
  <si>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</si>
  <si>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</si>
  <si>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</si>
  <si>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</si>
  <si>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</si>
  <si>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</si>
  <si>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</si>
  <si>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</si>
  <si>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</si>
  <si>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</si>
  <si>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</si>
  <si>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</si>
  <si>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</si>
  <si>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</si>
  <si>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</si>
  <si>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</si>
  <si>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</si>
  <si>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</si>
  <si>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</si>
  <si>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</si>
  <si>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</si>
  <si>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</si>
  <si>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</si>
  <si>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</si>
  <si>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</si>
  <si>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</si>
  <si>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</si>
  <si>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</si>
  <si>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</si>
  <si>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</si>
  <si>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</si>
  <si>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</si>
  <si>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</si>
  <si>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</si>
  <si>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</si>
  <si>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</si>
  <si>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</si>
  <si>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</si>
  <si>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</si>
  <si>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</si>
  <si>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</si>
  <si>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</si>
  <si>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</si>
  <si>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</si>
  <si>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</si>
  <si>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</si>
  <si>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</si>
  <si>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</si>
  <si>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</si>
  <si>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</si>
  <si>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</si>
  <si>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</si>
  <si>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</si>
  <si>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</si>
  <si>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</si>
  <si>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</si>
  <si>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</si>
  <si>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</si>
  <si>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</si>
  <si>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</si>
  <si>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</si>
  <si>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</si>
  <si>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</si>
  <si>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</si>
  <si>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</si>
  <si>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</si>
  <si>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</si>
  <si>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</si>
  <si>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</si>
  <si>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</si>
  <si>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</si>
  <si>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</si>
  <si>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</si>
  <si>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</si>
  <si>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</si>
  <si>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</si>
  <si>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</si>
  <si>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</si>
  <si>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</si>
  <si>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</si>
  <si>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</si>
  <si>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</si>
  <si>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</si>
  <si>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</si>
  <si>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</si>
  <si>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</si>
  <si>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</si>
  <si>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</si>
  <si>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</si>
  <si>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</si>
  <si>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</si>
  <si>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</si>
  <si>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</si>
  <si>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</si>
  <si>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</si>
  <si>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</si>
  <si>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</si>
  <si>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</si>
  <si>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</si>
  <si>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</si>
  <si>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</si>
  <si>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</si>
  <si>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</si>
  <si>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</si>
  <si>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</si>
  <si>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</si>
  <si>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</si>
  <si>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</si>
  <si>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</si>
  <si>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</si>
  <si>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</si>
  <si>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</si>
  <si>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</si>
  <si>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</si>
  <si>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</si>
  <si>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</si>
  <si>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</si>
  <si>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</si>
  <si>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</si>
  <si>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</si>
  <si>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</si>
  <si>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</si>
  <si>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</si>
  <si>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</si>
  <si>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</si>
  <si>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</si>
  <si>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</si>
  <si>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</si>
  <si>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</si>
  <si>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</si>
  <si>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</si>
  <si>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</si>
  <si>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</si>
  <si>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</si>
  <si>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</si>
  <si>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</si>
  <si>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</si>
  <si>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</si>
  <si>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</si>
  <si>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</si>
  <si>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</si>
  <si>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</si>
  <si>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</si>
  <si>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</si>
  <si>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</si>
  <si>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</si>
  <si>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</si>
  <si>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</si>
  <si>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</si>
  <si>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</si>
  <si>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</si>
  <si>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</si>
  <si>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</si>
  <si>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</si>
  <si>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</si>
  <si>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</si>
  <si>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</si>
  <si>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</si>
  <si>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</si>
  <si>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</si>
  <si>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</si>
  <si>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</si>
  <si>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</si>
  <si>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</si>
  <si>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</si>
  <si>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</si>
  <si>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</si>
  <si>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</si>
  <si>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</si>
  <si>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</si>
  <si>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</si>
  <si>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</si>
  <si>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</si>
  <si>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</si>
  <si>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</si>
  <si>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</si>
  <si>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</si>
  <si>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</si>
  <si>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</si>
  <si>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</si>
  <si>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</si>
  <si>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</si>
  <si>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</si>
  <si>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</si>
  <si>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</si>
  <si>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</si>
  <si>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</si>
  <si>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</si>
  <si>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</si>
  <si>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</si>
  <si>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</si>
  <si>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</si>
  <si>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</si>
  <si>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</si>
  <si>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</si>
  <si>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</si>
  <si>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</si>
  <si>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</si>
  <si>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</si>
  <si>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</si>
  <si>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</si>
  <si>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</si>
  <si>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</si>
  <si>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</si>
  <si>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</si>
  <si>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</si>
  <si>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</si>
  <si>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</si>
  <si>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</si>
  <si>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</si>
  <si>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</si>
  <si>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</si>
  <si>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</si>
  <si>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</si>
  <si>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</si>
  <si>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</si>
  <si>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</si>
  <si>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</si>
  <si>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</si>
  <si>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</si>
  <si>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</si>
  <si>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</si>
  <si>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</si>
  <si>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</si>
  <si>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</si>
  <si>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</si>
  <si>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</si>
  <si>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</si>
  <si>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</si>
  <si>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</si>
  <si>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</si>
  <si>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</si>
  <si>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</si>
  <si>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</si>
  <si>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</si>
  <si>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</si>
  <si>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</si>
  <si>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</si>
  <si>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</si>
  <si>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</si>
  <si>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</si>
  <si>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</si>
  <si>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</si>
  <si>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</si>
  <si>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</si>
  <si>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</si>
  <si>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</si>
  <si>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</si>
  <si>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</si>
  <si>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</si>
  <si>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</si>
  <si>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</si>
  <si>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</si>
  <si>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</si>
  <si>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</si>
  <si>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</si>
  <si>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</si>
  <si>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</si>
  <si>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</si>
  <si>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</si>
  <si>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</si>
  <si>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</si>
  <si>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</si>
  <si>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</si>
  <si>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</si>
  <si>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</si>
  <si>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</si>
  <si>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</si>
  <si>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</si>
  <si>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</si>
  <si>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</si>
  <si>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</si>
  <si>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</si>
  <si>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</si>
  <si>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</si>
  <si>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</si>
  <si>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</si>
  <si>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</si>
  <si>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</si>
  <si>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</si>
  <si>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</si>
  <si>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</si>
  <si>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</si>
  <si>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</si>
  <si>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</si>
  <si>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</si>
  <si>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</si>
  <si>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</si>
  <si>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</si>
  <si>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</si>
  <si>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</si>
  <si>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</si>
  <si>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</si>
  <si>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</si>
  <si>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</si>
  <si>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</si>
  <si>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</si>
  <si>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</si>
  <si>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</si>
  <si>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</si>
  <si>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</si>
  <si>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</si>
  <si>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</si>
  <si>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</si>
  <si>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</si>
  <si>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</si>
  <si>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</si>
  <si>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</si>
  <si>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</si>
  <si>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</si>
  <si>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</si>
  <si>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</si>
  <si>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</si>
  <si>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</si>
  <si>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</si>
  <si>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</si>
  <si>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</si>
  <si>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</si>
  <si>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</si>
  <si>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</si>
  <si>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</si>
  <si>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</si>
  <si>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</si>
  <si>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</si>
  <si>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</si>
  <si>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</si>
  <si>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</si>
  <si>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</si>
  <si>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</si>
  <si>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</si>
  <si>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</si>
  <si>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</si>
  <si>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</si>
  <si>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</si>
  <si>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</si>
  <si>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</si>
  <si>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</si>
  <si>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</si>
  <si>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</si>
  <si>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</si>
  <si>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</si>
  <si>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</si>
  <si>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</si>
  <si>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</si>
  <si>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</si>
  <si>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</si>
  <si>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</si>
  <si>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</si>
  <si>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</si>
  <si>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</si>
  <si>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</si>
  <si>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</si>
  <si>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</si>
  <si>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</si>
  <si>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</si>
  <si>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</si>
  <si>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</si>
  <si>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</si>
  <si>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</si>
  <si>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</si>
  <si>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</si>
  <si>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</si>
  <si>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</si>
  <si>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</si>
  <si>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</si>
  <si>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</si>
  <si>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</si>
  <si>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</si>
  <si>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</si>
  <si>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</si>
  <si>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</si>
  <si>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</si>
  <si>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</si>
  <si>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</si>
  <si>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</si>
  <si>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</si>
  <si>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</si>
  <si>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</si>
  <si>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</si>
  <si>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</si>
  <si>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</si>
  <si>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</si>
  <si>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</si>
  <si>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</si>
  <si>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</si>
  <si>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</si>
  <si>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</si>
  <si>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</si>
  <si>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</si>
  <si>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</si>
  <si>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</si>
  <si>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</si>
  <si>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</si>
  <si>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</si>
  <si>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</si>
  <si>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</si>
  <si>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</si>
  <si>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</si>
  <si>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</si>
  <si>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</si>
  <si>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</si>
  <si>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</si>
  <si>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</si>
  <si>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</si>
  <si>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</si>
  <si>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</si>
  <si>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</si>
  <si>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</si>
  <si>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</si>
  <si>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</si>
  <si>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</si>
  <si>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</si>
  <si>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</si>
  <si>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</si>
  <si>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</si>
  <si>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</si>
  <si>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</si>
  <si>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</si>
  <si>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</si>
  <si>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</si>
  <si>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</si>
  <si>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</si>
  <si>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</si>
  <si>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</si>
  <si>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</si>
  <si>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</si>
  <si>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</si>
  <si>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</si>
  <si>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</si>
  <si>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</si>
  <si>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</si>
  <si>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</si>
  <si>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</si>
  <si>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</si>
  <si>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</si>
  <si>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</si>
  <si>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</si>
  <si>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</si>
  <si>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</si>
  <si>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</si>
  <si>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</si>
  <si>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</si>
  <si>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</si>
  <si>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</si>
  <si>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</si>
  <si>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</si>
  <si>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</si>
  <si>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</si>
  <si>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</si>
  <si>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</si>
  <si>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</si>
  <si>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</si>
  <si>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</si>
  <si>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</si>
  <si>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</si>
  <si>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</si>
  <si>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</si>
  <si>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</si>
  <si>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</si>
  <si>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</si>
  <si>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</si>
  <si>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</si>
  <si>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</si>
  <si>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</si>
  <si>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</si>
  <si>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</si>
  <si>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</si>
  <si>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</si>
  <si>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</si>
  <si>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</si>
  <si>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</si>
  <si>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</si>
  <si>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</si>
  <si>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</si>
  <si>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</si>
  <si>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</si>
  <si>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</si>
  <si>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</si>
  <si>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</si>
  <si>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</si>
  <si>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</si>
  <si>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</si>
  <si>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</si>
  <si>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</si>
  <si>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</si>
  <si>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</si>
  <si>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</si>
  <si>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</si>
  <si>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</si>
  <si>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</si>
  <si>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</si>
  <si>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</si>
  <si>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</si>
  <si>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</si>
  <si>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</si>
  <si>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</si>
  <si>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</si>
  <si>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</si>
  <si>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</si>
  <si>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</si>
  <si>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</si>
  <si>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</si>
  <si>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</si>
  <si>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</si>
  <si>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</si>
  <si>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</si>
  <si>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</si>
  <si>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</si>
  <si>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</si>
  <si>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</si>
  <si>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</si>
  <si>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</si>
  <si>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</si>
  <si>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</si>
  <si>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</si>
  <si>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</si>
  <si>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</si>
  <si>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</si>
  <si>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</si>
  <si>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</si>
  <si>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</si>
  <si>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</si>
  <si>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</si>
  <si>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</si>
  <si>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</si>
  <si>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</si>
  <si>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</si>
  <si>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</si>
  <si>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</si>
  <si>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</si>
  <si>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</si>
  <si>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</si>
  <si>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</si>
  <si>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</si>
  <si>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</si>
  <si>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</si>
  <si>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</si>
  <si>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</si>
  <si>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</si>
  <si>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</si>
  <si>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</si>
  <si>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</si>
  <si>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</si>
  <si>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</si>
  <si>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</si>
  <si>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</si>
  <si>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</si>
  <si>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</si>
  <si>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</si>
  <si>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</si>
  <si>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</si>
  <si>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</si>
  <si>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</si>
  <si>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</si>
  <si>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</si>
  <si>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</si>
  <si>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</si>
  <si>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</si>
  <si>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</si>
  <si>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</si>
  <si>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</si>
  <si>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</si>
  <si>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</si>
  <si>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</si>
  <si>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</si>
  <si>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</si>
  <si>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</si>
  <si>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</si>
  <si>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</si>
  <si>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</si>
  <si>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</si>
  <si>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</si>
  <si>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</si>
  <si>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</si>
  <si>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</si>
  <si>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</si>
  <si>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</si>
  <si>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</si>
  <si>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</si>
  <si>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</si>
  <si>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</si>
  <si>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</si>
  <si>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</si>
  <si>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</si>
  <si>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</si>
  <si>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</si>
  <si>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</si>
  <si>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</si>
  <si>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</si>
  <si>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</si>
  <si>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</si>
  <si>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</si>
  <si>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</si>
  <si>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</si>
  <si>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</si>
  <si>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</si>
  <si>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</si>
  <si>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</si>
  <si>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</si>
  <si>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</si>
  <si>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</si>
  <si>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</si>
  <si>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</si>
  <si>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</si>
  <si>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</si>
  <si>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</si>
  <si>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</si>
  <si>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</si>
  <si>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</si>
  <si>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</si>
  <si>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</si>
  <si>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</si>
  <si>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</si>
  <si>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</si>
  <si>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</si>
  <si>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</si>
  <si>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</si>
  <si>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</si>
  <si>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</si>
  <si>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</si>
  <si>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</si>
  <si>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</si>
  <si>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</si>
  <si>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</si>
  <si>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</si>
  <si>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</si>
  <si>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</si>
  <si>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</si>
  <si>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</si>
  <si>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</si>
  <si>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</si>
  <si>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</si>
  <si>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</si>
  <si>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</si>
  <si>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</si>
  <si>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</si>
  <si>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</si>
  <si>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</si>
  <si>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</si>
  <si>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</si>
  <si>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</si>
  <si>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</si>
  <si>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</si>
  <si>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</si>
  <si>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</si>
  <si>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</si>
  <si>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</si>
  <si>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</si>
  <si>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</si>
  <si>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</si>
  <si>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</si>
  <si>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</si>
  <si>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</si>
  <si>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</si>
  <si>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</si>
  <si>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</si>
  <si>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</si>
  <si>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</si>
  <si>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</si>
  <si>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</si>
  <si>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</si>
  <si>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</si>
  <si>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</si>
  <si>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</si>
  <si>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</si>
  <si>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</si>
  <si>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</si>
  <si>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</si>
  <si>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</si>
  <si>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</si>
  <si>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</si>
  <si>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</si>
  <si>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</si>
  <si>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</si>
  <si>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</si>
  <si>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</si>
  <si>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</si>
  <si>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</si>
  <si>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</si>
  <si>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</si>
  <si>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</si>
  <si>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</si>
  <si>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</si>
  <si>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</si>
  <si>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</si>
  <si>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</si>
  <si>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</si>
  <si>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</si>
  <si>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</si>
  <si>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</si>
  <si>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</si>
  <si>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</si>
  <si>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</si>
  <si>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</si>
  <si>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</si>
  <si>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</si>
  <si>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</si>
  <si>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</si>
  <si>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</si>
  <si>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</si>
  <si>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</si>
  <si>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</si>
  <si>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</si>
  <si>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</si>
  <si>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</si>
  <si>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</si>
  <si>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</si>
  <si>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</si>
  <si>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</si>
  <si>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</si>
  <si>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</si>
  <si>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</si>
  <si>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</si>
  <si>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</si>
  <si>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</si>
  <si>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</si>
  <si>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</si>
  <si>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</si>
  <si>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</si>
  <si>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</si>
  <si>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</si>
  <si>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</si>
  <si>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</si>
  <si>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</si>
  <si>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</si>
  <si>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</si>
  <si>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</si>
  <si>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</si>
  <si>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</si>
  <si>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</si>
  <si>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</si>
  <si>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</si>
  <si>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</si>
  <si>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</si>
  <si>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</si>
  <si>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</si>
  <si>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</si>
  <si>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</si>
  <si>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</si>
  <si>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</si>
  <si>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</si>
  <si>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</si>
  <si>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</si>
  <si>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</si>
  <si>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</si>
  <si>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</si>
  <si>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</si>
  <si>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</si>
  <si>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</si>
  <si>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</si>
  <si>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</si>
  <si>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</si>
  <si>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</si>
  <si>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</si>
  <si>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</si>
  <si>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</si>
  <si>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</si>
  <si>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</si>
  <si>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</si>
  <si>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</si>
  <si>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</si>
  <si>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</si>
  <si>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</si>
  <si>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</si>
  <si>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</si>
  <si>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</si>
  <si>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</si>
  <si>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</si>
  <si>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</si>
  <si>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</si>
  <si>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</si>
  <si>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</si>
  <si>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</si>
  <si>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</si>
  <si>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</si>
  <si>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</si>
  <si>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</si>
  <si>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</si>
  <si>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</si>
  <si>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</si>
  <si>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</si>
  <si>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</si>
  <si>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</si>
  <si>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</si>
  <si>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</si>
  <si>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</si>
  <si>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</si>
  <si>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</si>
  <si>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</si>
  <si>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</si>
  <si>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</si>
  <si>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</si>
  <si>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</si>
  <si>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</si>
  <si>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</si>
  <si>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</si>
  <si>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</si>
  <si>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</si>
  <si>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</si>
  <si>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</si>
  <si>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</si>
  <si>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</si>
  <si>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</si>
  <si>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</si>
  <si>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</si>
  <si>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</si>
  <si>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</si>
  <si>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</si>
  <si>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</si>
  <si>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</si>
  <si>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</si>
  <si>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</si>
  <si>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</si>
  <si>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</si>
  <si>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</si>
  <si>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</si>
  <si>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</si>
  <si>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</si>
  <si>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</si>
  <si>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</si>
  <si>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</si>
  <si>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</si>
  <si>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</si>
  <si>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</si>
  <si>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</si>
  <si>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</si>
  <si>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</si>
  <si>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</si>
  <si>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</si>
  <si>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</si>
  <si>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</si>
  <si>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</si>
  <si>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</si>
  <si>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</si>
  <si>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</si>
  <si>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</si>
  <si>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</si>
  <si>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</si>
  <si>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</si>
  <si>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</si>
  <si>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</si>
  <si>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</si>
  <si>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</si>
  <si>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</si>
  <si>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</si>
  <si>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</si>
  <si>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</si>
  <si>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</si>
  <si>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</si>
  <si>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</si>
  <si>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</si>
  <si>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</si>
  <si>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</si>
  <si>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</si>
  <si>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</si>
  <si>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</si>
  <si>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</si>
  <si>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</si>
  <si>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</si>
  <si>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</si>
  <si>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</si>
  <si>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</si>
  <si>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</si>
  <si>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</si>
  <si>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</si>
  <si>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</si>
  <si>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</si>
  <si>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</si>
  <si>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</si>
  <si>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</si>
  <si>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</si>
  <si>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</si>
  <si>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</si>
  <si>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</si>
  <si>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</si>
  <si>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</si>
  <si>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</si>
  <si>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</si>
  <si>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</si>
  <si>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</si>
  <si>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</si>
  <si>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</si>
  <si>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</si>
  <si>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</si>
  <si>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</si>
  <si>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</si>
  <si>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</si>
  <si>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</si>
  <si>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</si>
  <si>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</si>
  <si>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</si>
  <si>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</si>
  <si>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</si>
  <si>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</si>
  <si>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</si>
  <si>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</si>
  <si>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</si>
  <si>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</si>
  <si>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</si>
  <si>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</si>
  <si>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</si>
  <si>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</si>
  <si>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</si>
  <si>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</si>
  <si>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</si>
  <si>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</si>
  <si>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</si>
  <si>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</si>
  <si>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</si>
  <si>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</si>
  <si>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</si>
  <si>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</si>
  <si>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</si>
  <si>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</si>
  <si>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</si>
  <si>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</si>
  <si>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</si>
  <si>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</si>
  <si>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</si>
  <si>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</si>
  <si>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</si>
  <si>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</si>
  <si>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</si>
  <si>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</si>
  <si>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</si>
  <si>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</si>
  <si>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</si>
  <si>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</si>
  <si>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</si>
  <si>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</si>
  <si>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</si>
  <si>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</si>
  <si>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</si>
  <si>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</si>
  <si>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</si>
  <si>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</si>
  <si>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</si>
  <si>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</si>
  <si>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</si>
  <si>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</si>
  <si>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</si>
  <si>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</si>
  <si>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</si>
  <si>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</si>
  <si>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</si>
  <si>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</si>
  <si>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</si>
  <si>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</si>
  <si>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</si>
  <si>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</si>
  <si>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</si>
  <si>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</si>
  <si>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</si>
  <si>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</si>
  <si>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</si>
  <si>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</si>
  <si>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</si>
  <si>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</si>
  <si>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</si>
  <si>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</si>
  <si>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</si>
  <si>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</si>
  <si>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</si>
  <si>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</si>
  <si>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</si>
  <si>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</si>
  <si>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</si>
  <si>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</si>
  <si>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</si>
  <si>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</si>
  <si>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</si>
  <si>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</si>
  <si>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</si>
  <si>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</si>
  <si>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</si>
  <si>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</si>
  <si>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</si>
  <si>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</si>
  <si>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</si>
  <si>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</si>
  <si>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</si>
  <si>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</si>
  <si>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</si>
  <si>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</si>
  <si>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</si>
  <si>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</si>
  <si>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</si>
  <si>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</si>
  <si>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</si>
  <si>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</si>
  <si>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</si>
  <si>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</si>
  <si>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</si>
  <si>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</si>
  <si>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</si>
  <si>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</si>
  <si>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</si>
  <si>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</si>
  <si>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</si>
  <si>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</si>
  <si>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</si>
  <si>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</si>
  <si>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</si>
  <si>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</si>
  <si>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</si>
  <si>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</si>
  <si>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</si>
  <si>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</si>
  <si>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</si>
  <si>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</si>
  <si>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</si>
  <si>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</si>
  <si>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</si>
  <si>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</si>
  <si>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</si>
  <si>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</si>
  <si>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</si>
  <si>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</si>
  <si>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</si>
  <si>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</si>
  <si>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</si>
  <si>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</si>
  <si>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</si>
  <si>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</si>
  <si>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</si>
  <si>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</si>
  <si>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</si>
  <si>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</si>
  <si>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</si>
  <si>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</si>
  <si>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</si>
  <si>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</si>
  <si>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</si>
  <si>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</si>
  <si>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</si>
  <si>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</si>
  <si>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</si>
  <si>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</si>
  <si>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</si>
  <si>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</si>
  <si>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</si>
  <si>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</si>
  <si>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</si>
  <si>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</si>
  <si>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</si>
  <si>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</si>
  <si>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</si>
  <si>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</si>
  <si>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</si>
  <si>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</si>
  <si>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</si>
  <si>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</si>
  <si>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</si>
  <si>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</si>
  <si>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</si>
  <si>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</si>
  <si>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</si>
  <si>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</si>
  <si>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</si>
  <si>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</si>
  <si>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</si>
  <si>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</si>
  <si>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</si>
  <si>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</si>
  <si>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</si>
  <si>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</si>
  <si>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</si>
  <si>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</si>
  <si>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</si>
  <si>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</si>
  <si>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</si>
  <si>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</si>
  <si>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</si>
  <si>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</si>
  <si>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</si>
  <si>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</si>
  <si>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</si>
  <si>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</si>
  <si>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</si>
  <si>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</si>
  <si>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</si>
  <si>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</si>
  <si>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</si>
  <si>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</si>
  <si>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</si>
  <si>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</si>
  <si>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</si>
  <si>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</si>
  <si>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</si>
  <si>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</si>
  <si>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</si>
  <si>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</si>
  <si>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</si>
  <si>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</si>
  <si>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</si>
  <si>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</si>
  <si>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</si>
  <si>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</si>
  <si>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</si>
  <si>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</si>
  <si>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</si>
  <si>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</si>
  <si>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</si>
  <si>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</si>
  <si>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</si>
  <si>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</si>
  <si>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</si>
  <si>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</si>
  <si>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</si>
  <si>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</si>
  <si>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</si>
  <si>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</si>
  <si>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</si>
  <si>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</si>
  <si>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</si>
  <si>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</si>
  <si>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</si>
  <si>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</si>
  <si>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</si>
  <si>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</si>
  <si>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</si>
  <si>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</si>
  <si>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</si>
  <si>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</si>
  <si>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</si>
  <si>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</si>
  <si>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</si>
  <si>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</si>
  <si>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</si>
  <si>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</si>
  <si>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</si>
  <si>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</si>
  <si>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</si>
  <si>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</si>
  <si>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</si>
  <si>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</si>
  <si>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</si>
  <si>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</si>
  <si>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</si>
  <si>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</si>
  <si>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</si>
  <si>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</si>
  <si>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</si>
  <si>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</si>
  <si>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</si>
  <si>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</si>
  <si>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</si>
  <si>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</si>
  <si>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</si>
  <si>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</si>
  <si>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</si>
  <si>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</si>
  <si>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</si>
  <si>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</si>
  <si>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</si>
  <si>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</si>
  <si>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</si>
  <si>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</si>
  <si>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</si>
  <si>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</si>
  <si>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</si>
  <si>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</si>
  <si>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</si>
  <si>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</si>
  <si>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</si>
  <si>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</si>
  <si>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</si>
  <si>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</si>
  <si>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</si>
  <si>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</si>
  <si>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</si>
  <si>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</si>
  <si>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</si>
  <si>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</si>
  <si>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</si>
  <si>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</si>
  <si>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</si>
  <si>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</si>
  <si>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</si>
  <si>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</si>
  <si>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</si>
  <si>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</si>
  <si>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</si>
  <si>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</si>
  <si>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</si>
  <si>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</si>
  <si>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</si>
  <si>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</si>
  <si>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</si>
  <si>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</si>
  <si>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</si>
  <si>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</si>
  <si>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</si>
  <si>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</si>
  <si>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</si>
  <si>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</si>
  <si>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</si>
  <si>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</si>
  <si>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</si>
  <si>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</si>
  <si>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</si>
  <si>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</si>
  <si>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</si>
  <si>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</si>
  <si>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</si>
  <si>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</si>
  <si>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</si>
  <si>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</si>
  <si>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</si>
  <si>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</si>
  <si>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</si>
  <si>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</si>
  <si>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</si>
  <si>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</si>
  <si>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</si>
  <si>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</si>
  <si>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</si>
  <si>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</si>
  <si>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</si>
  <si>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</si>
  <si>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</si>
  <si>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</si>
  <si>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</si>
  <si>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</si>
  <si>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</si>
  <si>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</si>
  <si>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</si>
  <si>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</si>
  <si>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</si>
  <si>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</si>
  <si>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</si>
  <si>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</si>
  <si>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</si>
  <si>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</si>
  <si>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</si>
  <si>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</si>
  <si>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</si>
  <si>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</si>
  <si>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</si>
  <si>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</si>
  <si>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</si>
  <si>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</si>
  <si>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</si>
  <si>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</si>
  <si>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</si>
  <si>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</si>
  <si>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</si>
  <si>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</si>
  <si>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</si>
  <si>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</si>
  <si>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</si>
  <si>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</si>
  <si>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</si>
  <si>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</si>
  <si>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</si>
  <si>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</si>
  <si>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</si>
  <si>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</si>
  <si>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</si>
  <si>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</si>
  <si>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</si>
  <si>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</si>
  <si>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</si>
  <si>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</si>
  <si>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</si>
  <si>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</si>
  <si>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</si>
  <si>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</si>
  <si>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</si>
  <si>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</si>
  <si>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</si>
  <si>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</si>
  <si>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</si>
  <si>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</si>
  <si>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</si>
  <si>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</si>
  <si>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</si>
  <si>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</si>
  <si>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</si>
  <si>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</si>
  <si>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</si>
  <si>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</si>
  <si>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</si>
  <si>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</si>
  <si>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</si>
  <si>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</si>
  <si>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</si>
  <si>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</si>
  <si>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</si>
  <si>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</si>
  <si>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</si>
  <si>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</si>
  <si>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</si>
  <si>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</si>
  <si>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</si>
  <si>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</si>
  <si>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</si>
  <si>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</si>
  <si>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</si>
  <si>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</si>
  <si>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</si>
  <si>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</si>
  <si>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</si>
  <si>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</si>
  <si>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</si>
  <si>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</si>
  <si>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</si>
  <si>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</si>
  <si>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</si>
  <si>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</si>
  <si>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</si>
  <si>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</si>
  <si>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</si>
  <si>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</si>
  <si>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</si>
  <si>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</si>
  <si>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</si>
  <si>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</si>
  <si>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</si>
  <si>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</si>
  <si>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</si>
  <si>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</si>
  <si>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</si>
  <si>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</si>
  <si>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</si>
  <si>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</si>
  <si>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</si>
  <si>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</si>
  <si>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</si>
  <si>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</si>
  <si>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</si>
  <si>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</si>
  <si>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</si>
  <si>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</si>
  <si>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</si>
  <si>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</si>
  <si>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</si>
  <si>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</si>
  <si>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</si>
  <si>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</si>
  <si>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</si>
  <si>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</si>
  <si>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</si>
  <si>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</si>
  <si>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</si>
  <si>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</si>
  <si>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</si>
  <si>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</si>
  <si>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</si>
  <si>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</si>
  <si>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</si>
  <si>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</si>
  <si>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</si>
  <si>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</si>
  <si>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</si>
  <si>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</si>
  <si>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</si>
  <si>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</si>
  <si>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</si>
  <si>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</si>
  <si>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</si>
  <si>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</si>
  <si>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</si>
  <si>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</si>
  <si>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</si>
  <si>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</si>
  <si>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</si>
  <si>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</si>
  <si>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</si>
  <si>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</si>
  <si>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</si>
  <si>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</si>
  <si>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</si>
  <si>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</si>
  <si>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</si>
  <si>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</si>
  <si>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</si>
  <si>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</si>
  <si>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</si>
  <si>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</si>
  <si>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</si>
  <si>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</si>
  <si>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</si>
  <si>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</si>
  <si>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</si>
  <si>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</si>
  <si>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</si>
  <si>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</si>
  <si>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</si>
  <si>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</si>
  <si>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</si>
  <si>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</si>
  <si>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</si>
  <si>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</si>
  <si>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</si>
  <si>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</si>
  <si>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</si>
  <si>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</si>
  <si>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</si>
  <si>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</si>
  <si>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</si>
  <si>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</si>
  <si>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</si>
  <si>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</si>
  <si>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</si>
  <si>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</si>
  <si>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</si>
  <si>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</si>
  <si>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</si>
  <si>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</si>
  <si>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</si>
  <si>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</si>
  <si>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</si>
  <si>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</si>
  <si>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</si>
  <si>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</si>
  <si>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</si>
  <si>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</si>
  <si>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</si>
  <si>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</si>
  <si>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</si>
  <si>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</si>
  <si>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</si>
  <si>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</si>
  <si>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</si>
  <si>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</si>
  <si>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</si>
  <si>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</si>
  <si>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</si>
  <si>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</si>
  <si>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</si>
  <si>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</si>
  <si>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</si>
  <si>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</si>
  <si>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</si>
  <si>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</si>
  <si>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</si>
  <si>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</si>
  <si>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</si>
  <si>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</si>
  <si>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</si>
  <si>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</si>
  <si>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</si>
  <si>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</si>
  <si>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</si>
  <si>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</si>
  <si>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</si>
  <si>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</si>
  <si>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</si>
  <si>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</si>
  <si>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</si>
  <si>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</si>
  <si>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</si>
  <si>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</si>
  <si>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</si>
  <si>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</si>
  <si>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</si>
  <si>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</si>
  <si>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</si>
  <si>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</si>
  <si>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</si>
  <si>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</si>
  <si>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</si>
  <si>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</si>
  <si>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</si>
  <si>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</si>
  <si>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</si>
  <si>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</si>
  <si>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</si>
  <si>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</si>
  <si>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</si>
  <si>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</si>
  <si>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</si>
  <si>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</si>
  <si>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</si>
  <si>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</si>
  <si>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</si>
  <si>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</si>
  <si>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</si>
  <si>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</si>
  <si>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</si>
  <si>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</si>
  <si>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</si>
  <si>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</si>
  <si>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</si>
  <si>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</si>
  <si>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</si>
  <si>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</si>
  <si>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</si>
  <si>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</si>
  <si>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</si>
  <si>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</si>
  <si>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</si>
  <si>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</si>
  <si>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</si>
  <si>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</si>
  <si>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</si>
  <si>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</si>
  <si>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</si>
  <si>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</si>
  <si>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</si>
  <si>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</si>
  <si>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</si>
  <si>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</si>
  <si>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</si>
  <si>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</si>
  <si>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</si>
  <si>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</si>
  <si>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</si>
  <si>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</si>
  <si>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</si>
  <si>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</si>
  <si>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</si>
  <si>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</si>
  <si>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</si>
  <si>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</si>
  <si>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</si>
  <si>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</si>
  <si>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</si>
  <si>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</si>
  <si>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</si>
  <si>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</si>
  <si>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</si>
  <si>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</si>
  <si>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</si>
  <si>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</si>
  <si>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</si>
  <si>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</si>
  <si>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</si>
  <si>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</si>
  <si>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</si>
  <si>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</si>
  <si>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</si>
  <si>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</si>
  <si>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</si>
  <si>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</si>
  <si>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</si>
  <si>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</si>
  <si>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</si>
  <si>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</si>
  <si>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</si>
  <si>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</si>
  <si>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</si>
  <si>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</si>
  <si>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</si>
  <si>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</si>
  <si>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</si>
  <si>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</si>
  <si>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</si>
  <si>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</si>
  <si>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</si>
  <si>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</si>
  <si>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</si>
  <si>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</si>
  <si>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</si>
  <si>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</si>
  <si>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</si>
  <si>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</si>
  <si>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</si>
  <si>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</si>
  <si>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</si>
  <si>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</si>
  <si>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</si>
  <si>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</si>
  <si>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</si>
  <si>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</si>
  <si>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</si>
  <si>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</si>
  <si>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</si>
  <si>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</si>
  <si>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</si>
  <si>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</si>
  <si>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</si>
  <si>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</si>
  <si>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</si>
  <si>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</si>
  <si>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</si>
  <si>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</si>
  <si>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</si>
  <si>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</si>
  <si>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</si>
  <si>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</si>
  <si>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</si>
  <si>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</si>
  <si>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</si>
  <si>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</si>
  <si>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</si>
  <si>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</si>
  <si>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</si>
  <si>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</si>
  <si>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</si>
  <si>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</si>
  <si>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</si>
  <si>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</si>
  <si>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</si>
  <si>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</si>
  <si>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</si>
  <si>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</si>
  <si>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</si>
  <si>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</si>
  <si>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</si>
  <si>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</si>
  <si>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</si>
  <si>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</si>
  <si>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</si>
  <si>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</si>
  <si>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</si>
  <si>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</si>
  <si>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</si>
  <si>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</si>
  <si>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</si>
  <si>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</si>
  <si>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</si>
  <si>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</si>
  <si>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</si>
  <si>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</si>
  <si>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</si>
  <si>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</si>
  <si>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</si>
  <si>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</si>
  <si>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</si>
  <si>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</si>
  <si>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</si>
  <si>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</si>
  <si>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</si>
  <si>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</si>
  <si>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</si>
  <si>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</si>
  <si>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</si>
  <si>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</si>
  <si>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</si>
  <si>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</si>
  <si>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</si>
  <si>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</si>
  <si>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</si>
  <si>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</si>
  <si>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</si>
  <si>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</si>
  <si>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</si>
  <si>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</si>
  <si>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</si>
  <si>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</si>
  <si>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</si>
  <si>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</si>
  <si>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</si>
  <si>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</si>
  <si>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</si>
  <si>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</si>
  <si>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</si>
  <si>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</si>
  <si>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</si>
  <si>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</si>
  <si>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</si>
  <si>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</si>
  <si>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</si>
  <si>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</si>
  <si>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</si>
  <si>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</si>
  <si>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</si>
  <si>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</si>
  <si>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</si>
  <si>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</si>
  <si>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</si>
  <si>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</si>
  <si>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</si>
  <si>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</si>
  <si>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</si>
  <si>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</si>
  <si>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</si>
  <si>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</si>
  <si>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</si>
  <si>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</si>
  <si>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</si>
  <si>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</si>
  <si>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</si>
  <si>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</si>
  <si>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</si>
  <si>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</si>
  <si>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</si>
  <si>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</si>
  <si>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</si>
  <si>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</si>
  <si>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</si>
  <si>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</si>
  <si>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</si>
  <si>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</si>
  <si>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</si>
  <si>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</si>
  <si>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</si>
  <si>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</si>
  <si>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</si>
  <si>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</si>
  <si>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</si>
  <si>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</si>
  <si>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</si>
  <si>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</si>
  <si>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</si>
  <si>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</si>
  <si>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</si>
  <si>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</si>
  <si>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</si>
  <si>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</si>
  <si>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</si>
  <si>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</si>
  <si>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</si>
  <si>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</si>
  <si>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</si>
  <si>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</si>
  <si>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</si>
  <si>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</si>
  <si>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</si>
  <si>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</si>
  <si>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</si>
  <si>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</si>
  <si>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</si>
  <si>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</si>
  <si>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</si>
  <si>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</si>
  <si>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</si>
  <si>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</si>
  <si>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</si>
  <si>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</si>
  <si>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</si>
  <si>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</si>
  <si>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</si>
  <si>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</si>
  <si>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</si>
  <si>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</si>
  <si>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</si>
  <si>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</si>
  <si>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</si>
  <si>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</si>
  <si>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</si>
  <si>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</si>
  <si>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</si>
  <si>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</si>
  <si>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</si>
  <si>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</si>
  <si>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</si>
  <si>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</si>
  <si>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</si>
  <si>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</si>
  <si>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</si>
  <si>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</si>
  <si>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</si>
  <si>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</si>
  <si>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</si>
  <si>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</si>
  <si>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</si>
  <si>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</si>
  <si>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</si>
  <si>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</si>
  <si>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</si>
  <si>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</si>
  <si>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</si>
  <si>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</si>
  <si>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</si>
  <si>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</si>
  <si>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</si>
  <si>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</si>
  <si>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</si>
  <si>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</si>
  <si>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</si>
  <si>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</si>
  <si>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</si>
  <si>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</si>
  <si>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</si>
  <si>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</si>
  <si>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</si>
  <si>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</si>
  <si>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</si>
  <si>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</si>
  <si>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</si>
  <si>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</si>
  <si>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</si>
  <si>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</si>
  <si>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</si>
  <si>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</si>
  <si>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</si>
  <si>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</si>
  <si>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</si>
  <si>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</si>
  <si>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</si>
  <si>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</si>
  <si>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</si>
  <si>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</si>
  <si>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</si>
  <si>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</si>
  <si>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</si>
  <si>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</si>
  <si>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</si>
  <si>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</si>
  <si>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</si>
  <si>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</si>
  <si>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</si>
  <si>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</si>
  <si>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</si>
  <si>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</si>
  <si>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</si>
  <si>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</si>
  <si>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</si>
  <si>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</si>
  <si>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</si>
  <si>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</si>
  <si>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</si>
  <si>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</si>
  <si>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</si>
  <si>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</si>
  <si>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</si>
  <si>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</si>
  <si>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</si>
  <si>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</si>
  <si>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</si>
  <si>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</si>
  <si>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</si>
  <si>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</si>
  <si>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</si>
  <si>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</si>
  <si>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</si>
  <si>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</si>
  <si>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</si>
  <si>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</si>
  <si>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</si>
  <si>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</si>
  <si>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</si>
  <si>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</si>
  <si>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</si>
  <si>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</si>
  <si>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</si>
  <si>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</si>
  <si>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</si>
  <si>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</si>
  <si>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</si>
  <si>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</si>
  <si>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</si>
  <si>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</si>
  <si>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</si>
  <si>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</si>
  <si>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</si>
  <si>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</si>
  <si>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</si>
  <si>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</si>
  <si>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</si>
  <si>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</si>
  <si>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</si>
  <si>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</si>
  <si>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</si>
  <si>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</si>
  <si>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</si>
  <si>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</si>
  <si>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</si>
  <si>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</si>
  <si>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</si>
  <si>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</si>
  <si>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</si>
  <si>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</si>
  <si>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</si>
  <si>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</si>
  <si>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</si>
  <si>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</si>
  <si>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</si>
  <si>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</si>
  <si>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</si>
  <si>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</si>
  <si>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</si>
  <si>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</si>
  <si>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</si>
  <si>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</si>
  <si>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</si>
  <si>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</si>
  <si>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</si>
  <si>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</si>
  <si>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</si>
  <si>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</si>
  <si>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</si>
  <si>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</si>
  <si>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</si>
  <si>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</si>
  <si>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</si>
  <si>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</si>
  <si>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</si>
  <si>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</si>
  <si>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</si>
  <si>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</si>
  <si>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</si>
  <si>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</si>
  <si>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</si>
  <si>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</si>
  <si>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</si>
  <si>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</si>
  <si>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</si>
  <si>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</si>
  <si>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</si>
  <si>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</si>
  <si>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</si>
  <si>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</si>
  <si>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</si>
  <si>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</si>
  <si>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</si>
  <si>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</si>
  <si>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</si>
  <si>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</si>
  <si>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</si>
  <si>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</si>
  <si>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</si>
  <si>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</si>
  <si>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</si>
  <si>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</si>
  <si>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</si>
  <si>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</si>
  <si>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</si>
  <si>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</si>
  <si>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</si>
  <si>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</si>
  <si>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</si>
  <si>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</si>
  <si>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</si>
  <si>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</si>
  <si>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</si>
  <si>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</si>
  <si>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</si>
  <si>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</si>
  <si>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</si>
  <si>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</si>
  <si>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</si>
  <si>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</si>
  <si>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</si>
  <si>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</si>
  <si>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</si>
  <si>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</si>
  <si>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</si>
  <si>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</si>
  <si>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</si>
  <si>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</si>
  <si>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</si>
  <si>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</si>
  <si>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</si>
  <si>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</si>
  <si>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</si>
  <si>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</si>
  <si>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</si>
  <si>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</si>
  <si>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</si>
  <si>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</si>
  <si>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</si>
  <si>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</si>
  <si>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</si>
  <si>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</si>
  <si>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</si>
  <si>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</si>
  <si>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</si>
  <si>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</si>
  <si>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</si>
  <si>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</si>
  <si>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</si>
  <si>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</si>
  <si>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</si>
  <si>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</si>
  <si>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</si>
  <si>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</si>
  <si>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</si>
  <si>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</si>
  <si>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</si>
  <si>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</si>
  <si>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</si>
  <si>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</si>
  <si>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</si>
  <si>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</si>
  <si>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</si>
  <si>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</si>
  <si>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</si>
  <si>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</si>
  <si>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</si>
  <si>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</si>
  <si>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</si>
  <si>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</si>
  <si>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</si>
  <si>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</si>
  <si>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</si>
  <si>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</si>
  <si>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</si>
  <si>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</si>
  <si>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</si>
  <si>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</si>
  <si>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</si>
  <si>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</si>
  <si>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</si>
  <si>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</si>
  <si>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</si>
  <si>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</si>
  <si>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</si>
  <si>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</si>
  <si>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</si>
  <si>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</si>
  <si>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</si>
  <si>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</si>
  <si>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</si>
  <si>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</si>
  <si>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</si>
  <si>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</si>
  <si>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</si>
  <si>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</si>
  <si>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</si>
  <si>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</si>
  <si>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</si>
  <si>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</si>
  <si>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</si>
  <si>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</si>
  <si>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</si>
  <si>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</si>
  <si>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</si>
  <si>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</si>
  <si>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</si>
  <si>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</si>
  <si>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</si>
  <si>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</si>
  <si>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</si>
  <si>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</si>
  <si>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</si>
  <si>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</si>
  <si>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</si>
  <si>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</si>
  <si>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</si>
  <si>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</si>
  <si>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</si>
  <si>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</si>
  <si>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</si>
  <si>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</si>
  <si>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</si>
  <si>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</si>
  <si>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</si>
  <si>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</si>
  <si>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</si>
  <si>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</si>
  <si>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</si>
  <si>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</si>
  <si>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</si>
  <si>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</si>
  <si>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</si>
  <si>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</si>
  <si>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</si>
  <si>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</si>
  <si>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</si>
  <si>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</si>
  <si>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</si>
  <si>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</si>
  <si>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</si>
  <si>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</si>
  <si>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</si>
  <si>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</si>
  <si>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</si>
  <si>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</si>
  <si>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</si>
  <si>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</si>
  <si>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</si>
  <si>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</si>
  <si>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</si>
  <si>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</si>
  <si>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</si>
  <si>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</si>
  <si>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</si>
  <si>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</si>
  <si>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</si>
  <si>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</si>
  <si>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</si>
  <si>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</si>
  <si>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</si>
  <si>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</si>
  <si>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</si>
  <si>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</si>
  <si>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</si>
  <si>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</si>
  <si>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</si>
  <si>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</si>
  <si>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</si>
  <si>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</si>
  <si>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</si>
  <si>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</si>
  <si>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</si>
  <si>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</si>
  <si>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</si>
  <si>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</si>
  <si>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</si>
  <si>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</si>
  <si>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</si>
  <si>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</si>
  <si>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</si>
  <si>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</si>
  <si>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</si>
  <si>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</si>
  <si>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</si>
  <si>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</si>
  <si>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</si>
  <si>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</si>
  <si>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</si>
  <si>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</si>
  <si>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</si>
  <si>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</si>
  <si>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</si>
  <si>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</si>
  <si>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</si>
  <si>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</si>
  <si>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</si>
  <si>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</si>
  <si>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</si>
  <si>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</si>
  <si>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</si>
  <si>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</si>
  <si>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</si>
  <si>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</si>
  <si>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</si>
  <si>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</si>
  <si>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</si>
  <si>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</si>
  <si>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</si>
  <si>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</si>
  <si>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</si>
  <si>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</si>
  <si>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</si>
  <si>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</si>
  <si>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</si>
  <si>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</si>
  <si>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</si>
  <si>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</si>
  <si>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</si>
  <si>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</si>
  <si>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</si>
  <si>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</si>
  <si>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</si>
  <si>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</si>
  <si>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</si>
  <si>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</si>
  <si>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</si>
  <si>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</si>
  <si>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</si>
  <si>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</si>
  <si>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</si>
  <si>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</si>
  <si>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</si>
  <si>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</si>
  <si>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</si>
  <si>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</si>
  <si>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</si>
  <si>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</si>
  <si>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</si>
  <si>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</si>
  <si>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</si>
  <si>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</si>
  <si>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</si>
  <si>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</si>
  <si>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</si>
  <si>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</si>
  <si>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</si>
  <si>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</si>
  <si>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</si>
  <si>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</si>
  <si>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</si>
  <si>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</si>
  <si>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</si>
  <si>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</si>
  <si>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</si>
  <si>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</si>
  <si>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</si>
  <si>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</si>
  <si>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</si>
  <si>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</si>
  <si>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</si>
  <si>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</si>
  <si>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</si>
  <si>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</si>
  <si>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</si>
  <si>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</si>
  <si>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</si>
  <si>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</si>
  <si>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</si>
  <si>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</si>
  <si>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</si>
  <si>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</si>
  <si>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</si>
  <si>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</si>
  <si>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</si>
  <si>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</si>
  <si>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</si>
  <si>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</si>
  <si>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</si>
  <si>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</si>
  <si>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</si>
  <si>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</si>
  <si>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</si>
  <si>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</si>
  <si>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</si>
  <si>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</si>
  <si>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</si>
  <si>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</si>
  <si>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</si>
  <si>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</si>
  <si>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</si>
  <si>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</si>
  <si>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</si>
  <si>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</si>
  <si>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</si>
  <si>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</si>
  <si>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</si>
  <si>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</si>
  <si>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</si>
  <si>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</si>
  <si>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</si>
  <si>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</si>
  <si>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</si>
  <si>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</si>
  <si>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</si>
  <si>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</si>
  <si>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</si>
  <si>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</si>
  <si>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</si>
  <si>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</si>
  <si>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</si>
  <si>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</si>
  <si>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</si>
  <si>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</si>
  <si>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</si>
  <si>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</si>
  <si>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</si>
  <si>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</si>
  <si>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</si>
  <si>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</si>
  <si>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</si>
  <si>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</si>
  <si>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</si>
  <si>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</si>
  <si>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</si>
  <si>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</si>
  <si>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</si>
  <si>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</si>
  <si>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</si>
  <si>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</si>
  <si>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</si>
  <si>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</si>
  <si>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</si>
  <si>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</si>
  <si>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</si>
  <si>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</si>
  <si>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</si>
  <si>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</si>
  <si>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</si>
  <si>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</si>
  <si>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</si>
  <si>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</si>
  <si>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</si>
  <si>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</si>
  <si>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</si>
  <si>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</si>
  <si>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</si>
  <si>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</si>
  <si>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</si>
  <si>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</si>
  <si>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</si>
  <si>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</si>
  <si>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</si>
  <si>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</si>
  <si>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</si>
  <si>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</si>
  <si>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</si>
  <si>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</si>
  <si>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</si>
  <si>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</si>
  <si>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</si>
  <si>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</si>
  <si>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</si>
  <si>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</si>
  <si>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</si>
  <si>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</si>
  <si>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</si>
  <si>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</si>
  <si>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</si>
  <si>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</si>
  <si>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</si>
  <si>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</si>
  <si>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</si>
  <si>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</si>
  <si>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</si>
  <si>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</si>
  <si>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</si>
  <si>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</si>
  <si>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</si>
  <si>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</si>
  <si>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</si>
  <si>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</si>
  <si>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</si>
  <si>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</si>
  <si>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</si>
  <si>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</si>
  <si>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</si>
  <si>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</si>
  <si>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</si>
  <si>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</si>
  <si>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</si>
  <si>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</si>
  <si>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</si>
  <si>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</si>
  <si>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</si>
  <si>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</si>
  <si>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</si>
  <si>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</si>
  <si>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</si>
  <si>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</si>
  <si>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</si>
  <si>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</si>
  <si>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</si>
  <si>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</si>
  <si>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</si>
  <si>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</si>
  <si>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</si>
  <si>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</si>
  <si>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</si>
  <si>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</si>
  <si>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</si>
  <si>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</si>
  <si>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</si>
  <si>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</si>
  <si>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</si>
  <si>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</si>
  <si>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</si>
  <si>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</si>
  <si>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</si>
  <si>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</si>
  <si>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</si>
  <si>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</si>
  <si>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</si>
  <si>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</si>
  <si>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</si>
  <si>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</si>
  <si>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</si>
  <si>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</si>
  <si>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</si>
  <si>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</si>
  <si>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</si>
  <si>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</si>
  <si>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</si>
  <si>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</si>
  <si>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</si>
  <si>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</si>
  <si>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</si>
  <si>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</si>
  <si>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</si>
  <si>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</si>
  <si>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</si>
  <si>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</si>
  <si>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</si>
  <si>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</si>
  <si>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</si>
  <si>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</si>
  <si>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</si>
  <si>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</si>
  <si>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</si>
  <si>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</si>
  <si>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</si>
  <si>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</si>
  <si>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</si>
  <si>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</si>
  <si>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</si>
  <si>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</si>
  <si>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</si>
  <si>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</si>
  <si>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</si>
  <si>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</si>
  <si>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</si>
  <si>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</si>
  <si>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</si>
  <si>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</si>
  <si>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</si>
  <si>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</si>
  <si>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</si>
  <si>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</si>
  <si>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</si>
  <si>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</si>
  <si>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</si>
  <si>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</si>
  <si>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</si>
  <si>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</si>
  <si>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</si>
  <si>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</si>
  <si>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</si>
  <si>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</si>
  <si>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</si>
  <si>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</si>
  <si>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</si>
  <si>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</si>
  <si>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</si>
  <si>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</si>
  <si>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</si>
  <si>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</si>
  <si>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</si>
  <si>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</si>
  <si>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</si>
  <si>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</si>
  <si>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</si>
  <si>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</si>
  <si>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</si>
  <si>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</si>
  <si>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</si>
  <si>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</si>
  <si>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</si>
  <si>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</si>
  <si>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</si>
  <si>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</si>
  <si>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</si>
  <si>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</si>
  <si>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</si>
  <si>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</si>
  <si>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</si>
  <si>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</si>
  <si>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</si>
  <si>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</si>
  <si>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</si>
  <si>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</si>
  <si>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</si>
  <si>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</si>
  <si>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</si>
  <si>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</si>
  <si>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</si>
  <si>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</si>
  <si>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</si>
  <si>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</si>
  <si>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</si>
  <si>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</si>
  <si>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</si>
  <si>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</si>
  <si>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</si>
  <si>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</si>
  <si>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</si>
  <si>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</si>
  <si>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</si>
  <si>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</si>
  <si>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</si>
  <si>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</si>
  <si>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</si>
  <si>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</si>
  <si>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</si>
  <si>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</si>
  <si>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</si>
  <si>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</si>
  <si>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</si>
  <si>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</si>
  <si>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</si>
  <si>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</si>
  <si>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</si>
  <si>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</si>
  <si>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</si>
  <si>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</si>
  <si>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</si>
  <si>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</si>
  <si>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</si>
  <si>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</si>
  <si>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</si>
  <si>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</si>
  <si>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</si>
  <si>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</si>
  <si>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</si>
  <si>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</si>
  <si>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</si>
  <si>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</si>
  <si>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</si>
  <si>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</si>
  <si>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</si>
  <si>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</si>
  <si>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</si>
  <si>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</si>
  <si>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</si>
  <si>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</si>
  <si>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</si>
  <si>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</si>
  <si>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</si>
  <si>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</si>
  <si>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</si>
  <si>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</si>
  <si>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</si>
  <si>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</si>
  <si>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</si>
  <si>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</si>
  <si>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</si>
  <si>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</si>
  <si>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</si>
  <si>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</si>
  <si>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</si>
  <si>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</si>
  <si>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</si>
  <si>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</si>
  <si>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</si>
  <si>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</si>
  <si>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</si>
  <si>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</si>
  <si>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</si>
  <si>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</si>
  <si>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</si>
  <si>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</si>
  <si>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</si>
  <si>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</si>
  <si>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</si>
  <si>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</si>
  <si>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</si>
  <si>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</si>
  <si>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</si>
  <si>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</si>
  <si>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</si>
  <si>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</si>
  <si>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</si>
  <si>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</si>
  <si>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</si>
  <si>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</si>
  <si>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</si>
  <si>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</si>
  <si>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</si>
  <si>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</si>
  <si>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</si>
  <si>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</si>
  <si>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</si>
  <si>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</si>
  <si>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</si>
  <si>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</si>
  <si>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</si>
  <si>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</si>
  <si>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</si>
  <si>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</si>
  <si>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</si>
  <si>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</si>
  <si>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</si>
  <si>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</si>
  <si>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</si>
  <si>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</si>
  <si>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</si>
  <si>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</si>
  <si>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</si>
  <si>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</si>
  <si>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</si>
  <si>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</si>
  <si>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</si>
  <si>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</si>
  <si>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</si>
  <si>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</si>
  <si>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</si>
  <si>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</si>
  <si>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</si>
  <si>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</si>
  <si>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</si>
  <si>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</si>
  <si>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</si>
  <si>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</si>
  <si>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</si>
  <si>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</si>
  <si>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</si>
  <si>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</si>
  <si>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</si>
  <si>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</si>
  <si>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</si>
  <si>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</si>
  <si>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</si>
  <si>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</si>
  <si>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</si>
  <si>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</si>
  <si>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</si>
  <si>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</si>
  <si>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</si>
  <si>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</si>
  <si>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</si>
  <si>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</si>
  <si>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</si>
  <si>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</si>
  <si>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</si>
  <si>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</si>
  <si>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</si>
  <si>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</si>
  <si>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</si>
  <si>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</si>
  <si>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</si>
  <si>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</si>
  <si>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</si>
  <si>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</si>
  <si>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</si>
  <si>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</si>
  <si>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</si>
  <si>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</si>
  <si>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</si>
  <si>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</si>
  <si>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</si>
  <si>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</si>
  <si>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</si>
  <si>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</si>
  <si>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</si>
  <si>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</si>
  <si>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</si>
  <si>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</si>
  <si>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</si>
  <si>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</si>
  <si>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</si>
  <si>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</si>
  <si>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</si>
  <si>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</si>
  <si>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</si>
  <si>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</si>
  <si>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</si>
  <si>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</si>
  <si>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</si>
  <si>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</si>
  <si>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</si>
  <si>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</si>
  <si>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</si>
  <si>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</si>
  <si>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</si>
  <si>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</si>
  <si>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</si>
  <si>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</si>
  <si>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</si>
  <si>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</si>
  <si>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</si>
  <si>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</si>
  <si>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</si>
  <si>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</si>
  <si>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</si>
  <si>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</si>
  <si>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</si>
  <si>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</si>
  <si>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</si>
  <si>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</si>
  <si>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</si>
  <si>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</si>
  <si>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</si>
  <si>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</si>
  <si>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</si>
  <si>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</si>
  <si>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</si>
  <si>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</si>
  <si>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</si>
  <si>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</si>
  <si>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</si>
  <si>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</si>
  <si>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</si>
  <si>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</si>
  <si>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</si>
  <si>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</si>
  <si>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</si>
  <si>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</si>
  <si>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</si>
  <si>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</si>
  <si>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</si>
  <si>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</si>
  <si>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</si>
  <si>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</si>
  <si>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</si>
  <si>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</si>
  <si>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</si>
  <si>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</si>
  <si>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</si>
  <si>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</si>
  <si>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</si>
  <si>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</si>
  <si>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</si>
  <si>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</si>
  <si>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</si>
  <si>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</si>
  <si>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</si>
  <si>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</si>
  <si>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</si>
  <si>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</si>
  <si>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</si>
  <si>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</si>
  <si>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</si>
  <si>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</si>
  <si>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</si>
  <si>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</si>
  <si>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</si>
  <si>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</si>
  <si>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</si>
  <si>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</si>
  <si>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</si>
  <si>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</si>
  <si>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</si>
  <si>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</si>
  <si>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</si>
  <si>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</si>
  <si>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</si>
  <si>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</si>
  <si>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</si>
  <si>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</si>
  <si>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</si>
  <si>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</si>
  <si>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</si>
  <si>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</si>
  <si>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</si>
  <si>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</si>
  <si>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</si>
  <si>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</si>
  <si>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</si>
  <si>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</si>
  <si>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</si>
  <si>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</si>
  <si>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</si>
  <si>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</si>
  <si>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</si>
  <si>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</si>
  <si>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</si>
  <si>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</si>
  <si>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</si>
  <si>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</si>
  <si>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</si>
  <si>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</si>
  <si>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</si>
  <si>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</si>
  <si>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</si>
  <si>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</si>
  <si>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</si>
  <si>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</si>
  <si>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</si>
  <si>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</si>
  <si>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</si>
  <si>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</si>
  <si>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</si>
  <si>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</si>
  <si>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</si>
  <si>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</si>
  <si>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</si>
  <si>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</si>
  <si>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</si>
  <si>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</si>
  <si>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</si>
  <si>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</si>
  <si>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</si>
  <si>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</si>
  <si>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</si>
  <si>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</si>
  <si>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</si>
  <si>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</si>
  <si>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</si>
  <si>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</si>
  <si>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</si>
  <si>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</si>
  <si>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</si>
  <si>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</si>
  <si>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</si>
  <si>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</si>
  <si>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</si>
  <si>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</si>
  <si>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</si>
  <si>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</si>
  <si>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</si>
  <si>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</si>
  <si>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</si>
  <si>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</si>
  <si>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</si>
  <si>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</si>
  <si>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</si>
  <si>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</si>
  <si>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</si>
  <si>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</si>
  <si>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</si>
  <si>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</si>
  <si>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</si>
  <si>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</si>
  <si>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</si>
  <si>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</si>
  <si>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</si>
  <si>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</si>
  <si>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</si>
  <si>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</si>
  <si>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</si>
  <si>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</si>
  <si>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</si>
  <si>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</si>
  <si>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</si>
  <si>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</si>
  <si>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</si>
  <si>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</si>
  <si>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</si>
  <si>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</si>
  <si>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</si>
  <si>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</si>
  <si>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</si>
  <si>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</si>
  <si>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</si>
  <si>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</si>
  <si>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</si>
  <si>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</si>
  <si>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</si>
  <si>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</si>
  <si>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</si>
  <si>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</si>
  <si>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</si>
  <si>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</si>
  <si>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</si>
  <si>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</si>
  <si>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</si>
  <si>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</si>
  <si>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</si>
  <si>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</si>
  <si>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</si>
  <si>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</si>
  <si>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</si>
  <si>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</si>
  <si>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</si>
  <si>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</si>
  <si>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</si>
  <si>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</si>
  <si>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</si>
  <si>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</si>
  <si>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</si>
  <si>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</si>
  <si>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</si>
  <si>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</si>
  <si>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</si>
  <si>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</si>
  <si>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</si>
  <si>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</si>
  <si>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</si>
  <si>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</si>
  <si>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</si>
  <si>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</si>
  <si>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</si>
  <si>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</si>
  <si>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</si>
  <si>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</si>
  <si>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</si>
  <si>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</si>
  <si>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</si>
  <si>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</si>
  <si>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</si>
  <si>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</si>
  <si>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</si>
  <si>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</si>
  <si>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</si>
  <si>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</si>
  <si>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</si>
  <si>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</si>
  <si>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</si>
  <si>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</si>
  <si>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</si>
  <si>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</si>
  <si>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</si>
  <si>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</si>
  <si>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</si>
  <si>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</si>
  <si>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</si>
  <si>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</si>
  <si>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</si>
  <si>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</si>
  <si>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</si>
  <si>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</si>
  <si>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</si>
  <si>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</si>
  <si>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</si>
  <si>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</si>
  <si>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</si>
  <si>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</si>
  <si>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</si>
  <si>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</si>
  <si>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</si>
  <si>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</si>
  <si>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</si>
  <si>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</si>
  <si>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</si>
  <si>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</si>
  <si>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</si>
  <si>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</si>
  <si>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</si>
  <si>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</si>
  <si>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</si>
  <si>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</si>
  <si>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</si>
  <si>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</si>
  <si>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</si>
  <si>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</si>
  <si>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</si>
  <si>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</si>
  <si>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</si>
  <si>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</si>
  <si>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</si>
  <si>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</si>
  <si>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</si>
  <si>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</si>
  <si>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</si>
  <si>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</si>
  <si>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</si>
  <si>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</si>
  <si>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</si>
  <si>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</si>
  <si>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</si>
  <si>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</si>
  <si>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</si>
  <si>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</si>
  <si>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</si>
  <si>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</si>
  <si>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</si>
  <si>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</si>
  <si>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</si>
  <si>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</si>
  <si>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</si>
  <si>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</si>
  <si>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</si>
  <si>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</si>
  <si>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</si>
  <si>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</si>
  <si>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</si>
  <si>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</si>
  <si>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</si>
  <si>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</si>
  <si>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</si>
  <si>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</si>
  <si>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</si>
  <si>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</si>
  <si>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</si>
  <si>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</si>
  <si>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</si>
  <si>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</si>
  <si>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</si>
  <si>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</si>
  <si>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</si>
  <si>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</si>
  <si>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</si>
  <si>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</si>
  <si>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</si>
  <si>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</si>
  <si>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</si>
  <si>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</si>
  <si>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</si>
  <si>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</si>
  <si>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</si>
  <si>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</si>
  <si>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</si>
  <si>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</si>
  <si>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</si>
  <si>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</si>
  <si>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</si>
  <si>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</si>
  <si>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</si>
  <si>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</si>
  <si>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</si>
  <si>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</si>
  <si>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</si>
  <si>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</si>
  <si>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</si>
  <si>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</si>
  <si>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</si>
  <si>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</si>
  <si>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</si>
  <si>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</si>
  <si>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</si>
  <si>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</si>
  <si>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</si>
  <si>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</si>
  <si>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</si>
  <si>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</si>
  <si>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</si>
  <si>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</si>
  <si>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</si>
  <si>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</si>
  <si>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</si>
  <si>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</si>
  <si>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</si>
  <si>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</si>
  <si>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</si>
  <si>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</si>
  <si>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</si>
  <si>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</si>
  <si>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</si>
  <si>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</si>
  <si>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</si>
  <si>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</si>
  <si>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</si>
  <si>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</si>
  <si>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</si>
  <si>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</si>
  <si>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</si>
  <si>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</si>
  <si>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</si>
  <si>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</si>
  <si>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</si>
  <si>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</si>
  <si>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</si>
  <si>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</si>
  <si>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</si>
  <si>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</si>
  <si>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</si>
  <si>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</si>
  <si>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</si>
  <si>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</si>
  <si>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</si>
  <si>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</si>
  <si>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</si>
  <si>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</si>
  <si>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</si>
  <si>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</si>
  <si>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</si>
  <si>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</si>
  <si>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</si>
  <si>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</si>
  <si>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</si>
  <si>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</si>
  <si>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</si>
  <si>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</si>
  <si>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</si>
  <si>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</si>
  <si>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</si>
  <si>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</si>
  <si>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</si>
  <si>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</si>
  <si>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</si>
  <si>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</si>
  <si>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</si>
  <si>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</si>
  <si>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</si>
  <si>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</si>
  <si>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</si>
  <si>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</si>
  <si>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</si>
  <si>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</si>
  <si>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</si>
  <si>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</si>
  <si>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</si>
  <si>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</si>
  <si>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</si>
  <si>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</si>
  <si>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</si>
  <si>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</si>
  <si>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</si>
  <si>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</si>
  <si>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</si>
  <si>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</si>
  <si>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</si>
  <si>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</si>
  <si>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</si>
  <si>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</si>
  <si>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</si>
  <si>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</si>
  <si>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</si>
  <si>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</si>
  <si>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</si>
  <si>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</si>
  <si>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</si>
  <si>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</si>
  <si>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</si>
  <si>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</si>
  <si>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</si>
  <si>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</si>
  <si>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</si>
  <si>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</si>
  <si>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</si>
  <si>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</si>
  <si>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</si>
  <si>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</si>
  <si>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</si>
  <si>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</si>
  <si>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</si>
  <si>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</si>
  <si>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</si>
  <si>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</si>
  <si>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</si>
  <si>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</si>
  <si>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</si>
  <si>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</si>
  <si>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</si>
  <si>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</si>
  <si>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</si>
  <si>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</si>
  <si>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</si>
  <si>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</si>
  <si>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</si>
  <si>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</si>
  <si>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</si>
  <si>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</si>
  <si>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</si>
  <si>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</si>
  <si>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</si>
  <si>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</si>
  <si>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</si>
  <si>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</si>
  <si>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</si>
  <si>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</si>
  <si>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</si>
  <si>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</si>
  <si>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</si>
  <si>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</si>
  <si>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</si>
  <si>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</si>
  <si>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</si>
  <si>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</si>
  <si>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</si>
  <si>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</si>
  <si>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</si>
  <si>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</si>
  <si>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</si>
  <si>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</si>
  <si>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</si>
  <si>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</si>
  <si>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</si>
  <si>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</si>
  <si>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</si>
  <si>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</si>
  <si>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</si>
  <si>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</si>
  <si>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</si>
  <si>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</si>
  <si>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</si>
  <si>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</si>
  <si>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</si>
  <si>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</si>
  <si>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</si>
  <si>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</si>
  <si>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</si>
  <si>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</si>
  <si>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</si>
  <si>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</si>
  <si>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</si>
  <si>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</si>
  <si>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</si>
  <si>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</si>
  <si>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</si>
  <si>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</si>
  <si>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</si>
  <si>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</si>
  <si>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</si>
  <si>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</si>
  <si>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</si>
  <si>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</si>
  <si>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</si>
  <si>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</si>
  <si>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</si>
  <si>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</si>
  <si>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</si>
  <si>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</si>
  <si>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</si>
  <si>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</si>
  <si>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</si>
  <si>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</si>
  <si>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</si>
  <si>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</si>
  <si>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</si>
  <si>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</si>
  <si>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</si>
  <si>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</si>
  <si>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</si>
  <si>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</si>
  <si>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</si>
  <si>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</si>
  <si>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</si>
  <si>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</si>
  <si>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</si>
  <si>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</si>
  <si>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</si>
  <si>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</si>
  <si>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</si>
  <si>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</si>
  <si>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</si>
  <si>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</si>
  <si>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</si>
  <si>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</si>
  <si>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</si>
  <si>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</si>
  <si>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</si>
  <si>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</si>
  <si>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</si>
  <si>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</si>
  <si>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</si>
  <si>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</si>
  <si>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</si>
  <si>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</si>
  <si>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</si>
  <si>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</si>
  <si>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</si>
  <si>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</si>
  <si>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</si>
  <si>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</si>
  <si>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</si>
  <si>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</si>
  <si>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</si>
  <si>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</si>
  <si>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</si>
  <si>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</si>
  <si>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</si>
  <si>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</si>
  <si>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</si>
  <si>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</si>
  <si>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</si>
  <si>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</si>
  <si>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</si>
  <si>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</si>
  <si>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</si>
  <si>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</si>
  <si>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</si>
  <si>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</si>
  <si>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</si>
  <si>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</si>
  <si>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</si>
  <si>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</si>
  <si>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</si>
  <si>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</si>
  <si>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</si>
  <si>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</si>
  <si>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</si>
  <si>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</si>
  <si>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</si>
  <si>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</si>
  <si>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</si>
  <si>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</si>
  <si>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</si>
  <si>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</si>
  <si>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</si>
  <si>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</si>
  <si>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</si>
  <si>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</si>
  <si>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</si>
  <si>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</si>
  <si>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</si>
  <si>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</si>
  <si>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</si>
  <si>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</si>
  <si>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</si>
  <si>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</si>
  <si>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</si>
  <si>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</si>
  <si>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</si>
  <si>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</si>
  <si>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</si>
  <si>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</si>
  <si>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</si>
  <si>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</si>
  <si>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</si>
  <si>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</si>
  <si>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</si>
  <si>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</si>
  <si>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</si>
  <si>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</si>
  <si>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</si>
  <si>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</si>
  <si>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</si>
  <si>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</si>
  <si>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</si>
  <si>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</si>
  <si>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</si>
  <si>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</si>
  <si>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</si>
  <si>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</si>
  <si>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</si>
  <si>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</si>
  <si>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</si>
  <si>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</si>
  <si>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</si>
  <si>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</si>
  <si>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</si>
  <si>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</si>
  <si>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</si>
  <si>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</si>
  <si>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</si>
  <si>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</si>
  <si>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</si>
  <si>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</si>
  <si>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</si>
  <si>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</si>
  <si>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</si>
  <si>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</si>
  <si>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</si>
  <si>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</si>
  <si>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</si>
  <si>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</si>
  <si>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</si>
  <si>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</si>
  <si>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</si>
  <si>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</si>
  <si>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</si>
  <si>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</si>
  <si>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</si>
  <si>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</si>
  <si>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</si>
  <si>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</si>
  <si>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</si>
  <si>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</si>
  <si>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</si>
  <si>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</si>
  <si>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</si>
  <si>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</si>
  <si>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</si>
  <si>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</si>
  <si>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</si>
  <si>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</si>
  <si>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</si>
  <si>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</si>
  <si>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</si>
  <si>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</si>
  <si>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</si>
  <si>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</si>
  <si>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</si>
  <si>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</si>
  <si>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</si>
  <si>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</si>
  <si>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</si>
  <si>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</si>
  <si>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</si>
  <si>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</si>
  <si>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</si>
  <si>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</si>
  <si>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</si>
  <si>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</si>
  <si>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</si>
  <si>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</si>
  <si>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</si>
  <si>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</si>
  <si>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</si>
  <si>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</si>
  <si>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</si>
  <si>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</si>
  <si>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</si>
  <si>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</si>
  <si>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</si>
  <si>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</si>
  <si>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</si>
  <si>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</si>
  <si>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</si>
  <si>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</si>
  <si>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</si>
  <si>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</si>
  <si>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</si>
  <si>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</si>
  <si>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</si>
  <si>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</si>
  <si>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</si>
  <si>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</si>
  <si>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</si>
  <si>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</si>
  <si>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</si>
  <si>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</si>
  <si>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</si>
  <si>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</si>
  <si>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</si>
  <si>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</si>
  <si>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</si>
  <si>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</si>
  <si>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</si>
  <si>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</si>
  <si>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</si>
  <si>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</si>
  <si>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</si>
  <si>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</si>
  <si>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</si>
  <si>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</si>
  <si>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</si>
  <si>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</si>
  <si>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</si>
  <si>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</si>
  <si>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</si>
  <si>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</si>
  <si>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</si>
  <si>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</si>
  <si>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</si>
  <si>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</si>
  <si>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</si>
  <si>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</si>
  <si>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</si>
  <si>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</si>
  <si>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</si>
  <si>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</si>
  <si>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</si>
  <si>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</si>
  <si>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</si>
  <si>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</si>
  <si>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</si>
  <si>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</si>
  <si>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</si>
  <si>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</si>
  <si>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</si>
  <si>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</si>
  <si>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</si>
  <si>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</si>
  <si>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</si>
  <si>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</si>
  <si>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</si>
  <si>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</si>
  <si>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</si>
  <si>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</si>
  <si>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</si>
  <si>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</si>
  <si>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</si>
  <si>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</si>
  <si>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</si>
  <si>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</si>
  <si>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</si>
  <si>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</si>
  <si>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</si>
  <si>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</si>
  <si>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</si>
  <si>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</si>
  <si>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</si>
  <si>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</si>
  <si>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</si>
  <si>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</si>
  <si>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</si>
  <si>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</si>
  <si>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</si>
  <si>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</si>
  <si>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</si>
  <si>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</si>
  <si>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</si>
  <si>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</si>
  <si>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</si>
  <si>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</si>
  <si>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</si>
  <si>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</si>
  <si>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</si>
  <si>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</si>
  <si>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</si>
  <si>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</si>
  <si>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</si>
  <si>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</si>
  <si>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</si>
  <si>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</si>
  <si>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</si>
  <si>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</si>
  <si>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</si>
  <si>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</si>
  <si>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</si>
  <si>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</si>
  <si>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</si>
  <si>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</si>
  <si>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</si>
  <si>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</si>
  <si>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</si>
  <si>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</si>
  <si>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</si>
  <si>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</si>
  <si>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</si>
  <si>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</si>
  <si>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</si>
  <si>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</si>
  <si>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</si>
  <si>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</si>
  <si>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</si>
  <si>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</si>
  <si>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</si>
  <si>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</si>
  <si>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</si>
  <si>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</si>
  <si>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</si>
  <si>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</si>
  <si>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</si>
  <si>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</si>
  <si>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</si>
  <si>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</si>
  <si>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</si>
  <si>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</si>
  <si>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</si>
  <si>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</si>
  <si>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</si>
  <si>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</si>
  <si>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</si>
  <si>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</si>
  <si>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</si>
  <si>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</si>
  <si>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</si>
  <si>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</si>
  <si>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</si>
  <si>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</si>
  <si>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</si>
  <si>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</si>
  <si>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</si>
  <si>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</si>
  <si>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</si>
  <si>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</si>
  <si>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</si>
  <si>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</si>
  <si>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</si>
  <si>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</si>
  <si>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</si>
  <si>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</si>
  <si>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</si>
  <si>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</si>
  <si>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</si>
  <si>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</si>
  <si>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</si>
  <si>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</si>
  <si>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</si>
  <si>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</si>
  <si>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</si>
  <si>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</si>
  <si>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</si>
  <si>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</si>
  <si>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</si>
  <si>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</si>
  <si>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</si>
  <si>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</si>
  <si>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</si>
  <si>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</si>
  <si>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</si>
  <si>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</si>
  <si>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</si>
  <si>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</si>
  <si>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</si>
  <si>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</si>
  <si>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</si>
  <si>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</si>
  <si>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</si>
  <si>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</si>
  <si>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</si>
  <si>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</si>
  <si>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</si>
  <si>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</si>
  <si>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</si>
  <si>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</si>
  <si>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</si>
  <si>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</si>
  <si>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</si>
  <si>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</si>
  <si>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</si>
  <si>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</si>
  <si>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</si>
  <si>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</si>
  <si>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</si>
  <si>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</si>
  <si>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</si>
  <si>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</si>
  <si>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</si>
  <si>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</si>
  <si>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</si>
  <si>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</si>
  <si>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</si>
  <si>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</si>
  <si>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</si>
  <si>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</si>
  <si>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</si>
  <si>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</si>
  <si>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</si>
  <si>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</si>
  <si>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</si>
  <si>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</si>
  <si>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</si>
  <si>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</si>
  <si>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</si>
  <si>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</si>
  <si>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</si>
  <si>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</si>
  <si>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</si>
  <si>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</si>
  <si>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</si>
  <si>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</si>
  <si>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</si>
  <si>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</si>
  <si>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</si>
  <si>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</si>
  <si>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</si>
  <si>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</si>
  <si>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</si>
  <si>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</si>
  <si>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</si>
  <si>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</si>
  <si>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</si>
  <si>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</si>
  <si>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</si>
  <si>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</si>
  <si>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</si>
  <si>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</si>
  <si>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</si>
  <si>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</si>
  <si>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</si>
  <si>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</si>
  <si>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</si>
  <si>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</si>
  <si>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</si>
  <si>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</si>
  <si>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</si>
  <si>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</si>
  <si>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</si>
  <si>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</si>
  <si>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</si>
  <si>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</si>
  <si>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</si>
  <si>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</si>
  <si>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</si>
  <si>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</si>
  <si>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</si>
  <si>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</si>
  <si>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</si>
  <si>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</si>
  <si>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</si>
  <si>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</si>
  <si>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</si>
  <si>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</si>
  <si>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</si>
  <si>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</si>
  <si>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</si>
  <si>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</si>
  <si>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</si>
  <si>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</si>
  <si>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</si>
  <si>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</si>
  <si>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</si>
  <si>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</si>
  <si>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</si>
  <si>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</si>
  <si>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</si>
  <si>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</si>
  <si>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</si>
  <si>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</si>
  <si>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</si>
  <si>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</si>
  <si>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</si>
  <si>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</si>
  <si>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</si>
  <si>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</si>
  <si>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</si>
  <si>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</si>
  <si>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</si>
  <si>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</si>
  <si>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</si>
  <si>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</si>
  <si>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</si>
  <si>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</si>
  <si>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</si>
  <si>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</si>
  <si>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</si>
  <si>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</si>
  <si>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</si>
  <si>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</si>
  <si>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</si>
  <si>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</si>
  <si>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</si>
  <si>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</si>
  <si>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</si>
  <si>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</si>
  <si>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</si>
  <si>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</si>
  <si>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</si>
  <si>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</si>
  <si>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</si>
  <si>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</si>
  <si>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</si>
  <si>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</si>
  <si>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</si>
  <si>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</si>
  <si>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</si>
  <si>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</si>
  <si>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</si>
  <si>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</si>
  <si>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</si>
  <si>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</si>
  <si>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</si>
  <si>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</si>
  <si>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</si>
  <si>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</si>
  <si>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</si>
  <si>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</si>
  <si>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</si>
  <si>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</si>
  <si>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</si>
  <si>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</si>
  <si>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</si>
  <si>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</si>
  <si>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</si>
  <si>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</si>
  <si>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</si>
  <si>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</si>
  <si>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</si>
  <si>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</si>
  <si>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</si>
  <si>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</si>
  <si>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</si>
  <si>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</si>
  <si>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</si>
  <si>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</si>
  <si>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</si>
  <si>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</si>
  <si>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</si>
  <si>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</si>
  <si>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</si>
  <si>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</si>
  <si>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</si>
  <si>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</si>
  <si>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</si>
  <si>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</si>
  <si>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</si>
  <si>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</si>
  <si>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</si>
  <si>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</si>
  <si>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</si>
  <si>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</si>
  <si>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</si>
  <si>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</si>
  <si>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</si>
  <si>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</si>
  <si>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</si>
  <si>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</si>
  <si>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</si>
  <si>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</si>
  <si>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</si>
  <si>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</si>
  <si>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</si>
  <si>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</si>
  <si>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</si>
  <si>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</si>
  <si>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</si>
  <si>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</si>
  <si>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</si>
  <si>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</si>
  <si>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</si>
  <si>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</si>
  <si>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</si>
  <si>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</si>
  <si>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</si>
  <si>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</si>
  <si>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</si>
  <si>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</si>
  <si>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</si>
  <si>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</si>
  <si>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</si>
  <si>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</si>
  <si>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</si>
  <si>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</si>
  <si>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</si>
  <si>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</si>
  <si>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</si>
  <si>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</si>
  <si>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</si>
  <si>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</si>
  <si>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</si>
  <si>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</si>
  <si>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</si>
  <si>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</si>
  <si>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</si>
  <si>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</si>
  <si>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</si>
  <si>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</si>
  <si>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</si>
  <si>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</si>
  <si>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</si>
  <si>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</si>
  <si>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</si>
  <si>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</si>
  <si>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</si>
  <si>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</si>
  <si>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</si>
  <si>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</si>
  <si>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</si>
  <si>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</si>
  <si>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</si>
  <si>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</si>
  <si>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</si>
  <si>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</si>
  <si>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</si>
  <si>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</si>
  <si>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</si>
  <si>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</si>
  <si>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</si>
  <si>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</si>
  <si>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</si>
  <si>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</si>
  <si>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</si>
  <si>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</si>
  <si>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</si>
  <si>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</si>
  <si>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</si>
  <si>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</si>
  <si>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</si>
  <si>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</si>
  <si>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</si>
  <si>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</si>
  <si>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</si>
  <si>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</si>
  <si>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</si>
  <si>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</si>
  <si>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</si>
  <si>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</si>
  <si>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</si>
  <si>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</si>
  <si>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</si>
  <si>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</si>
  <si>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</si>
  <si>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</si>
  <si>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</si>
  <si>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</si>
  <si>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</si>
  <si>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</si>
  <si>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</si>
  <si>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</si>
  <si>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</si>
  <si>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</si>
  <si>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</si>
  <si>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</si>
  <si>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</si>
  <si>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</si>
  <si>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</si>
  <si>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</si>
  <si>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</si>
  <si>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</si>
  <si>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</si>
  <si>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</si>
  <si>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</si>
  <si>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</si>
  <si>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</si>
  <si>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</si>
  <si>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</si>
  <si>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</si>
  <si>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</si>
  <si>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</si>
  <si>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</si>
  <si>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</si>
  <si>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</si>
  <si>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</si>
  <si>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</si>
  <si>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</si>
  <si>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</si>
  <si>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</si>
  <si>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</si>
  <si>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</si>
  <si>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</si>
  <si>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</si>
  <si>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</si>
  <si>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</si>
  <si>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</si>
  <si>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</si>
  <si>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</si>
  <si>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</si>
  <si>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</si>
  <si>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</si>
  <si>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</si>
  <si>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</si>
  <si>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</si>
  <si>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</si>
  <si>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</si>
  <si>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</si>
  <si>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</si>
  <si>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</si>
  <si>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</si>
  <si>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</si>
  <si>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</si>
  <si>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</si>
  <si>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</si>
  <si>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</si>
  <si>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</si>
  <si>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</si>
  <si>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</si>
  <si>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</si>
  <si>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</si>
  <si>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</si>
  <si>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</si>
  <si>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</si>
  <si>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</si>
  <si>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</si>
  <si>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</si>
  <si>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</si>
  <si>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</si>
  <si>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</si>
  <si>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</si>
  <si>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</si>
  <si>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</si>
  <si>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</si>
  <si>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</si>
  <si>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</si>
  <si>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</si>
  <si>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</si>
  <si>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</si>
  <si>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</si>
  <si>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</si>
  <si>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</si>
  <si>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</si>
  <si>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</si>
  <si>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</si>
  <si>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</si>
  <si>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</si>
  <si>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</si>
  <si>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</si>
  <si>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</si>
  <si>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</si>
  <si>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</si>
  <si>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</si>
  <si>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</si>
  <si>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</si>
  <si>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</si>
  <si>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</si>
  <si>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</si>
  <si>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</si>
  <si>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</si>
  <si>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</si>
  <si>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</si>
  <si>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</si>
  <si>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</si>
  <si>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</si>
  <si>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</si>
  <si>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</si>
  <si>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</si>
  <si>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</si>
  <si>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</si>
  <si>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</si>
  <si>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</si>
  <si>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</si>
  <si>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</si>
  <si>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</si>
  <si>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</si>
  <si>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</si>
  <si>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</si>
  <si>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</si>
  <si>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</si>
  <si>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</si>
  <si>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</si>
  <si>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</si>
  <si>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</si>
  <si>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</si>
  <si>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</si>
  <si>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</si>
  <si>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</si>
  <si>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</si>
  <si>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</si>
  <si>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</si>
  <si>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</si>
  <si>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</si>
  <si>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</si>
  <si>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</si>
  <si>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</si>
  <si>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</si>
  <si>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</si>
  <si>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</si>
  <si>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</si>
  <si>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</si>
  <si>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</si>
  <si>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</si>
  <si>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</si>
  <si>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</si>
  <si>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</si>
  <si>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</si>
  <si>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</si>
  <si>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</si>
  <si>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</si>
  <si>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</si>
  <si>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</si>
  <si>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</si>
  <si>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</si>
  <si>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</si>
  <si>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</si>
  <si>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</si>
  <si>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</si>
  <si>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</si>
  <si>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</si>
  <si>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</si>
  <si>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</si>
  <si>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</si>
  <si>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</si>
  <si>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</si>
  <si>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</si>
  <si>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</si>
  <si>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</si>
  <si>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</si>
  <si>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</si>
  <si>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</si>
  <si>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</si>
  <si>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</si>
  <si>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</si>
  <si>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</si>
  <si>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</si>
  <si>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</si>
  <si>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</si>
  <si>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</si>
  <si>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</si>
  <si>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</si>
  <si>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</si>
  <si>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</si>
  <si>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</si>
  <si>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</si>
  <si>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</si>
  <si>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</si>
  <si>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</si>
  <si>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</si>
  <si>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</si>
  <si>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</si>
  <si>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</si>
  <si>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</si>
  <si>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</si>
  <si>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</si>
  <si>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</si>
  <si>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</si>
  <si>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</si>
  <si>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</si>
  <si>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</si>
  <si>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</si>
  <si>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</si>
  <si>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</si>
  <si>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</si>
  <si>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</si>
  <si>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</si>
  <si>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</si>
  <si>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</si>
  <si>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</si>
  <si>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</si>
  <si>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</si>
  <si>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</si>
  <si>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</si>
  <si>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</si>
  <si>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</si>
  <si>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</si>
  <si>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</si>
  <si>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</si>
  <si>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</si>
  <si>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</si>
  <si>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</si>
  <si>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</si>
  <si>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</si>
  <si>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</si>
  <si>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</si>
  <si>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</si>
  <si>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</si>
  <si>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</si>
  <si>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</si>
  <si>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</si>
  <si>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</si>
  <si>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</si>
  <si>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</si>
  <si>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</si>
  <si>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</si>
  <si>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</si>
  <si>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</si>
  <si>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</si>
  <si>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</si>
  <si>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</si>
  <si>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</si>
  <si>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</si>
  <si>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</si>
  <si>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</si>
  <si>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</si>
  <si>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</si>
  <si>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</si>
  <si>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</si>
  <si>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</si>
  <si>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</si>
  <si>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</si>
  <si>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</si>
  <si>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</si>
  <si>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</si>
  <si>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</si>
  <si>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</si>
  <si>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</si>
  <si>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</si>
  <si>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</si>
  <si>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</si>
  <si>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</si>
  <si>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</si>
  <si>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</si>
  <si>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</si>
  <si>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</si>
  <si>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</si>
  <si>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</si>
  <si>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</si>
  <si>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</si>
  <si>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</si>
  <si>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</si>
  <si>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</si>
  <si>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</si>
  <si>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</si>
  <si>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</si>
  <si>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</si>
  <si>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</si>
  <si>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</si>
  <si>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</si>
  <si>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</si>
  <si>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</si>
  <si>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</si>
  <si>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</si>
  <si>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</si>
  <si>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</si>
  <si>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</si>
  <si>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</si>
  <si>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</si>
  <si>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</si>
  <si>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</si>
  <si>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</si>
  <si>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</si>
  <si>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</si>
  <si>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</si>
  <si>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</si>
  <si>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</si>
  <si>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</si>
  <si>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</si>
  <si>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</si>
  <si>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</si>
  <si>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</si>
  <si>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</si>
  <si>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</si>
  <si>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</si>
  <si>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</si>
  <si>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</si>
  <si>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</si>
  <si>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</si>
  <si>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</si>
  <si>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</si>
  <si>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</si>
  <si>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</si>
  <si>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</si>
  <si>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</si>
  <si>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</si>
  <si>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</si>
  <si>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</si>
  <si>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</si>
  <si>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</si>
  <si>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</si>
  <si>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</si>
  <si>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</si>
  <si>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</si>
  <si>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</si>
  <si>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</si>
  <si>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</si>
  <si>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</si>
  <si>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</si>
  <si>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</si>
  <si>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</si>
  <si>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</si>
  <si>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</si>
  <si>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</si>
  <si>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</si>
  <si>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</si>
  <si>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</si>
  <si>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</si>
  <si>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</si>
  <si>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</si>
  <si>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</si>
  <si>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</si>
  <si>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</si>
  <si>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</si>
  <si>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</si>
  <si>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</si>
  <si>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</si>
  <si>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</si>
  <si>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</si>
  <si>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</si>
  <si>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</si>
  <si>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</si>
  <si>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</si>
  <si>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</si>
  <si>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</si>
  <si>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</si>
  <si>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</si>
  <si>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</si>
  <si>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</si>
  <si>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</si>
  <si>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</si>
  <si>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</si>
  <si>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</si>
  <si>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</si>
  <si>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</si>
  <si>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</si>
  <si>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</si>
  <si>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</si>
  <si>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</si>
  <si>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</si>
  <si>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</si>
  <si>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</si>
  <si>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</si>
  <si>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</si>
  <si>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</si>
  <si>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</si>
  <si>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</si>
  <si>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</si>
  <si>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</si>
  <si>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</si>
  <si>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</si>
  <si>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</si>
  <si>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</si>
  <si>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</si>
  <si>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</si>
  <si>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</si>
  <si>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</si>
  <si>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</si>
  <si>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</si>
  <si>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</si>
  <si>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</si>
  <si>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</si>
  <si>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</si>
  <si>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</si>
  <si>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</si>
  <si>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</si>
  <si>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</si>
  <si>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</si>
  <si>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</si>
  <si>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</si>
  <si>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</si>
  <si>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</si>
  <si>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</si>
  <si>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</si>
  <si>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</si>
  <si>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</si>
  <si>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</si>
  <si>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</si>
  <si>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</si>
  <si>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</si>
  <si>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</si>
  <si>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</si>
  <si>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</si>
  <si>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</si>
  <si>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</si>
  <si>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</si>
  <si>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</si>
  <si>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</si>
  <si>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</si>
  <si>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</si>
  <si>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</si>
  <si>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</si>
  <si>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</si>
  <si>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</si>
  <si>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</si>
  <si>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</si>
  <si>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</si>
  <si>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</si>
  <si>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</si>
  <si>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</si>
  <si>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</si>
  <si>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</si>
  <si>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</si>
  <si>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</si>
  <si>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</si>
  <si>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</si>
  <si>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</si>
  <si>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</si>
  <si>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</si>
  <si>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</si>
  <si>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</si>
  <si>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</si>
  <si>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</si>
  <si>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</si>
  <si>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</si>
  <si>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</si>
  <si>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</si>
  <si>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</si>
  <si>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</si>
  <si>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</si>
  <si>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</si>
  <si>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</si>
  <si>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</si>
  <si>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</si>
  <si>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</si>
  <si>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</si>
  <si>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</si>
  <si>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</si>
  <si>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</si>
  <si>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</si>
  <si>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</si>
  <si>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</si>
  <si>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</si>
  <si>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</si>
  <si>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</si>
  <si>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</si>
  <si>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</si>
  <si>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</si>
  <si>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</si>
  <si>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</si>
  <si>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</si>
  <si>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</si>
  <si>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</si>
  <si>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</si>
  <si>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</si>
  <si>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</si>
  <si>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</si>
  <si>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</si>
  <si>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</si>
  <si>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</si>
  <si>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</si>
  <si>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</si>
  <si>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</si>
  <si>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</si>
  <si>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</si>
  <si>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</si>
  <si>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</si>
  <si>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</si>
  <si>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</si>
  <si>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</si>
  <si>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</si>
  <si>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</si>
  <si>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</si>
  <si>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</si>
  <si>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</si>
  <si>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</si>
  <si>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</si>
  <si>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</si>
  <si>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</si>
  <si>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</si>
  <si>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</si>
  <si>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</si>
  <si>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</si>
  <si>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</si>
  <si>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</si>
  <si>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</si>
  <si>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</si>
  <si>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</si>
  <si>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</si>
  <si>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</si>
  <si>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</si>
  <si>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</si>
  <si>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</si>
  <si>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</si>
  <si>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</si>
  <si>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</si>
  <si>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</si>
  <si>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</si>
  <si>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</si>
  <si>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</si>
  <si>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</si>
  <si>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</si>
  <si>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</si>
  <si>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</si>
  <si>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</si>
  <si>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</si>
  <si>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</si>
  <si>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</si>
  <si>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</si>
  <si>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</si>
  <si>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</si>
  <si>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</si>
  <si>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</si>
  <si>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</si>
  <si>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</si>
  <si>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</si>
  <si>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</si>
  <si>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</si>
  <si>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</si>
  <si>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</si>
  <si>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</si>
  <si>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</si>
  <si>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</si>
  <si>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</si>
  <si>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</si>
  <si>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</si>
  <si>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</si>
  <si>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</si>
  <si>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</si>
  <si>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</si>
  <si>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</si>
  <si>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</si>
  <si>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</si>
  <si>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</si>
  <si>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</si>
  <si>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</si>
  <si>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</si>
  <si>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</si>
  <si>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</si>
  <si>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</si>
  <si>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</si>
  <si>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</si>
  <si>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</si>
  <si>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</si>
  <si>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</si>
  <si>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</si>
  <si>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</si>
  <si>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</si>
  <si>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</si>
  <si>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</si>
  <si>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</si>
  <si>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</si>
  <si>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</si>
  <si>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</si>
  <si>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</si>
  <si>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</si>
  <si>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</si>
  <si>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</si>
  <si>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</si>
  <si>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</si>
  <si>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</si>
  <si>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</si>
  <si>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</si>
  <si>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</si>
  <si>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</si>
  <si>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</si>
  <si>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</si>
  <si>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</si>
  <si>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</si>
  <si>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</si>
  <si>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</si>
  <si>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</si>
  <si>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</si>
  <si>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</si>
  <si>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</si>
  <si>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</si>
  <si>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</si>
  <si>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</si>
  <si>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</si>
  <si>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</si>
  <si>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</si>
  <si>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</si>
  <si>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</si>
  <si>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</si>
  <si>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</si>
  <si>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</si>
  <si>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</si>
  <si>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</si>
  <si>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</si>
  <si>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</si>
  <si>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</si>
  <si>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</si>
  <si>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</si>
  <si>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</si>
  <si>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</si>
  <si>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</si>
  <si>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</si>
  <si>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</si>
  <si>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</si>
  <si>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</si>
  <si>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</si>
  <si>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</si>
  <si>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</si>
  <si>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</si>
  <si>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</si>
  <si>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</si>
  <si>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</si>
  <si>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</si>
  <si>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</si>
  <si>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</si>
  <si>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</si>
  <si>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</si>
  <si>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</si>
  <si>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</si>
  <si>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</si>
  <si>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</si>
  <si>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</si>
  <si>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</si>
  <si>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</si>
  <si>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</si>
  <si>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</si>
  <si>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</si>
  <si>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</si>
  <si>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</si>
  <si>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</si>
  <si>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</si>
  <si>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</si>
  <si>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</si>
  <si>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</si>
  <si>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</si>
  <si>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</si>
  <si>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</si>
  <si>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</si>
  <si>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</si>
  <si>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</si>
  <si>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</si>
  <si>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</si>
  <si>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</si>
  <si>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</si>
  <si>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</si>
  <si>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</si>
  <si>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</si>
  <si>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</si>
  <si>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</si>
  <si>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</si>
  <si>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</si>
  <si>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</si>
  <si>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</si>
  <si>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</si>
  <si>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</si>
  <si>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</si>
  <si>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</si>
  <si>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</si>
  <si>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</si>
  <si>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</si>
  <si>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</si>
  <si>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</si>
  <si>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</si>
  <si>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</si>
  <si>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</si>
  <si>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</si>
  <si>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</si>
  <si>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</si>
  <si>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</si>
  <si>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</si>
  <si>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</si>
  <si>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</si>
  <si>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</si>
  <si>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</si>
  <si>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</si>
  <si>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</si>
  <si>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</si>
  <si>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</si>
  <si>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</si>
  <si>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</si>
  <si>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</si>
  <si>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</si>
  <si>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</si>
  <si>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</si>
  <si>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</si>
  <si>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</si>
  <si>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</si>
  <si>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</si>
  <si>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</si>
  <si>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</si>
  <si>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</si>
  <si>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</si>
  <si>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</si>
  <si>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</si>
  <si>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</si>
  <si>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</si>
  <si>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</si>
  <si>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</si>
  <si>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</si>
  <si>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</si>
  <si>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</si>
  <si>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</si>
  <si>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</si>
  <si>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</si>
  <si>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</si>
  <si>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</si>
  <si>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</si>
  <si>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</si>
  <si>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</si>
  <si>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</si>
  <si>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</si>
  <si>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</si>
  <si>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</si>
  <si>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</si>
  <si>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</si>
  <si>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</si>
  <si>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</si>
  <si>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</si>
  <si>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</si>
  <si>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</si>
  <si>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</si>
  <si>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</si>
  <si>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</si>
  <si>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</si>
  <si>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</si>
  <si>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</si>
  <si>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</si>
  <si>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</si>
  <si>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</si>
  <si>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</si>
  <si>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</si>
  <si>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</si>
  <si>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</si>
  <si>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</si>
  <si>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</si>
  <si>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</si>
  <si>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</si>
  <si>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</si>
  <si>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</si>
  <si>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</si>
  <si>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</si>
  <si>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</si>
  <si>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</si>
  <si>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</si>
  <si>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</si>
  <si>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</si>
  <si>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</si>
  <si>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</si>
  <si>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</si>
  <si>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</si>
  <si>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</si>
  <si>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</si>
  <si>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</si>
  <si>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</si>
  <si>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</si>
  <si>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</si>
  <si>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</si>
  <si>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</si>
  <si>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</si>
  <si>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</si>
  <si>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</si>
  <si>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</si>
  <si>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</si>
  <si>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</si>
  <si>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</si>
  <si>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</si>
  <si>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</si>
  <si>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</si>
  <si>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</si>
  <si>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</si>
  <si>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</si>
  <si>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</si>
  <si>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</si>
  <si>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</si>
  <si>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</si>
  <si>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</si>
  <si>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</si>
  <si>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</si>
  <si>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</si>
  <si>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</si>
  <si>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</si>
  <si>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</si>
  <si>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</si>
  <si>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</si>
  <si>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</si>
  <si>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</si>
  <si>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</si>
  <si>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</si>
  <si>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</si>
  <si>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</si>
  <si>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</si>
  <si>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</si>
  <si>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</si>
  <si>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</si>
  <si>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</si>
  <si>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</si>
  <si>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</si>
  <si>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</si>
  <si>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</si>
  <si>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</si>
  <si>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</si>
  <si>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</si>
  <si>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</si>
  <si>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</si>
  <si>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</si>
  <si>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</si>
  <si>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</si>
  <si>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</si>
  <si>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</si>
  <si>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</si>
  <si>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</si>
  <si>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</si>
  <si>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</si>
  <si>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</si>
  <si>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</si>
  <si>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</si>
  <si>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</si>
  <si>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</si>
  <si>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</si>
  <si>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</si>
  <si>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</si>
  <si>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</si>
  <si>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</si>
  <si>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</si>
  <si>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</si>
  <si>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</si>
  <si>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</si>
  <si>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</si>
  <si>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</si>
  <si>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</si>
  <si>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</si>
  <si>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</si>
  <si>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</si>
  <si>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</si>
  <si>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</si>
  <si>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</si>
  <si>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</si>
  <si>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</si>
  <si>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</si>
  <si>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</si>
  <si>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</si>
  <si>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</si>
  <si>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</si>
  <si>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</si>
  <si>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</si>
  <si>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</si>
  <si>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</si>
  <si>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</si>
  <si>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</si>
  <si>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</si>
  <si>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</si>
  <si>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</si>
  <si>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</si>
  <si>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</si>
  <si>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</si>
  <si>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</si>
  <si>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</si>
  <si>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</si>
  <si>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</si>
  <si>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</si>
  <si>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</si>
  <si>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</si>
  <si>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</si>
  <si>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</si>
  <si>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</si>
  <si>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</si>
  <si>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</si>
  <si>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</si>
  <si>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</si>
  <si>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</si>
  <si>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</si>
  <si>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</si>
  <si>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</si>
  <si>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</si>
  <si>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</si>
  <si>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</si>
  <si>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</si>
  <si>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</si>
  <si>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</si>
  <si>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</si>
  <si>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</si>
  <si>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</si>
  <si>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</si>
  <si>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</si>
  <si>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</si>
  <si>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</si>
  <si>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</si>
  <si>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</si>
  <si>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</si>
  <si>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</si>
  <si>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</si>
  <si>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</si>
  <si>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</si>
  <si>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</si>
  <si>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</si>
  <si>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</si>
  <si>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</si>
  <si>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</si>
  <si>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</si>
  <si>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</si>
  <si>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</si>
  <si>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</si>
  <si>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</si>
  <si>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</si>
  <si>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</si>
  <si>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</si>
  <si>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</si>
  <si>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</si>
  <si>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</si>
  <si>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</si>
  <si>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</si>
  <si>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</si>
  <si>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</si>
  <si>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</si>
  <si>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</si>
  <si>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</si>
  <si>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</si>
  <si>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</si>
  <si>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</si>
  <si>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</si>
  <si>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</si>
  <si>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</si>
  <si>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</si>
  <si>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</si>
  <si>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</si>
  <si>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</si>
  <si>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</si>
  <si>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</si>
  <si>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</si>
  <si>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</si>
  <si>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</si>
  <si>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</si>
  <si>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</si>
  <si>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</si>
  <si>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</si>
  <si>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</si>
  <si>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</si>
  <si>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</si>
  <si>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</si>
  <si>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</si>
  <si>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</si>
  <si>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</si>
  <si>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</si>
  <si>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</si>
  <si>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</si>
  <si>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</si>
  <si>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</si>
  <si>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</si>
  <si>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</si>
  <si>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</si>
  <si>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</si>
  <si>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</si>
  <si>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</si>
  <si>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</si>
  <si>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</si>
  <si>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</si>
  <si>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</si>
  <si>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</si>
  <si>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</si>
  <si>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</si>
  <si>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</si>
  <si>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</si>
  <si>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</si>
  <si>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</si>
  <si>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</si>
  <si>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</si>
  <si>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</si>
  <si>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</si>
  <si>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</si>
  <si>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</si>
  <si>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</si>
  <si>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</si>
  <si>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</si>
  <si>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</si>
  <si>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</si>
  <si>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</si>
  <si>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</si>
  <si>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</si>
  <si>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</si>
  <si>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</si>
  <si>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</si>
  <si>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</si>
  <si>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</si>
  <si>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</si>
  <si>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</si>
  <si>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</si>
  <si>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</si>
  <si>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</si>
  <si>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</si>
  <si>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</si>
  <si>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</si>
  <si>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</si>
  <si>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</si>
  <si>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</si>
  <si>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</si>
  <si>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</si>
  <si>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</si>
  <si>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</si>
  <si>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</si>
  <si>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</si>
  <si>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</si>
  <si>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</si>
  <si>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</si>
  <si>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</si>
  <si>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</si>
  <si>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</si>
  <si>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</si>
  <si>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</si>
  <si>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</si>
  <si>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</si>
  <si>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</si>
  <si>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</si>
  <si>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</si>
  <si>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</si>
  <si>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</si>
  <si>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</si>
  <si>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</si>
  <si>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</si>
  <si>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</si>
  <si>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</si>
  <si>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</si>
  <si>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</si>
  <si>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</si>
  <si>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</si>
  <si>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</si>
  <si>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</si>
  <si>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</si>
  <si>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</si>
  <si>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</si>
  <si>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</si>
  <si>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</si>
  <si>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</si>
  <si>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</si>
  <si>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</si>
  <si>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</si>
  <si>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</si>
  <si>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</si>
  <si>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</si>
  <si>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</si>
  <si>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</si>
  <si>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</si>
  <si>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</si>
  <si>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</si>
  <si>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</si>
  <si>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</si>
  <si>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</si>
  <si>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</si>
  <si>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</si>
  <si>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</si>
  <si>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</si>
  <si>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</si>
  <si>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</si>
  <si>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</si>
  <si>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</si>
  <si>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</si>
  <si>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</si>
  <si>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</si>
  <si>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</si>
  <si>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</si>
  <si>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</si>
  <si>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</si>
  <si>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</si>
  <si>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</si>
  <si>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</si>
  <si>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</si>
  <si>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</si>
  <si>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</si>
  <si>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</si>
  <si>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</si>
  <si>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</si>
  <si>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</si>
  <si>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</si>
  <si>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</si>
  <si>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</si>
  <si>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</si>
  <si>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</si>
  <si>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</si>
  <si>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</si>
  <si>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</si>
  <si>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</si>
  <si>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</si>
  <si>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</si>
  <si>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</si>
  <si>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</si>
  <si>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</si>
  <si>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</si>
  <si>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</si>
  <si>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</si>
  <si>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</si>
  <si>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</si>
  <si>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</si>
  <si>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</si>
  <si>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</si>
  <si>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</si>
  <si>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</si>
  <si>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</si>
  <si>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</si>
  <si>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</si>
  <si>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</si>
  <si>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</si>
  <si>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</si>
  <si>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</si>
  <si>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</si>
  <si>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</si>
  <si>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</si>
  <si>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</si>
  <si>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</si>
  <si>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</si>
  <si>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</si>
  <si>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</si>
  <si>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</si>
  <si>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</si>
  <si>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</si>
  <si>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</si>
  <si>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</si>
  <si>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</si>
  <si>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</si>
  <si>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</si>
  <si>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</si>
  <si>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</si>
  <si>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</si>
  <si>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</si>
  <si>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</si>
  <si>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</si>
  <si>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</si>
  <si>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</si>
  <si>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</si>
  <si>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</si>
  <si>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</si>
  <si>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</si>
  <si>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</si>
  <si>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</si>
  <si>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</si>
  <si>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</si>
  <si>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</si>
  <si>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</si>
  <si>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</si>
  <si>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</si>
  <si>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</si>
  <si>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</si>
  <si>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</si>
  <si>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</si>
  <si>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</si>
  <si>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</si>
  <si>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</si>
  <si>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</si>
  <si>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</si>
  <si>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</si>
  <si>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</si>
  <si>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</si>
  <si>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</si>
  <si>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</si>
  <si>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</si>
  <si>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</si>
  <si>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</si>
  <si>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</si>
  <si>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</si>
  <si>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</si>
  <si>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</si>
  <si>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</si>
  <si>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</si>
  <si>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</si>
  <si>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</si>
  <si>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</si>
  <si>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</si>
  <si>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</si>
  <si>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</si>
  <si>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</si>
  <si>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</si>
  <si>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</si>
  <si>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</si>
  <si>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</si>
  <si>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</si>
  <si>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</si>
  <si>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</si>
  <si>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</si>
  <si>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</si>
  <si>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</si>
  <si>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</si>
  <si>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</si>
  <si>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</si>
  <si>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</si>
  <si>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</si>
  <si>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</si>
  <si>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</si>
  <si>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</si>
  <si>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</si>
  <si>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</si>
  <si>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</si>
  <si>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</si>
  <si>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</si>
  <si>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</si>
  <si>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</si>
  <si>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</si>
  <si>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</si>
  <si>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</si>
  <si>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</si>
  <si>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</si>
  <si>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</si>
  <si>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</si>
  <si>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</si>
  <si>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</si>
  <si>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</si>
  <si>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</si>
  <si>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</si>
  <si>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</si>
  <si>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</si>
  <si>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</si>
  <si>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</si>
  <si>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</si>
  <si>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</si>
  <si>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</si>
  <si>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</si>
  <si>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</si>
  <si>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</si>
  <si>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</si>
  <si>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</si>
  <si>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</si>
  <si>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</si>
  <si>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</si>
  <si>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</si>
  <si>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</si>
  <si>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</si>
  <si>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</si>
  <si>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</si>
  <si>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</si>
  <si>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</si>
  <si>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</si>
  <si>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</si>
  <si>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</si>
  <si>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</si>
  <si>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</si>
  <si>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</si>
  <si>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</si>
  <si>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</si>
  <si>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</si>
  <si>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</si>
  <si>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</si>
  <si>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</si>
  <si>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</si>
  <si>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</si>
  <si>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</si>
  <si>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</si>
  <si>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</si>
  <si>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</si>
  <si>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</si>
  <si>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</si>
  <si>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</si>
  <si>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</si>
  <si>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</si>
  <si>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</si>
  <si>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</si>
  <si>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</si>
  <si>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</si>
  <si>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</si>
  <si>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</si>
  <si>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</si>
  <si>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</si>
  <si>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</si>
  <si>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</si>
  <si>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</si>
  <si>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</si>
  <si>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</si>
  <si>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</si>
  <si>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</si>
  <si>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</si>
  <si>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</si>
  <si>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</si>
  <si>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</si>
  <si>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</si>
  <si>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</si>
  <si>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</si>
  <si>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</si>
  <si>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</si>
  <si>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</si>
  <si>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</si>
  <si>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</si>
  <si>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</si>
  <si>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</si>
  <si>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</si>
  <si>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</si>
  <si>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</si>
  <si>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</si>
  <si>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</si>
  <si>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</si>
  <si>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</si>
  <si>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</si>
  <si>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</si>
  <si>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</si>
  <si>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</si>
  <si>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</si>
  <si>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</si>
  <si>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</si>
  <si>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</si>
  <si>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</si>
  <si>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</si>
  <si>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</si>
  <si>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</si>
  <si>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</si>
  <si>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</si>
  <si>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</si>
  <si>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</si>
  <si>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</si>
  <si>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</si>
  <si>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</si>
  <si>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</si>
  <si>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</si>
  <si>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</si>
  <si>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</si>
  <si>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</si>
  <si>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</si>
  <si>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</si>
  <si>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</si>
  <si>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</si>
  <si>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</si>
  <si>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</si>
  <si>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</si>
  <si>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</si>
  <si>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</si>
  <si>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</si>
  <si>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</si>
  <si>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</si>
  <si>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</si>
  <si>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</si>
  <si>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</si>
  <si>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</si>
  <si>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</si>
  <si>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</si>
  <si>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</si>
  <si>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</si>
  <si>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</si>
  <si>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</si>
  <si>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</si>
  <si>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</si>
  <si>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</si>
  <si>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</si>
  <si>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</si>
  <si>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</si>
  <si>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</si>
  <si>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</si>
  <si>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</si>
  <si>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</si>
  <si>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</si>
  <si>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</si>
  <si>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</si>
  <si>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</si>
  <si>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</si>
  <si>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</si>
  <si>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</si>
  <si>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</si>
  <si>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</si>
  <si>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</si>
  <si>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</si>
  <si>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</si>
  <si>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</si>
  <si>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</si>
  <si>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</si>
  <si>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</si>
  <si>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</si>
  <si>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</si>
  <si>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</si>
  <si>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</si>
  <si>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</si>
  <si>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</si>
  <si>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</si>
  <si>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</si>
  <si>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</si>
  <si>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</si>
  <si>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</si>
  <si>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</si>
  <si>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</si>
  <si>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</si>
  <si>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</si>
  <si>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</si>
  <si>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</si>
  <si>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</si>
  <si>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</si>
  <si>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</si>
  <si>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</si>
  <si>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</si>
  <si>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</si>
  <si>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</si>
  <si>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</si>
  <si>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</si>
  <si>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</si>
  <si>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</si>
  <si>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</si>
  <si>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</si>
  <si>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</si>
  <si>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</si>
  <si>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</si>
  <si>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</si>
  <si>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</si>
  <si>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</si>
  <si>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</si>
  <si>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</si>
  <si>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</si>
  <si>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</si>
  <si>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</si>
  <si>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</si>
  <si>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</si>
  <si>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</si>
  <si>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</si>
  <si>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</si>
  <si>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</si>
  <si>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</si>
  <si>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</si>
  <si>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</si>
  <si>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</si>
  <si>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</si>
  <si>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</si>
  <si>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</si>
  <si>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</si>
  <si>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</si>
  <si>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</si>
  <si>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</si>
  <si>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</si>
  <si>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</si>
  <si>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</si>
  <si>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</si>
  <si>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</si>
  <si>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</si>
  <si>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</si>
  <si>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</si>
  <si>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</si>
  <si>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</si>
  <si>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</si>
  <si>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</si>
  <si>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</si>
  <si>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</si>
  <si>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</si>
  <si>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</si>
  <si>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</si>
  <si>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</si>
  <si>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</si>
  <si>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</si>
  <si>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</si>
  <si>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</si>
  <si>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</si>
  <si>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</si>
  <si>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</si>
  <si>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</si>
  <si>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</si>
  <si>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</si>
  <si>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</si>
  <si>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</si>
  <si>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</si>
  <si>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</si>
  <si>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</si>
  <si>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</si>
  <si>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</si>
  <si>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</si>
  <si>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</si>
  <si>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</si>
  <si>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</si>
  <si>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</si>
  <si>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</si>
  <si>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</si>
  <si>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</si>
  <si>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</si>
  <si>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</si>
  <si>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</si>
  <si>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</si>
  <si>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</si>
  <si>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</si>
  <si>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</si>
  <si>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</si>
  <si>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</si>
  <si>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</si>
  <si>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</si>
  <si>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</si>
  <si>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</si>
  <si>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</si>
  <si>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</si>
  <si>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</si>
  <si>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</si>
  <si>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</si>
  <si>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</si>
  <si>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</si>
  <si>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</si>
  <si>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</si>
  <si>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</si>
  <si>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</si>
  <si>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</si>
  <si>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</si>
  <si>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</si>
  <si>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</si>
  <si>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</si>
  <si>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</si>
  <si>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</si>
  <si>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</si>
  <si>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</si>
  <si>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</si>
  <si>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</si>
  <si>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</si>
  <si>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</si>
  <si>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</si>
  <si>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</si>
  <si>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</si>
  <si>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</si>
  <si>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</si>
  <si>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</si>
  <si>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</si>
  <si>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</si>
  <si>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</si>
  <si>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</si>
  <si>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</si>
  <si>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</si>
  <si>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</si>
  <si>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</si>
  <si>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</si>
  <si>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</si>
  <si>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</si>
  <si>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</si>
  <si>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</si>
  <si>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</si>
  <si>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</si>
  <si>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</si>
  <si>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</si>
  <si>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</si>
  <si>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</si>
  <si>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</si>
  <si>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</si>
  <si>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</si>
  <si>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</si>
  <si>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</si>
  <si>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</si>
  <si>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</si>
  <si>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</si>
  <si>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</si>
  <si>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</si>
  <si>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</si>
  <si>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</si>
  <si>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</si>
  <si>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</si>
  <si>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</si>
  <si>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</si>
  <si>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</si>
  <si>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</si>
  <si>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</si>
  <si>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</si>
  <si>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</si>
  <si>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</si>
  <si>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</si>
  <si>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</si>
  <si>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</si>
  <si>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</si>
  <si>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</si>
  <si>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</si>
  <si>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</si>
  <si>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</si>
  <si>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</si>
  <si>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</si>
  <si>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</si>
  <si>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</si>
  <si>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</si>
  <si>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</si>
  <si>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</si>
  <si>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</si>
  <si>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</si>
  <si>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</si>
  <si>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</si>
  <si>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</si>
  <si>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</si>
  <si>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</si>
  <si>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</si>
  <si>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</si>
  <si>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</si>
  <si>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</si>
  <si>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</si>
  <si>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</si>
  <si>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</si>
  <si>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</si>
  <si>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</si>
  <si>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</si>
  <si>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</si>
  <si>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</si>
  <si>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</si>
  <si>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</si>
  <si>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</si>
  <si>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</si>
  <si>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</si>
  <si>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</si>
  <si>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</si>
  <si>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</si>
  <si>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</si>
  <si>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</si>
  <si>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</si>
  <si>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</si>
  <si>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</si>
  <si>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</si>
  <si>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</si>
  <si>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</si>
  <si>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</si>
  <si>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</si>
  <si>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</si>
  <si>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</si>
  <si>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</si>
  <si>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</si>
  <si>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</si>
  <si>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</si>
  <si>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</si>
  <si>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</si>
  <si>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</si>
  <si>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</si>
  <si>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</si>
  <si>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</si>
  <si>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</si>
  <si>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</si>
  <si>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</si>
  <si>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</si>
  <si>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</si>
  <si>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</si>
  <si>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</si>
  <si>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</si>
  <si>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</si>
  <si>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</si>
  <si>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</si>
  <si>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</si>
  <si>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</si>
  <si>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</si>
  <si>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</si>
  <si>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</si>
  <si>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</si>
  <si>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</si>
  <si>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</si>
  <si>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</si>
  <si>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</si>
  <si>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</si>
  <si>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</si>
  <si>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</si>
  <si>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</si>
  <si>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</si>
  <si>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</si>
  <si>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</si>
  <si>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</si>
  <si>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</si>
  <si>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</si>
  <si>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</si>
  <si>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</si>
  <si>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</si>
  <si>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</si>
  <si>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</si>
  <si>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</si>
  <si>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</si>
  <si>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</si>
  <si>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</si>
  <si>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</si>
  <si>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</si>
  <si>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</si>
  <si>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</si>
  <si>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</si>
  <si>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</si>
  <si>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</si>
  <si>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</si>
  <si>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</si>
  <si>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</si>
  <si>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</si>
  <si>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</si>
  <si>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</si>
  <si>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</si>
  <si>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</si>
  <si>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</si>
  <si>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</si>
  <si>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</si>
  <si>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</si>
  <si>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</si>
  <si>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</si>
  <si>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</si>
  <si>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</si>
  <si>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</si>
  <si>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</si>
  <si>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</si>
  <si>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</si>
  <si>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</si>
  <si>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</si>
  <si>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</si>
  <si>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</si>
  <si>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</si>
  <si>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</si>
  <si>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</si>
  <si>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</si>
  <si>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</si>
  <si>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</si>
  <si>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</si>
  <si>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</si>
  <si>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</si>
  <si>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</si>
  <si>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</si>
  <si>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</si>
  <si>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</si>
  <si>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</si>
  <si>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</si>
  <si>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</si>
  <si>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</si>
  <si>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</si>
  <si>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</si>
  <si>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</si>
  <si>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</si>
  <si>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</si>
  <si>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</si>
  <si>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</si>
  <si>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</si>
  <si>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</si>
  <si>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</si>
  <si>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</si>
  <si>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</si>
  <si>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</si>
  <si>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</si>
  <si>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</si>
  <si>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</si>
  <si>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</si>
  <si>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</si>
  <si>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</si>
  <si>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</si>
  <si>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</si>
  <si>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</si>
  <si>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</si>
  <si>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</si>
  <si>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</si>
  <si>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</si>
  <si>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</si>
  <si>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</si>
  <si>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</si>
  <si>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</si>
  <si>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</si>
  <si>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</si>
  <si>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</si>
  <si>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</si>
  <si>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</si>
  <si>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</si>
  <si>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</si>
  <si>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</si>
  <si>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</si>
  <si>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</si>
  <si>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</si>
  <si>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</si>
  <si>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</si>
  <si>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</si>
  <si>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</si>
  <si>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</si>
  <si>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</si>
  <si>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</si>
  <si>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</si>
  <si>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</si>
  <si>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</si>
  <si>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</si>
  <si>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</si>
  <si>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</si>
  <si>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</si>
  <si>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</si>
  <si>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</si>
  <si>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</si>
  <si>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</si>
  <si>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</si>
  <si>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</si>
  <si>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</si>
  <si>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</si>
  <si>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</si>
  <si>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</si>
  <si>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</si>
  <si>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</si>
  <si>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</si>
  <si>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</si>
  <si>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</si>
  <si>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</si>
  <si>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</si>
  <si>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</si>
  <si>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</si>
  <si>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</si>
  <si>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</si>
  <si>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</si>
  <si>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</si>
  <si>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</si>
  <si>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</si>
  <si>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</si>
  <si>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</si>
  <si>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</si>
  <si>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</si>
  <si>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</si>
  <si>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</si>
  <si>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</si>
  <si>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</si>
  <si>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</si>
  <si>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</si>
  <si>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</si>
  <si>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</si>
  <si>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</si>
  <si>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</si>
  <si>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</si>
  <si>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</si>
  <si>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</si>
  <si>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</si>
  <si>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</si>
  <si>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</si>
  <si>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</si>
  <si>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</si>
  <si>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</si>
  <si>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</si>
  <si>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</si>
  <si>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</si>
  <si>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</si>
  <si>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</si>
  <si>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</si>
  <si>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</si>
  <si>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</si>
  <si>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</si>
  <si>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</si>
  <si>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</si>
  <si>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</si>
  <si>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</si>
  <si>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</si>
  <si>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</si>
  <si>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</si>
  <si>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</si>
  <si>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</si>
  <si>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</si>
  <si>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</si>
  <si>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</si>
  <si>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</si>
  <si>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</si>
  <si>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</si>
  <si>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</si>
  <si>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</si>
  <si>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</si>
  <si>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</si>
  <si>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</si>
  <si>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</si>
  <si>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</si>
  <si>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</si>
  <si>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</si>
  <si>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</si>
  <si>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</si>
  <si>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</si>
  <si>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</si>
  <si>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</si>
  <si>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</si>
  <si>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</si>
  <si>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</si>
  <si>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</si>
  <si>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</si>
  <si>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</si>
  <si>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</si>
  <si>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</si>
  <si>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</si>
  <si>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</si>
  <si>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</si>
  <si>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</si>
  <si>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</si>
  <si>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</si>
  <si>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</si>
  <si>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</si>
  <si>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</si>
  <si>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</si>
  <si>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</si>
  <si>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</si>
  <si>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</si>
  <si>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</si>
  <si>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</si>
  <si>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</si>
  <si>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</si>
  <si>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</si>
  <si>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</si>
  <si>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</si>
  <si>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</si>
  <si>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</si>
  <si>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</si>
  <si>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</si>
  <si>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</si>
  <si>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</si>
  <si>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</si>
  <si>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</si>
  <si>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</si>
  <si>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</si>
  <si>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</si>
  <si>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</si>
  <si>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</si>
  <si>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</si>
  <si>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</si>
  <si>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</si>
  <si>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</si>
  <si>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</si>
  <si>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</si>
  <si>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</si>
  <si>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</si>
  <si>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</si>
  <si>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</si>
  <si>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</si>
  <si>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</si>
  <si>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</si>
  <si>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</si>
  <si>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</si>
  <si>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</si>
  <si>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</si>
  <si>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</si>
  <si>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</si>
  <si>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</si>
  <si>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</si>
  <si>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</si>
  <si>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</si>
  <si>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</si>
  <si>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</si>
  <si>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</si>
  <si>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</si>
  <si>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</si>
  <si>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</si>
  <si>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</si>
  <si>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</si>
  <si>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</si>
  <si>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</si>
  <si>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</si>
  <si>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</si>
  <si>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</si>
  <si>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</si>
  <si>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</si>
  <si>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</si>
  <si>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</si>
  <si>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</si>
  <si>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</si>
  <si>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</si>
  <si>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</si>
  <si>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</si>
  <si>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</si>
  <si>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</si>
  <si>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</si>
  <si>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</si>
  <si>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</si>
  <si>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</si>
  <si>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</si>
  <si>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</si>
  <si>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</si>
  <si>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</si>
  <si>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</si>
  <si>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</si>
  <si>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</si>
  <si>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</si>
  <si>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</si>
  <si>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</si>
  <si>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</si>
  <si>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</si>
  <si>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</si>
  <si>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</si>
  <si>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</si>
  <si>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</si>
  <si>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</si>
  <si>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</si>
  <si>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</si>
  <si>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</si>
  <si>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</si>
  <si>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</si>
  <si>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</si>
  <si>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</si>
  <si>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</si>
  <si>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</si>
  <si>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</si>
  <si>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</si>
  <si>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</si>
  <si>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</si>
  <si>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</si>
  <si>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</si>
  <si>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</si>
  <si>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</si>
  <si>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</si>
  <si>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</si>
  <si>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</si>
  <si>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</si>
  <si>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</si>
  <si>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</si>
  <si>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</si>
  <si>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</si>
  <si>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</si>
  <si>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</si>
  <si>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</si>
  <si>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</si>
  <si>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</si>
  <si>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</si>
  <si>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</si>
  <si>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</si>
  <si>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</si>
  <si>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</si>
  <si>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</si>
  <si>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</si>
  <si>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</si>
  <si>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</si>
  <si>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</si>
  <si>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</si>
  <si>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</si>
  <si>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</si>
  <si>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</si>
  <si>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</si>
  <si>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</si>
  <si>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</si>
  <si>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</si>
  <si>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</si>
  <si>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</si>
  <si>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</si>
  <si>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</si>
  <si>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</si>
  <si>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</si>
  <si>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</si>
  <si>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</si>
  <si>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</si>
  <si>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</si>
  <si>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</si>
  <si>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</si>
  <si>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</si>
  <si>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</si>
  <si>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</si>
  <si>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</si>
  <si>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</si>
  <si>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</si>
  <si>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</si>
  <si>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</si>
  <si>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</si>
  <si>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</si>
  <si>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</si>
  <si>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</si>
  <si>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</si>
  <si>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</si>
  <si>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</si>
  <si>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</si>
  <si>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</si>
  <si>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</si>
  <si>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</si>
  <si>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</si>
  <si>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</si>
  <si>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</si>
  <si>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</si>
  <si>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</si>
  <si>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</si>
  <si>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</si>
  <si>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</si>
  <si>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</si>
  <si>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</si>
  <si>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</si>
  <si>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</si>
  <si>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</si>
  <si>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</si>
  <si>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</si>
  <si>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</si>
  <si>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</si>
  <si>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</si>
  <si>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</si>
  <si>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</si>
  <si>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</si>
  <si>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</si>
  <si>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</si>
  <si>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</si>
  <si>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</si>
  <si>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</si>
  <si>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</si>
  <si>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</si>
  <si>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</si>
  <si>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</si>
  <si>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</si>
  <si>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</si>
  <si>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</si>
  <si>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</si>
  <si>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</si>
  <si>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</si>
  <si>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</si>
  <si>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</si>
  <si>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</si>
  <si>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</si>
  <si>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</si>
  <si>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</si>
  <si>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</si>
  <si>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</si>
  <si>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</si>
  <si>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</si>
  <si>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</si>
  <si>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</si>
  <si>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</si>
  <si>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</si>
  <si>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</si>
  <si>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</si>
  <si>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</si>
  <si>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</si>
  <si>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</si>
  <si>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</si>
  <si>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</si>
  <si>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</si>
  <si>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</si>
  <si>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</si>
  <si>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</si>
  <si>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</si>
  <si>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</si>
  <si>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</si>
  <si>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</si>
  <si>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</si>
  <si>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</si>
  <si>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</si>
  <si>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</si>
  <si>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</si>
  <si>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</si>
  <si>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</si>
  <si>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</si>
  <si>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</si>
  <si>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</si>
  <si>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</si>
  <si>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</si>
  <si>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</si>
  <si>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</si>
  <si>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</si>
  <si>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</si>
  <si>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</si>
  <si>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</si>
  <si>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</si>
  <si>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</si>
  <si>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</si>
  <si>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</si>
  <si>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</si>
  <si>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</si>
  <si>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</si>
  <si>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</si>
  <si>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</si>
  <si>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</si>
  <si>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</si>
  <si>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</si>
  <si>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</si>
  <si>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</si>
  <si>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</si>
  <si>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</si>
  <si>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</si>
  <si>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</si>
  <si>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</si>
  <si>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</si>
  <si>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</si>
  <si>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</si>
  <si>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</si>
  <si>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</si>
  <si>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</si>
  <si>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</si>
  <si>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</si>
  <si>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</si>
  <si>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</si>
  <si>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</si>
  <si>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</si>
  <si>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</si>
  <si>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</si>
  <si>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</si>
  <si>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</si>
  <si>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</si>
  <si>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</si>
  <si>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</si>
  <si>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</si>
  <si>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</si>
  <si>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</si>
  <si>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</si>
  <si>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</si>
  <si>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</si>
  <si>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</si>
  <si>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</si>
  <si>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</si>
  <si>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</si>
  <si>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</si>
  <si>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</si>
  <si>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</si>
  <si>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</si>
  <si>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</si>
  <si>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</si>
  <si>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</si>
  <si>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</si>
  <si>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</si>
  <si>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</si>
  <si>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</si>
  <si>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</si>
  <si>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</si>
  <si>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</si>
  <si>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</si>
  <si>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</si>
  <si>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</si>
  <si>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</si>
  <si>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</si>
  <si>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</si>
  <si>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</si>
  <si>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</si>
  <si>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</si>
  <si>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</si>
  <si>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</si>
  <si>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</si>
  <si>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</si>
  <si>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</si>
  <si>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</si>
  <si>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</si>
  <si>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</si>
  <si>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</si>
  <si>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</si>
  <si>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</si>
  <si>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</si>
  <si>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</si>
  <si>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</si>
  <si>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</si>
  <si>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</si>
  <si>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</si>
  <si>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</si>
  <si>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</si>
  <si>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</si>
  <si>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</si>
  <si>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</si>
  <si>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</si>
  <si>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</si>
  <si>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</si>
  <si>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</si>
  <si>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</si>
  <si>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</si>
  <si>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</si>
  <si>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</si>
  <si>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</si>
  <si>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</si>
  <si>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</si>
  <si>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</si>
  <si>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</si>
  <si>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</si>
  <si>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</si>
  <si>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</si>
  <si>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</si>
  <si>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</si>
  <si>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</si>
  <si>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</si>
  <si>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</si>
  <si>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</si>
  <si>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</si>
  <si>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</si>
  <si>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</si>
  <si>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</si>
  <si>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</si>
  <si>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</si>
  <si>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</si>
  <si>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</si>
  <si>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</si>
  <si>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</si>
  <si>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</si>
  <si>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</si>
  <si>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</si>
  <si>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</si>
  <si>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</si>
  <si>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</si>
  <si>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</si>
  <si>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</si>
  <si>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</si>
  <si>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</si>
  <si>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</si>
  <si>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</si>
  <si>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</si>
  <si>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</si>
  <si>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</si>
  <si>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</si>
  <si>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</si>
  <si>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</si>
  <si>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</si>
  <si>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</si>
  <si>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</si>
  <si>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</si>
  <si>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</si>
  <si>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</si>
  <si>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</si>
  <si>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</si>
  <si>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</si>
  <si>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</si>
  <si>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</si>
  <si>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</si>
  <si>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</si>
  <si>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</si>
  <si>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</si>
  <si>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</si>
  <si>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</si>
  <si>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</si>
  <si>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</si>
  <si>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</si>
  <si>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</si>
  <si>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</si>
  <si>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</si>
  <si>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</si>
  <si>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</si>
  <si>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</si>
  <si>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</si>
  <si>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</si>
  <si>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</si>
  <si>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</si>
  <si>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</si>
  <si>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</si>
  <si>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</si>
  <si>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</si>
  <si>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</si>
  <si>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</si>
  <si>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</si>
  <si>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</si>
  <si>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</si>
  <si>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</si>
  <si>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</si>
  <si>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</si>
  <si>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</si>
  <si>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</si>
  <si>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</si>
  <si>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</si>
  <si>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</si>
  <si>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</si>
  <si>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</si>
  <si>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</si>
  <si>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</si>
  <si>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</si>
  <si>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</si>
  <si>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</si>
  <si>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</si>
  <si>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</si>
  <si>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</si>
  <si>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</si>
  <si>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</si>
  <si>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</si>
  <si>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</si>
  <si>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</si>
  <si>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</si>
  <si>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</si>
  <si>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</si>
  <si>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</si>
  <si>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</si>
  <si>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</si>
  <si>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</si>
  <si>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</si>
  <si>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</si>
  <si>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</si>
  <si>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</si>
  <si>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</si>
  <si>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</si>
  <si>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</si>
  <si>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</si>
  <si>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</si>
  <si>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</si>
  <si>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</si>
  <si>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</si>
  <si>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</si>
  <si>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</si>
  <si>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</si>
  <si>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</si>
  <si>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</si>
  <si>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</si>
  <si>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</si>
  <si>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</si>
  <si>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</si>
  <si>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</si>
  <si>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</si>
  <si>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</si>
  <si>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</si>
  <si>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</si>
  <si>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</si>
  <si>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</si>
  <si>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</si>
  <si>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</si>
  <si>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</si>
  <si>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</si>
  <si>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</si>
  <si>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</si>
  <si>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</si>
  <si>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</si>
  <si>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</si>
  <si>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</si>
  <si>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</si>
  <si>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</si>
  <si>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</si>
  <si>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</si>
  <si>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</si>
  <si>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</si>
  <si>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</si>
  <si>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</si>
  <si>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</si>
  <si>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</si>
  <si>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</si>
  <si>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</si>
  <si>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</si>
  <si>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</si>
  <si>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</si>
  <si>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</si>
  <si>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</si>
  <si>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</si>
  <si>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</si>
  <si>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</si>
  <si>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</si>
  <si>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</si>
  <si>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</si>
  <si>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</si>
  <si>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</si>
  <si>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</si>
  <si>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</si>
  <si>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</si>
  <si>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</si>
  <si>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</si>
  <si>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</si>
  <si>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</si>
  <si>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</si>
  <si>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</si>
  <si>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</si>
  <si>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</si>
  <si>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</si>
  <si>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</si>
  <si>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</si>
  <si>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</si>
  <si>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</si>
  <si>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</si>
  <si>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</si>
  <si>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</si>
  <si>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</si>
  <si>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</si>
  <si>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</si>
  <si>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</si>
  <si>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</si>
  <si>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</si>
  <si>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</si>
  <si>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</si>
  <si>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</si>
  <si>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</si>
  <si>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</si>
  <si>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</si>
  <si>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</si>
  <si>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</si>
  <si>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</si>
  <si>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</si>
  <si>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</si>
  <si>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</si>
  <si>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</si>
  <si>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</si>
  <si>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</si>
  <si>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</si>
  <si>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</si>
  <si>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</si>
  <si>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</si>
  <si>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</si>
  <si>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</si>
  <si>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</si>
  <si>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</si>
  <si>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</si>
  <si>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</si>
  <si>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</si>
  <si>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</si>
  <si>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</si>
  <si>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</si>
  <si>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</si>
  <si>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</si>
  <si>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</si>
  <si>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</si>
  <si>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</si>
  <si>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</si>
  <si>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</si>
  <si>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</si>
  <si>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</si>
  <si>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</si>
  <si>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</si>
  <si>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</si>
  <si>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</si>
  <si>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</si>
  <si>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</si>
  <si>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</si>
  <si>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</si>
  <si>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</si>
  <si>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</si>
  <si>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</si>
  <si>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</si>
  <si>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</si>
  <si>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</si>
  <si>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</si>
  <si>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</si>
  <si>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</si>
  <si>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</si>
  <si>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</si>
  <si>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</si>
  <si>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</si>
  <si>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</si>
  <si>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</si>
  <si>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</si>
  <si>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</si>
  <si>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</si>
  <si>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</si>
  <si>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</si>
  <si>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</si>
  <si>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</si>
  <si>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</si>
  <si>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</si>
  <si>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</si>
  <si>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</si>
  <si>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</si>
  <si>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</si>
  <si>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</si>
  <si>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</si>
  <si>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</si>
  <si>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</si>
  <si>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</si>
  <si>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</si>
  <si>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</si>
  <si>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</si>
  <si>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</si>
  <si>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</si>
  <si>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</si>
  <si>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</si>
  <si>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</si>
  <si>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</si>
  <si>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</si>
  <si>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</si>
  <si>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</si>
  <si>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</si>
  <si>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</si>
  <si>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</si>
  <si>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</si>
  <si>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</si>
  <si>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</si>
  <si>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</si>
  <si>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</si>
  <si>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</si>
  <si>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</si>
  <si>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</si>
  <si>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</si>
  <si>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</si>
  <si>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</si>
  <si>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</si>
  <si>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</si>
  <si>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</si>
  <si>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</si>
  <si>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</si>
  <si>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</si>
  <si>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</si>
  <si>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</si>
  <si>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</si>
  <si>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</si>
  <si>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</si>
  <si>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</si>
  <si>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</si>
  <si>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</si>
  <si>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</si>
  <si>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</si>
  <si>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</si>
  <si>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</si>
  <si>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</si>
  <si>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</si>
  <si>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</si>
  <si>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</si>
  <si>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</si>
  <si>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</si>
  <si>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</si>
  <si>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</si>
  <si>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</si>
  <si>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</si>
  <si>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</si>
  <si>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</si>
  <si>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</si>
  <si>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</si>
  <si>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</si>
  <si>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</si>
  <si>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</si>
  <si>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</si>
  <si>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</si>
  <si>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</si>
  <si>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</si>
  <si>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</si>
  <si>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</si>
  <si>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</si>
  <si>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</si>
  <si>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</si>
  <si>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</si>
  <si>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</si>
  <si>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</si>
  <si>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</si>
  <si>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</si>
  <si>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</si>
  <si>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</si>
  <si>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</si>
  <si>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</si>
  <si>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</si>
  <si>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</si>
  <si>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</si>
  <si>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</si>
  <si>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</si>
  <si>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</si>
  <si>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</si>
  <si>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</si>
  <si>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</si>
  <si>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</si>
  <si>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</si>
  <si>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</si>
  <si>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</si>
  <si>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</si>
  <si>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</si>
  <si>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</si>
  <si>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</si>
  <si>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</si>
  <si>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</si>
  <si>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</si>
  <si>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</si>
  <si>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</si>
  <si>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</si>
  <si>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</si>
  <si>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</si>
  <si>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</si>
  <si>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</si>
  <si>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</si>
  <si>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</si>
  <si>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</si>
  <si>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</si>
  <si>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</si>
  <si>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</si>
  <si>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</si>
  <si>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</si>
  <si>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</si>
  <si>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</si>
  <si>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</si>
  <si>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</si>
  <si>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</si>
  <si>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</si>
  <si>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</si>
  <si>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</si>
  <si>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</si>
  <si>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</si>
  <si>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</si>
  <si>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</si>
  <si>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</si>
  <si>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</si>
  <si>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</si>
  <si>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</si>
  <si>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</si>
  <si>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</si>
  <si>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</si>
  <si>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</si>
  <si>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</si>
  <si>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</si>
  <si>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</si>
  <si>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</si>
  <si>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</si>
  <si>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</si>
  <si>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</si>
  <si>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</si>
  <si>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</si>
  <si>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</si>
  <si>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</si>
  <si>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</si>
  <si>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</si>
  <si>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</si>
  <si>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</si>
  <si>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</si>
  <si>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</si>
  <si>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</si>
  <si>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</si>
  <si>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</si>
  <si>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</si>
  <si>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</si>
  <si>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</si>
  <si>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</si>
  <si>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</si>
  <si>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</si>
  <si>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</si>
  <si>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</si>
  <si>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</si>
  <si>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</si>
  <si>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</si>
  <si>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</si>
  <si>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</si>
  <si>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</si>
  <si>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</si>
  <si>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</si>
  <si>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</si>
  <si>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</si>
  <si>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</si>
  <si>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</si>
  <si>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</si>
  <si>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</si>
  <si>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</si>
  <si>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</si>
  <si>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</si>
  <si>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</si>
  <si>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</si>
  <si>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</si>
  <si>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</si>
  <si>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</si>
  <si>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</si>
  <si>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</si>
  <si>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</si>
  <si>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</si>
  <si>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</si>
  <si>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</si>
  <si>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</si>
  <si>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</si>
  <si>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</si>
  <si>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</si>
  <si>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</si>
  <si>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</si>
  <si>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</si>
  <si>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</si>
  <si>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</si>
  <si>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</si>
  <si>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</si>
  <si>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</si>
  <si>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</si>
  <si>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</si>
  <si>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</si>
  <si>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</si>
  <si>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</si>
  <si>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</si>
  <si>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</si>
  <si>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</si>
  <si>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</si>
  <si>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</si>
  <si>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</si>
  <si>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</si>
  <si>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</si>
  <si>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</si>
  <si>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</si>
  <si>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</si>
  <si>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</si>
  <si>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</si>
  <si>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</si>
  <si>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</si>
  <si>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</si>
  <si>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</si>
  <si>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</si>
  <si>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</si>
  <si>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</si>
  <si>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</si>
  <si>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</si>
  <si>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</si>
  <si>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</si>
  <si>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</si>
  <si>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</si>
  <si>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</si>
  <si>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</si>
  <si>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</si>
  <si>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</si>
  <si>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</si>
  <si>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</si>
  <si>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</si>
  <si>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</si>
  <si>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</si>
  <si>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</si>
  <si>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</si>
  <si>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</si>
  <si>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</si>
  <si>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</si>
  <si>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</si>
  <si>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</si>
  <si>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</si>
  <si>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</si>
  <si>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</si>
  <si>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</si>
  <si>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</si>
  <si>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</si>
  <si>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</si>
  <si>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</si>
  <si>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</si>
  <si>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</si>
  <si>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</si>
  <si>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</si>
  <si>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</si>
  <si>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</si>
  <si>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</si>
  <si>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</si>
  <si>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</si>
  <si>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</si>
  <si>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</si>
  <si>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</si>
  <si>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</si>
  <si>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</si>
  <si>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</si>
  <si>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</si>
  <si>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</si>
  <si>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</si>
  <si>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</si>
  <si>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</si>
  <si>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</si>
  <si>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</si>
  <si>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</si>
  <si>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</si>
  <si>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</si>
  <si>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</si>
  <si>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</si>
  <si>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</si>
  <si>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</si>
  <si>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</si>
  <si>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</si>
  <si>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</si>
  <si>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</si>
  <si>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</si>
  <si>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</si>
  <si>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</si>
  <si>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</si>
  <si>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</si>
  <si>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</si>
  <si>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</si>
  <si>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</si>
  <si>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</si>
  <si>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</si>
  <si>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</si>
  <si>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</si>
  <si>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</si>
  <si>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</si>
  <si>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</si>
  <si>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</si>
  <si>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</si>
  <si>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</si>
  <si>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</si>
  <si>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</si>
  <si>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</si>
  <si>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</si>
  <si>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</si>
  <si>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</si>
  <si>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</si>
  <si>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</si>
  <si>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</si>
  <si>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</si>
  <si>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</si>
  <si>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</si>
  <si>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</si>
  <si>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</si>
  <si>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</si>
  <si>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</si>
  <si>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</si>
  <si>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</si>
  <si>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</si>
  <si>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</si>
  <si>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</si>
  <si>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</si>
  <si>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</si>
  <si>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</si>
  <si>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</si>
  <si>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</si>
  <si>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</si>
  <si>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</si>
  <si>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</si>
  <si>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</si>
  <si>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</si>
  <si>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</si>
  <si>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</si>
  <si>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</si>
  <si>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</si>
  <si>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</si>
  <si>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</si>
  <si>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</si>
  <si>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</si>
  <si>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</si>
  <si>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</si>
  <si>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</si>
  <si>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</si>
  <si>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</si>
  <si>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</si>
  <si>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</si>
  <si>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</si>
  <si>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</si>
  <si>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</si>
  <si>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</si>
  <si>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</si>
  <si>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</si>
  <si>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</si>
  <si>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</si>
  <si>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</si>
  <si>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</si>
  <si>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</si>
  <si>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</si>
  <si>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</si>
  <si>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</si>
  <si>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</si>
  <si>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</si>
  <si>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</si>
  <si>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</si>
  <si>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</si>
  <si>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</si>
  <si>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</si>
  <si>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</si>
  <si>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</si>
  <si>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</si>
  <si>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</si>
  <si>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</si>
  <si>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</si>
  <si>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</si>
  <si>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</si>
  <si>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</si>
  <si>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</si>
  <si>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</si>
  <si>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</si>
  <si>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</si>
  <si>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</si>
  <si>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</si>
  <si>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</si>
  <si>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</si>
  <si>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</si>
  <si>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</si>
  <si>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</si>
  <si>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</si>
  <si>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</si>
  <si>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</si>
  <si>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</si>
  <si>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</si>
  <si>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</si>
  <si>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</si>
  <si>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</si>
  <si>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</si>
  <si>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</si>
  <si>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</si>
  <si>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</si>
  <si>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</si>
  <si>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</si>
  <si>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</si>
  <si>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</si>
  <si>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</si>
  <si>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</si>
  <si>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</si>
  <si>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</si>
  <si>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</si>
  <si>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</si>
  <si>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</si>
  <si>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</si>
  <si>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</si>
  <si>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</si>
  <si>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</si>
  <si>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</si>
  <si>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</si>
  <si>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</si>
  <si>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</si>
  <si>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</si>
  <si>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</si>
  <si>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</si>
  <si>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</si>
  <si>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</si>
  <si>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</si>
  <si>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</si>
  <si>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</si>
  <si>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</si>
  <si>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</si>
  <si>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</si>
  <si>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</si>
  <si>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</si>
  <si>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</si>
  <si>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</si>
  <si>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</si>
  <si>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</si>
  <si>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</si>
  <si>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</si>
  <si>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</si>
  <si>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</si>
  <si>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</si>
  <si>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</si>
  <si>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</si>
  <si>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</si>
  <si>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</si>
  <si>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</si>
  <si>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</si>
  <si>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</si>
  <si>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</si>
  <si>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</si>
  <si>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</si>
  <si>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</si>
  <si>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</si>
  <si>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</si>
  <si>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</si>
  <si>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</si>
  <si>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</si>
  <si>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</si>
  <si>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</si>
  <si>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</si>
  <si>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</si>
  <si>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</si>
  <si>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</si>
  <si>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</si>
  <si>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</si>
  <si>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</si>
  <si>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</si>
  <si>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</si>
  <si>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</si>
  <si>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</si>
  <si>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</si>
  <si>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</si>
  <si>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</si>
  <si>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</si>
  <si>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</si>
  <si>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</si>
  <si>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</si>
  <si>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</si>
  <si>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</si>
  <si>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</si>
  <si>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</si>
  <si>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</si>
  <si>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</si>
  <si>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</si>
  <si>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</si>
  <si>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</si>
  <si>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</si>
  <si>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</si>
  <si>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</si>
  <si>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</si>
  <si>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</si>
  <si>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</si>
  <si>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</si>
  <si>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</si>
  <si>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</si>
  <si>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</si>
  <si>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</si>
  <si>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</si>
  <si>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</si>
  <si>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</si>
  <si>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</si>
  <si>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</si>
  <si>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</si>
  <si>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</si>
  <si>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</si>
  <si>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</si>
  <si>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</si>
  <si>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</si>
  <si>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</si>
  <si>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</si>
  <si>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</si>
  <si>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</si>
  <si>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</si>
  <si>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</si>
  <si>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</si>
  <si>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</si>
  <si>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</si>
  <si>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</si>
  <si>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</si>
  <si>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</si>
  <si>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</si>
  <si>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</si>
  <si>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</si>
  <si>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</si>
  <si>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</si>
  <si>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</si>
  <si>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</si>
  <si>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</si>
  <si>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</si>
  <si>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</si>
  <si>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</si>
  <si>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</si>
  <si>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 xml:space="preserve"> Backers</t>
  </si>
  <si>
    <t>Average Donation</t>
  </si>
  <si>
    <t>Mean Goal</t>
  </si>
  <si>
    <t>Median Goal</t>
  </si>
  <si>
    <t>Successful</t>
  </si>
  <si>
    <t>Failed</t>
  </si>
  <si>
    <t>Mean Pledged</t>
  </si>
  <si>
    <t>Median Pledged</t>
  </si>
  <si>
    <t>Upper Quartile of Goal</t>
  </si>
  <si>
    <t>Standard Deviation of Pledge</t>
  </si>
  <si>
    <t>Standard Deviation of Goal</t>
  </si>
  <si>
    <t>IQR of Goal</t>
  </si>
  <si>
    <t>Lower Quartile of Goal</t>
  </si>
  <si>
    <t>Upper Quartile of Pledge</t>
  </si>
  <si>
    <t>Lower Quartile of Pledge</t>
  </si>
  <si>
    <t>IQR of Pledge</t>
  </si>
  <si>
    <t>years</t>
  </si>
  <si>
    <t>Number Successful</t>
  </si>
  <si>
    <t>Number Canceled</t>
  </si>
  <si>
    <t>Number Failed</t>
  </si>
  <si>
    <t>Total Projects</t>
  </si>
  <si>
    <t>Percentage Successful</t>
  </si>
  <si>
    <t>Percentage Failed</t>
  </si>
  <si>
    <t>Percentaged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</si>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</sst>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65" fontId="0" fillId="0" borderId="0" xfId="0" applyNumberFormat="1"/>
    <xf numFmtId="0" fontId="0" fillId="0" borderId="0" xfId="0" applyAlignment="1">
      <alignment horizontal="center"/>
    </xf>
    <xf numFmtId="9" fontId="0" fillId="0" borderId="0" xfId="1" applyFont="1"/>
  </cellXfs>
  <cellStyles count="2">
    <cellStyle name="Normal" xfId="0" builtinId="0"/>
    <cellStyle name="Per 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024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Parent</a:t>
            </a:r>
            <a:r>
              <a:rPr lang="en-GB" baseline="0"/>
              <a:t> Categories Outcomes</a:t>
            </a:r>
            <a:endParaRPr lang="en-GB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0-1644-BA80-0826CE028FA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E80-1644-BA80-0826CE028FA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E80-1644-BA80-0826CE028FA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80-1644-BA80-0826CE028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90685248"/>
        <c:axId val="1965054576"/>
      </c:barChart>
      <c:catAx>
        <c:axId val="179068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054576"/>
        <c:crosses val="autoZero"/>
        <c:auto val="1"/>
        <c:lblAlgn val="ctr"/>
        <c:lblOffset val="100"/>
        <c:noMultiLvlLbl val="0"/>
      </c:catAx>
      <c:valAx>
        <c:axId val="19650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68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70-8743-A551-BB91995698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D70-8743-A551-BB91995698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D70-8743-A551-BB919956988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84049872"/>
        <c:axId val="1784051520"/>
      </c:barChart>
      <c:catAx>
        <c:axId val="178404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051520"/>
        <c:crosses val="autoZero"/>
        <c:auto val="1"/>
        <c:lblAlgn val="ctr"/>
        <c:lblOffset val="100"/>
        <c:noMultiLvlLbl val="0"/>
      </c:catAx>
      <c:valAx>
        <c:axId val="178405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04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[Kickstarter_Challenge2.xlsx]Outcomes Based on Launch Date!PivotTable4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EBE-2247-9719-DCF9E609254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EBE-2247-9719-DCF9E609254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EBE-2247-9719-DCF9E609254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EBE-2247-9719-DCF9E6092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3558784"/>
        <c:axId val="1763404736"/>
      </c:lineChart>
      <c:catAx>
        <c:axId val="176355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404736"/>
        <c:crosses val="autoZero"/>
        <c:auto val="1"/>
        <c:lblAlgn val="ctr"/>
        <c:lblOffset val="100"/>
        <c:noMultiLvlLbl val="0"/>
      </c:catAx>
      <c:valAx>
        <c:axId val="176340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55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Theater</a:t>
            </a:r>
            <a:r>
              <a:rPr lang="en-GB" b="1" baseline="0"/>
              <a:t> Outcomes Based on Launch Dates</a:t>
            </a:r>
            <a:endParaRPr lang="en-GB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B3-7949-A829-2B5DB120AF0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B3-7949-A829-2B5DB120AF0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B3-7949-A829-2B5DB120A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3552224"/>
        <c:axId val="673553872"/>
      </c:lineChart>
      <c:catAx>
        <c:axId val="67355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553872"/>
        <c:crosses val="autoZero"/>
        <c:auto val="1"/>
        <c:lblAlgn val="ctr"/>
        <c:lblOffset val="100"/>
        <c:noMultiLvlLbl val="0"/>
      </c:catAx>
      <c:valAx>
        <c:axId val="67355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55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Outcomes</a:t>
            </a:r>
            <a:r>
              <a:rPr lang="en-GB" b="1" baseline="0"/>
              <a:t> Based on Goal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0C-CF4A-BEC0-E43FCFB0150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0C-CF4A-BEC0-E43FCFB0150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0C-CF4A-BEC0-E43FCFB01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207983"/>
        <c:axId val="185084431"/>
      </c:lineChart>
      <c:catAx>
        <c:axId val="30620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84431"/>
        <c:crosses val="autoZero"/>
        <c:auto val="1"/>
        <c:lblAlgn val="ctr"/>
        <c:lblOffset val="100"/>
        <c:noMultiLvlLbl val="0"/>
      </c:catAx>
      <c:valAx>
        <c:axId val="18508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20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13</xdr:row>
      <xdr:rowOff>57150</xdr:rowOff>
    </xdr:from>
    <xdr:to>
      <xdr:col>12</xdr:col>
      <xdr:colOff>673100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E4D33-92EB-4B5F-D693-EBB819759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13</xdr:row>
      <xdr:rowOff>57150</xdr:rowOff>
    </xdr:from>
    <xdr:to>
      <xdr:col>14</xdr:col>
      <xdr:colOff>76200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3910A3-9CB8-FDB3-CCDE-694F42BAE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8</xdr:row>
      <xdr:rowOff>95250</xdr:rowOff>
    </xdr:from>
    <xdr:to>
      <xdr:col>9</xdr:col>
      <xdr:colOff>1778000</xdr:colOff>
      <xdr:row>30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DB7F11-6965-97E9-6AE8-3A9041372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13</xdr:row>
      <xdr:rowOff>38100</xdr:rowOff>
    </xdr:from>
    <xdr:to>
      <xdr:col>16</xdr:col>
      <xdr:colOff>787400</xdr:colOff>
      <xdr:row>37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EB6828-E784-4D55-7C8B-5EDDDFD15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13608</xdr:colOff>
      <xdr:row>15</xdr:row>
      <xdr:rowOff>2722</xdr:rowOff>
    </xdr:from>
    <xdr:to>
      <xdr:col>10</xdr:col>
      <xdr:colOff>326572</xdr:colOff>
      <xdr:row>32</xdr:row>
      <xdr:rowOff>45358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6A4C6A-97AB-2A80-3C3E-03976F82C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21.787041203701" createdVersion="8" refreshedVersion="8" minRefreshableVersion="3" recordCount="4114" xr:uid="{83A132A8-36EA-DB45-BA8A-5E63BF6E2B4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23.476296064815" createdVersion="8" refreshedVersion="8" minRefreshableVersion="3" recordCount="4114" xr:uid="{18E2A9D2-2CCB-5B4B-8C90-5D64AFA420F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30.884493287034" createdVersion="8" refreshedVersion="8" minRefreshableVersion="3" recordCount="4114" xr:uid="{A4FA150F-4F2F-AE41-B11E-1932BEC79E7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27B38-0E89-AF4A-8798-0DC8641D5C12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8669F8-3BA9-2A41-A34B-F7FAB902EA6F}" name="PivotTable2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83B4D-4AC2-9744-9F56-8EBB825B3ECD}" name="PivotTable4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1" format="1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CF545-B1D7-4848-AB14-621587D51316}" name="PivotTable2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33"/>
  <sheetViews>
    <sheetView topLeftCell="L1" zoomScale="90" zoomScaleNormal="90" workbookViewId="0">
      <pane ySplit="1" topLeftCell="A522" activePane="bottomLeft" state="frozen"/>
      <selection activeCell="H1" sqref="H1"/>
      <selection pane="bottomLeft" activeCell="U523" sqref="U52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14.5" bestFit="1" customWidth="1"/>
    <col min="17" max="17" width="32.6640625" customWidth="1"/>
    <col min="18" max="18" width="14.5" bestFit="1" customWidth="1"/>
    <col min="19" max="19" width="20" style="14" bestFit="1" customWidth="1"/>
    <col min="20" max="20" width="19" style="14" bestFit="1" customWidth="1"/>
    <col min="21" max="21" width="10.5" style="19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  <c r="U1" s="13" t="s">
        <v>8400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 s="19">
        <f>YEAR(T2)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 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19">
        <f t="shared" ref="U3:U66" si="4">YEAR(T3)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 s="19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 s="19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 s="19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 s="19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 s="19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 s="1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 s="19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 s="19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 s="19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 s="19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 s="19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 s="19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 s="19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 s="19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 s="19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 s="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 s="19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 s="19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 s="19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 s="19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 s="19">
        <f t="shared" si="4"/>
        <v>2015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 s="19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 s="19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 s="19">
        <f t="shared" si="4"/>
        <v>2016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 s="19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 s="1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 s="19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 s="19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 s="19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 s="19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 s="19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 s="19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 s="19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 s="19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 s="19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 s="1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 s="19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 s="19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 s="19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 s="19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 s="19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 s="19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 s="19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 s="19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 s="19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 s="1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 s="19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 s="19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 s="19">
        <f t="shared" si="4"/>
        <v>2015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 s="19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 s="19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 s="19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 s="19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 s="19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 s="19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 s="1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 s="19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 s="19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 s="19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 s="19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 s="19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 s="19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 s="19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 0)</f>
        <v>108</v>
      </c>
      <c r="P67">
        <f t="shared" ref="P67:P130" si="6">IFERROR(ROUND(E67/L67, 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 s="19">
        <f t="shared" ref="U67:U130" si="9">YEAR(T67)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 s="19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 s="1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 s="19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 s="19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 s="19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 s="19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 s="19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 s="19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 s="19">
        <f t="shared" si="9"/>
        <v>2016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 s="19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 s="19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 s="1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 s="19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 s="19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 s="19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 s="19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 s="19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 s="19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 s="19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 s="19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 s="19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 s="1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 s="19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 s="19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 s="19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 s="19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 s="19">
        <f t="shared" si="9"/>
        <v>2017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 s="19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 s="19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 s="19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 s="19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 s="1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 s="19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 s="19">
        <f t="shared" si="9"/>
        <v>2014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 s="19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 s="19">
        <f t="shared" si="9"/>
        <v>2013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 s="19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 s="19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 s="19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 s="19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 s="19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 s="1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 s="19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 s="19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 s="19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 s="19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 s="19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 s="19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 s="19">
        <f t="shared" si="9"/>
        <v>2012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 s="19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 s="19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 s="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 s="19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 s="19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 s="19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 s="19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 s="19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 s="19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 s="19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 s="19">
        <f t="shared" si="9"/>
        <v>2017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 s="19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 s="1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 s="19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 0)</f>
        <v>0</v>
      </c>
      <c r="P131">
        <f t="shared" ref="P131:P194" si="11">IFERROR(ROUND(E131/L131, 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 s="19">
        <f t="shared" ref="U131:U194" si="14">YEAR(T131)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 s="19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 s="19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 s="19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 s="19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 s="19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 s="19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 s="19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 s="1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 s="19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 s="19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 s="19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 s="19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 s="19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 s="19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 s="19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 s="19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 s="19">
        <f t="shared" si="14"/>
        <v>2017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 s="19">
        <f t="shared" si="14"/>
        <v>2015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 s="19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 s="19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 s="19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 s="19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 s="19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 s="19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 s="19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 s="19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 s="19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 s="1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 s="19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 s="19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 s="19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 s="19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 s="19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 s="19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 s="19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 s="19">
        <f t="shared" si="14"/>
        <v>2016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 s="19">
        <f t="shared" si="14"/>
        <v>2017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 s="1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 s="19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 s="19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 s="19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 s="19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 s="19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 s="19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 s="19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 s="19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 s="19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 s="1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 s="19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 s="19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 s="19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 s="19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 s="19">
        <f t="shared" si="14"/>
        <v>2017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 s="19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 s="19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 s="19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 s="19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 s="1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 s="19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 s="19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 s="19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 s="19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 s="19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 0)</f>
        <v>0</v>
      </c>
      <c r="P195">
        <f t="shared" ref="P195:P258" si="16">IFERROR(ROUND(E195/L195, 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 s="19">
        <f t="shared" ref="U195:U258" si="19">YEAR(T195)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 s="19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 s="19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 s="19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 s="1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 s="19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 s="19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 s="19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 s="19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 s="19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 s="19">
        <f t="shared" si="19"/>
        <v>2015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 s="19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 s="19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 s="19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 s="19">
        <f t="shared" si="19"/>
        <v>2015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 s="19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 s="19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 s="19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 s="19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 s="19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 s="19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 s="19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 s="19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 s="19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 s="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 s="19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 s="19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 s="19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 s="19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 s="19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 s="19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 s="19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 s="19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 s="19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 s="1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 s="19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 s="19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 s="19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 s="19">
        <f t="shared" si="19"/>
        <v>2016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 s="19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 s="19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 s="19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 s="19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 s="19">
        <f t="shared" si="19"/>
        <v>2016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 s="1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 s="19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 s="19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 s="19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 s="19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 s="19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 s="19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 s="19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 s="19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 s="19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 s="1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 s="19">
        <f t="shared" si="19"/>
        <v>2012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 s="19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 s="19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 s="19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 s="19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 s="19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 s="19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 s="19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 s="19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 0)</f>
        <v>107</v>
      </c>
      <c r="P259">
        <f t="shared" ref="P259:P322" si="21">IFERROR(ROUND(E259/L259, 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 s="19">
        <f t="shared" ref="U259:U322" si="24">YEAR(T259)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 s="19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 s="19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 s="19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 s="19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 s="19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 s="19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 s="19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 s="19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 s="19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 s="1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 s="19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 s="19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 s="19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 s="19">
        <f t="shared" si="24"/>
        <v>2014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 s="19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 s="19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 s="19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 s="19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 s="19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 s="1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 s="19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 s="19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 s="19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 s="19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 s="19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 s="19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 s="19">
        <f t="shared" si="24"/>
        <v>2012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 s="19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 s="19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 s="1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 s="19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 s="19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 s="19">
        <f t="shared" si="24"/>
        <v>2011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 s="19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 s="19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 s="19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 s="19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 s="19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 s="19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 s="1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 s="19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 s="19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 s="19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 s="19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 s="19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 s="19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 s="19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 s="19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 s="19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 s="1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 s="19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 s="19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 s="19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 s="19">
        <f t="shared" si="24"/>
        <v>2012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 s="19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 s="19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 s="19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 s="19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 s="19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 s="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 s="19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 s="19">
        <f t="shared" si="24"/>
        <v>2010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 s="19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 0)</f>
        <v>103</v>
      </c>
      <c r="P323">
        <f t="shared" ref="P323:P386" si="26">IFERROR(ROUND(E323/L323, 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 s="19">
        <f t="shared" ref="U323:U386" si="29">YEAR(T323)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 s="19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 s="19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 s="19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 s="19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 s="19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 s="1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 s="19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 s="19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 s="19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 s="19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 s="19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 s="19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 s="19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 s="19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 s="19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 s="1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 s="19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 s="19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 s="19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 s="19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 s="19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 s="19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 s="19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 s="19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 s="19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 s="1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 s="19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 s="19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 s="19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 s="19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 s="19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 s="19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 s="19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 s="19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 s="19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 s="1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 s="19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 s="19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 s="19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 s="19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 s="19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 s="19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 s="19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 s="19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 s="19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 s="1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 s="19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 s="19">
        <f t="shared" si="29"/>
        <v>2012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 s="19">
        <f t="shared" si="29"/>
        <v>2017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 s="19">
        <f t="shared" si="29"/>
        <v>2013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 s="19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 s="19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 s="19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 s="19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 s="19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 s="1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 s="19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 s="19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 s="19">
        <f t="shared" si="29"/>
        <v>2016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 s="19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 s="19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 s="19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 s="19">
        <f t="shared" si="29"/>
        <v>2015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 0)</f>
        <v>106</v>
      </c>
      <c r="P387">
        <f t="shared" ref="P387:P450" si="31">IFERROR(ROUND(E387/L387, 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 s="19">
        <f t="shared" ref="U387:U450" si="34">YEAR(T387)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 s="19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 s="1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 s="19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 s="19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 s="19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 s="19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 s="19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 s="19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 s="19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 s="19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 s="19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 s="1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 s="19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 s="19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 s="19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 s="19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 s="19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 s="19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 s="19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 s="19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 s="19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 s="1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 s="19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 s="19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 s="19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 s="19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 s="19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 s="19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 s="19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 s="19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 s="19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 s="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 s="19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 s="19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 s="19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 s="19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 s="19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 s="19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 s="19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 s="19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 s="19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 s="1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 s="19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 s="19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 s="19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 s="19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 s="19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 s="19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 s="19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 s="19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 s="19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 s="1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 s="19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 s="19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 s="19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 s="19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 s="19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 s="19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 s="19">
        <f t="shared" si="34"/>
        <v>2012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 s="19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 s="19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 s="1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 s="19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 0)</f>
        <v>2</v>
      </c>
      <c r="P451">
        <f t="shared" ref="P451:P514" si="36">IFERROR(ROUND(E451/L451, 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 s="19">
        <f t="shared" ref="U451:U514" si="39">YEAR(T451)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 s="19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 s="19">
        <f t="shared" si="39"/>
        <v>2014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 s="19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 s="19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 s="19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 s="19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 s="19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 s="1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 s="19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 s="19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 s="19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 s="19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 s="19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 s="19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 s="19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 s="19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 s="19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 s="1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 s="19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 s="19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 s="19">
        <f t="shared" si="39"/>
        <v>2014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 s="19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 s="19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 s="19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 s="19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 s="19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 s="19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 s="1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 s="19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 s="19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 s="19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 s="19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 s="19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 s="19">
        <f t="shared" si="39"/>
        <v>2013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 s="19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 s="19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 s="19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 s="1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 s="19">
        <f t="shared" si="39"/>
        <v>2017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 s="19">
        <f t="shared" si="39"/>
        <v>2012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 s="19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 s="19">
        <f t="shared" si="39"/>
        <v>2016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 s="19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 s="19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 s="19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 s="19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 s="19">
        <f t="shared" si="39"/>
        <v>2014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 s="1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 s="19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 s="19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 s="19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 s="19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 s="19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 s="19">
        <f t="shared" si="39"/>
        <v>2015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 s="19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 s="19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 s="19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 s="1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 s="19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 s="19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 s="19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 s="19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 s="19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 0)</f>
        <v>14</v>
      </c>
      <c r="P515">
        <f t="shared" ref="P515:P578" si="41">IFERROR(ROUND(E515/L515, 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 s="19">
        <f t="shared" ref="U515:U578" si="44">YEAR(T515)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 s="19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 s="19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 s="19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 s="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 s="19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 s="19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 s="19">
        <f>YEAR(T522)</f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 s="19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 0)</f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 s="19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 s="19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 s="19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 s="19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 s="19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 s="1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 s="19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 s="19">
        <f t="shared" si="44"/>
        <v>2017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 s="19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 s="19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 s="19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 s="19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 s="19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 s="19">
        <f t="shared" si="44"/>
        <v>2017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 s="19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 s="1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 s="19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 s="19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 s="19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 s="19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 s="19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 s="19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 s="19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 s="19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 s="19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 s="1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 s="19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 s="19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 s="19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 s="19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 s="19">
        <f t="shared" si="44"/>
        <v>2016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 s="19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 s="19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 s="19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 s="19">
        <f t="shared" si="44"/>
        <v>2016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 s="1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 s="19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 s="19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 s="19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 s="19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 s="19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 s="19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 s="19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 s="19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 s="19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 s="19">
        <f t="shared" si="44"/>
        <v>2015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 s="19">
        <f t="shared" si="44"/>
        <v>2016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 s="19">
        <f t="shared" si="44"/>
        <v>2016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 s="19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 s="19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 s="19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 s="19">
        <f t="shared" si="44"/>
        <v>2015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 s="19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 s="19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 s="19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 0)</f>
        <v>0</v>
      </c>
      <c r="P579">
        <f t="shared" ref="P579:P642" si="46">IFERROR(ROUND(E579/L579, 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 s="19">
        <f t="shared" ref="U579:U642" si="49">YEAR(T579)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 s="19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 s="19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 s="19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 s="19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 s="19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 s="19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 s="19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 s="19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 s="19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 s="1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 s="19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 s="19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 s="19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 s="19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 s="19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 s="19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 s="19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 s="19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 s="19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 s="1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 s="19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 s="19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 s="19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 s="19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 s="19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 s="19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 s="19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 s="19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 s="19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 s="1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 s="19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 s="19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 s="19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 s="19">
        <f t="shared" si="49"/>
        <v>2016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 s="19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 s="19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 s="19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 s="19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 s="19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 s="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 s="19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 s="19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 s="19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 s="19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 s="19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 s="19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 s="19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 s="19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 s="19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 s="1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 s="19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 s="19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 s="19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 s="19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 s="19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 s="19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 s="19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 s="19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 s="19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 s="1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 s="19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 s="19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 s="19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 0)</f>
        <v>119</v>
      </c>
      <c r="P643">
        <f t="shared" ref="P643:P706" si="51">IFERROR(ROUND(E643/L643, 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 s="19">
        <f t="shared" ref="U643:U706" si="54">YEAR(T643)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 s="19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 s="19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 s="19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 s="19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 s="19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 s="1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 s="19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 s="19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 s="19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 s="19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 s="19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 s="19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 s="19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 s="19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 s="19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 s="1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 s="19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 s="19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 s="19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 s="19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 s="19">
        <f t="shared" si="54"/>
        <v>2015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 s="19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 s="19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 s="19">
        <f t="shared" si="54"/>
        <v>2017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 s="19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 s="1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 s="19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 s="19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 s="19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 s="19">
        <f t="shared" si="54"/>
        <v>2015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 s="19">
        <f t="shared" si="54"/>
        <v>2015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 s="19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 s="19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 s="19">
        <f t="shared" si="54"/>
        <v>2015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 s="19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 s="1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 s="19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 s="19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 s="19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 s="19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 s="19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 s="19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 s="19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 s="19">
        <f t="shared" si="54"/>
        <v>2015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 s="19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 s="19">
        <f t="shared" si="54"/>
        <v>2017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 s="19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 s="19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 s="19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 s="19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 s="19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 s="19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 s="19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 s="19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 s="19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 s="1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 s="19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 s="19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 s="19">
        <f t="shared" si="54"/>
        <v>2017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 s="19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 s="19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 s="19">
        <f t="shared" si="54"/>
        <v>2017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 s="19">
        <f t="shared" si="54"/>
        <v>2017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 0)</f>
        <v>1</v>
      </c>
      <c r="P707">
        <f t="shared" ref="P707:P770" si="56">IFERROR(ROUND(E707/L707, 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 s="19">
        <f t="shared" ref="U707:U770" si="59">YEAR(T707)</f>
        <v>2017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 s="19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 s="19">
        <f t="shared" si="59"/>
        <v>2017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 s="19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 s="19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 s="19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 s="19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 s="19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 s="19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 s="19">
        <f t="shared" si="59"/>
        <v>2017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 s="19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 s="19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 s="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 s="19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 s="19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 s="19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 s="19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 s="19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 s="19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 s="19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 s="19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 s="19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 s="19">
        <f t="shared" si="59"/>
        <v>2013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 s="19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 s="19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 s="19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 s="19">
        <f t="shared" si="59"/>
        <v>2012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 s="19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 s="19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 s="19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 s="19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 s="19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 s="1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 s="19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 s="19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 s="19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 s="19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 s="19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 s="19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 s="19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 s="19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 s="19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 s="19">
        <f t="shared" si="59"/>
        <v>2015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 s="19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 s="19">
        <f t="shared" si="59"/>
        <v>2017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 s="19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 s="19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 s="19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 s="19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 s="19">
        <f t="shared" si="59"/>
        <v>2013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 s="19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 s="19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 s="1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 s="19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 s="19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 s="19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 s="19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 s="19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 s="19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 s="19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 s="19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 s="19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 s="1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 s="19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 0)</f>
        <v>41</v>
      </c>
      <c r="P771">
        <f t="shared" ref="P771:P834" si="61">IFERROR(ROUND(E771/L771, 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 s="19">
        <f t="shared" ref="U771:U834" si="64">YEAR(T771)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 s="19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 s="19">
        <f t="shared" si="64"/>
        <v>2016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 s="19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 s="19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 s="19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 s="19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 s="19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 s="1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 s="19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 s="19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 s="19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 s="19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 s="19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 s="19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 s="19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 s="19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 s="19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 s="1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 s="19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 s="19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 s="19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 s="19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 s="19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 s="19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 s="19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 s="19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 s="19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 s="1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 s="19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 s="19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 s="19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 s="19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 s="19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 s="19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 s="19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 s="19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 s="19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 s="1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 s="19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 s="19">
        <f t="shared" si="64"/>
        <v>2014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 s="19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 s="19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 s="19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 s="19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 s="19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 s="19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 s="19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 s="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 s="19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 s="19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 s="19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 s="19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 s="19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 s="19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 s="19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 s="19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 s="19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 s="1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 s="19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 s="19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 s="19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 s="19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 s="19">
        <f t="shared" si="64"/>
        <v>2012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 0)</f>
        <v>102</v>
      </c>
      <c r="P835">
        <f t="shared" ref="P835:P898" si="66">IFERROR(ROUND(E835/L835, 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 s="19">
        <f t="shared" ref="U835:U898" si="69">YEAR(T835)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 s="19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 s="19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 s="19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 s="1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 s="19">
        <f t="shared" si="69"/>
        <v>2012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 s="19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 s="19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 s="19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 s="19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 s="19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 s="19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 s="19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 s="19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 s="1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 s="19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 s="19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 s="19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 s="19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 s="19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 s="19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 s="19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 s="19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 s="19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 s="1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 s="19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 s="19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 s="19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 s="19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 s="19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 s="19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 s="19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 s="19">
        <f t="shared" si="69"/>
        <v>2013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 s="19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 s="1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 s="19">
        <f t="shared" si="69"/>
        <v>2014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 s="19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 s="19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 s="19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 s="19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 s="19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 s="19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 s="19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 s="19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 s="1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 s="19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 s="19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 s="19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 s="19">
        <f t="shared" si="69"/>
        <v>2012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 s="19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 s="19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 s="19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 s="19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 s="19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 s="1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 s="19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 s="19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 s="19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 s="19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 s="19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 s="19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 s="19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 s="19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 s="19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 0)</f>
        <v>0</v>
      </c>
      <c r="P899">
        <f t="shared" ref="P899:P962" si="71">IFERROR(ROUND(E899/L899, 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 s="19">
        <f t="shared" ref="U899:U962" si="74">YEAR(T899)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 s="19">
        <f t="shared" si="74"/>
        <v>2012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 s="19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 s="19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 s="19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 s="19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 s="19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 s="19">
        <f t="shared" si="74"/>
        <v>2016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 s="19">
        <f t="shared" si="74"/>
        <v>2011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 s="19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 s="1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 s="19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 s="19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 s="19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 s="19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 s="19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 s="19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 s="19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 s="19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 s="19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 s="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 s="19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 s="19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 s="19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 s="19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 s="19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 s="19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 s="19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 s="19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 s="19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 s="1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 s="19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 s="19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 s="19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 s="19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 s="19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 s="19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 s="19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 s="19">
        <f t="shared" si="74"/>
        <v>2016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 s="19">
        <f t="shared" si="74"/>
        <v>2012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 s="1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 s="19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 s="19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 s="19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 s="19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 s="19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 s="19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 s="19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 s="19">
        <f t="shared" si="74"/>
        <v>2017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 s="19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 s="1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 s="19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 s="19">
        <f t="shared" si="74"/>
        <v>2016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 s="19">
        <f t="shared" si="74"/>
        <v>2016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 s="19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 s="19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 s="19">
        <f t="shared" si="74"/>
        <v>2015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 s="19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 s="19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 s="19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 s="1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 s="19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 s="19">
        <f t="shared" si="74"/>
        <v>2015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 s="19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 0)</f>
        <v>42</v>
      </c>
      <c r="P963">
        <f t="shared" ref="P963:P1026" si="76">IFERROR(ROUND(E963/L963, 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 s="19">
        <f t="shared" ref="U963:U1026" si="79">YEAR(T963)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 s="19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 s="19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 s="19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 s="19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 s="19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 s="1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 s="19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 s="19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 s="19">
        <f t="shared" si="79"/>
        <v>2017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 s="19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 s="19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 s="19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 s="19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 s="19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 s="19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 s="1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 s="19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 s="19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 s="19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 s="19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 s="19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 s="19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 s="19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 s="19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 s="19">
        <f t="shared" si="79"/>
        <v>2016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 s="1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 s="19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 s="19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 s="19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 s="19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 s="19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 s="19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 s="19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 s="19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 s="19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 s="1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 s="19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 s="19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 s="19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 s="19">
        <f t="shared" si="79"/>
        <v>2017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 s="19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 s="19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 s="19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 s="19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 s="19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 s="1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 s="19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 s="19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 s="19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 s="19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 s="19">
        <f t="shared" si="79"/>
        <v>2017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 s="19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 s="19">
        <f t="shared" si="79"/>
        <v>2015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 s="19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 s="19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 s="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 s="19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 s="19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 s="19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 s="19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 s="19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 s="19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 s="19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 0)</f>
        <v>110</v>
      </c>
      <c r="P1027">
        <f t="shared" ref="P1027:P1090" si="81">IFERROR(ROUND(E1027/L1027, 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 s="19">
        <f t="shared" ref="U1027:U1090" si="84">YEAR(T1027)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 s="19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 s="1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 s="19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 s="19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 s="19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 s="19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 s="19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 s="19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 s="19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 s="19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 s="19">
        <f t="shared" si="84"/>
        <v>2013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 s="1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 s="19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 s="19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 s="19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 s="19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 s="19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 s="19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 s="19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 s="19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 s="19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 s="1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 s="19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 s="19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 s="19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 s="19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 s="19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 s="19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 s="19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 s="19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 s="19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 s="1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 s="19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 s="19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 s="19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 s="19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 s="19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 s="19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 s="19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 s="19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 s="19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 s="1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 s="19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 s="19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 s="19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 s="19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 s="19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 s="19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 s="19">
        <f t="shared" si="84"/>
        <v>2014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 s="19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 s="19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 s="19">
        <f t="shared" si="84"/>
        <v>2016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 s="19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 s="19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 s="19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 s="19">
        <f t="shared" si="84"/>
        <v>2015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 s="19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 s="19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 s="19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 s="19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 s="19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 s="1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 s="19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 0)</f>
        <v>8</v>
      </c>
      <c r="P1091">
        <f t="shared" ref="P1091:P1154" si="86">IFERROR(ROUND(E1091/L1091, 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 s="19">
        <f t="shared" ref="U1091:U1154" si="89">YEAR(T1091)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 s="19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 s="19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 s="19">
        <f t="shared" si="89"/>
        <v>2013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 s="19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 s="19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 s="19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 s="19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 s="1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 s="19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 s="19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 s="19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 s="19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 s="19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 s="19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 s="19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 s="19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 s="19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 s="1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 s="19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 s="19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 s="19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 s="19">
        <f t="shared" si="89"/>
        <v>2016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 s="19">
        <f t="shared" si="89"/>
        <v>2015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 s="19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 s="19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 s="19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 s="19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 s="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 s="19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 s="19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 s="19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 s="19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 s="19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 s="19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 s="19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 s="19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 s="19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 s="1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 s="19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 s="19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 s="19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 s="19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 s="19">
        <f t="shared" si="89"/>
        <v>2017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 s="19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 s="19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 s="19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 s="19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 s="1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 s="19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 s="19">
        <f t="shared" si="89"/>
        <v>2015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 s="19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 s="19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 s="19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 s="19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 s="19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 s="19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 s="19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 s="1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 s="19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 s="19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 s="19">
        <f t="shared" si="89"/>
        <v>2016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 s="19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 s="19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 0)</f>
        <v>1</v>
      </c>
      <c r="P1155">
        <f t="shared" ref="P1155:P1218" si="91">IFERROR(ROUND(E1155/L1155, 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 s="19">
        <f t="shared" ref="U1155:U1218" si="94">YEAR(T1155)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 s="19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 s="19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 s="19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 s="1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 s="19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 s="19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 s="19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 s="19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 s="19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 s="19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 s="19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 s="19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 s="19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 s="1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 s="19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 s="19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 s="19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 s="19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 s="19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 s="19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 s="19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 s="19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 s="19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 s="1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 s="19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 s="19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 s="19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 s="19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 s="19">
        <f t="shared" si="94"/>
        <v>2017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 s="19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 s="19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 s="19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 s="19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 s="1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 s="19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 s="19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 s="19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 s="19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 s="19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 s="19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 s="19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 s="19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 s="19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 s="1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 s="19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 s="19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 s="19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 s="19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 s="19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 s="19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 s="19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 s="19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 s="19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 s="1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 s="19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 s="19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 s="19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 s="19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 s="19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 s="19">
        <f t="shared" si="94"/>
        <v>2017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 s="19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 s="19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 s="19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 0)</f>
        <v>103</v>
      </c>
      <c r="P1219">
        <f t="shared" ref="P1219:P1282" si="96">IFERROR(ROUND(E1219/L1219, 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 s="19">
        <f t="shared" ref="U1219:U1282" si="99">YEAR(T1219)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 s="19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 s="19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 s="19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 s="19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 s="19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 s="19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 s="19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 s="19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 s="19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 s="1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 s="19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 s="19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 s="19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 s="19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 s="19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 s="19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 s="19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 s="19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 s="19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 s="1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 s="19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 s="19">
        <f t="shared" si="99"/>
        <v>2012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 s="19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 s="19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 s="19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 s="19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 s="19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 s="19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 s="19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 s="1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 s="19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 s="19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 s="19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 s="19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 s="19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 s="19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 s="19">
        <f t="shared" si="99"/>
        <v>2011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 s="19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 s="19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 s="1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 s="19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 s="19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 s="19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 s="19">
        <f t="shared" si="99"/>
        <v>2014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 s="19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 s="19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 s="19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 s="19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 s="19">
        <f t="shared" si="99"/>
        <v>2014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 s="1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 s="19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 s="19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 s="19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 s="19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 s="19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 s="19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 s="19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 s="19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 s="19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 s="1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 s="19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 s="19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 s="19">
        <f t="shared" si="99"/>
        <v>2011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 0)</f>
        <v>111</v>
      </c>
      <c r="P1283">
        <f t="shared" ref="P1283:P1346" si="101">IFERROR(ROUND(E1283/L1283, 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 s="19">
        <f t="shared" ref="U1283:U1346" si="104">YEAR(T1283)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 s="19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 s="19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 s="19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 s="19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 s="19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 s="1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 s="19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 s="19">
        <f t="shared" si="104"/>
        <v>2017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 s="19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 s="19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 s="19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 s="19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 s="19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 s="19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 s="19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 s="1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 s="19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 s="19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 s="19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 s="19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 s="19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 s="19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 s="19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 s="19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 s="19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 s="1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 s="19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 s="19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 s="19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 s="19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 s="19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 s="19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 s="19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 s="19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 s="19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 s="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 s="19">
        <f t="shared" si="104"/>
        <v>2015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 s="19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 s="19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 s="19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 s="19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 s="19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 s="19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 s="19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 s="19">
        <f t="shared" si="104"/>
        <v>2015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 s="1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 s="19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 s="19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 s="19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 s="19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 s="19">
        <f t="shared" si="104"/>
        <v>2017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 s="19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 s="19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 s="19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 s="19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 s="1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 s="19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 s="19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 s="19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 s="19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 s="19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 s="19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 s="19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 0)</f>
        <v>125</v>
      </c>
      <c r="P1347">
        <f t="shared" ref="P1347:P1410" si="106">IFERROR(ROUND(E1347/L1347, 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 s="19">
        <f t="shared" ref="U1347:U1410" si="109">YEAR(T1347)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 s="19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 s="1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 s="19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 s="19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 s="19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 s="19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 s="19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 s="19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 s="19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 s="19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 s="19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 s="1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 s="19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 s="19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 s="19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 s="19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 s="19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 s="19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 s="19">
        <f t="shared" si="109"/>
        <v>2015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 s="19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 s="19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 s="1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 s="19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 s="19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 s="19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 s="19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 s="19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 s="19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 s="19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 s="19">
        <f t="shared" si="109"/>
        <v>2017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 s="19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 s="1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 s="19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 s="19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 s="19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 s="19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 s="19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 s="19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 s="19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 s="19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 s="19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 s="1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 s="19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 s="19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 s="19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 s="19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 s="19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 s="19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 s="19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 s="19">
        <f t="shared" si="109"/>
        <v>2017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 s="19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 s="1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 s="19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 s="19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 s="19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 s="19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 s="19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 s="19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 s="19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 s="19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 s="19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 s="1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 s="19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 0)</f>
        <v>0</v>
      </c>
      <c r="P1411">
        <f t="shared" ref="P1411:P1474" si="111">IFERROR(ROUND(E1411/L1411, 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 s="19">
        <f t="shared" ref="U1411:U1474" si="114">YEAR(T1411)</f>
        <v>2015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 s="19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 s="19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 s="19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 s="19">
        <f t="shared" si="114"/>
        <v>2016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 s="19">
        <f t="shared" si="114"/>
        <v>2017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 s="19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 s="19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 s="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 s="19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 s="19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 s="19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 s="19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 s="19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 s="19">
        <f t="shared" si="114"/>
        <v>2016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 s="19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 s="19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 s="19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 s="1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 s="19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 s="19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 s="19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 s="19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 s="19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 s="19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 s="19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 s="19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 s="19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 s="1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 s="19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 s="19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 s="19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 s="19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 s="19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 s="19">
        <f t="shared" si="114"/>
        <v>2017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 s="19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 s="19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 s="19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 s="1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 s="19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 s="19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 s="19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 s="19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 s="19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 s="19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 s="19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 s="19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 s="19">
        <f t="shared" si="114"/>
        <v>2017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 s="1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 s="19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 s="19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 s="19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 s="19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 s="19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 s="19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 s="19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 s="19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 s="19">
        <f t="shared" si="114"/>
        <v>2016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 s="1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 s="19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 s="19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 s="19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 s="19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 s="19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 0)</f>
        <v>121</v>
      </c>
      <c r="P1475">
        <f t="shared" ref="P1475:P1538" si="116">IFERROR(ROUND(E1475/L1475, 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 s="19">
        <f t="shared" ref="U1475:U1538" si="119">YEAR(T1475)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 s="19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 s="19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 s="19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 s="1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 s="19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 s="19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 s="19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 s="19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 s="19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 s="19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 s="19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 s="19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 s="19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 s="1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 s="19">
        <f t="shared" si="119"/>
        <v>2014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 s="19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 s="19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 s="19">
        <f t="shared" si="119"/>
        <v>2015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 s="19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 s="19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 s="19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 s="19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 s="19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 s="1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 s="19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 s="19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 s="19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 s="19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 s="19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 s="19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 s="19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 s="19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 s="19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 s="1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 s="19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 s="19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 s="19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 s="19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 s="19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 s="19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 s="19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 s="19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 s="19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 s="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 s="19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 s="19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 s="19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 s="19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 s="19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 s="19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 s="19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 s="19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 s="19">
        <f t="shared" si="119"/>
        <v>2016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 s="1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 s="19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 s="19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 s="19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 s="19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 s="19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 s="19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 s="19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 s="19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 s="19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 0)</f>
        <v>180</v>
      </c>
      <c r="P1539">
        <f t="shared" ref="P1539:P1602" si="121">IFERROR(ROUND(E1539/L1539, 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 s="19">
        <f t="shared" ref="U1539:U1602" si="124">YEAR(T1539)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 s="19">
        <f t="shared" si="124"/>
        <v>2015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 s="19">
        <f t="shared" si="124"/>
        <v>2017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 s="19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 s="19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 s="19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 s="19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 s="19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 s="19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 s="19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 s="1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 s="19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 s="19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 s="19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 s="19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 s="19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 s="19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 s="19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 s="19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 s="19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 s="1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 s="19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 s="19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 s="19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 s="19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 s="19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 s="19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 s="19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 s="19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 s="19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 s="1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 s="19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 s="19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 s="19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 s="19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 s="19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 s="19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 s="19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 s="19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 s="19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 s="1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 s="19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 s="19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 s="19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 s="19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 s="19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 s="19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 s="19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 s="19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 s="19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 s="1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 s="19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 s="19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 s="19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 s="19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 s="19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 s="19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 s="19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 s="19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 s="19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 s="1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 s="19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 s="19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 s="19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 0)</f>
        <v>108</v>
      </c>
      <c r="P1603">
        <f t="shared" ref="P1603:P1666" si="126">IFERROR(ROUND(E1603/L1603, 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 s="19">
        <f t="shared" ref="U1603:U1666" si="129">YEAR(T1603)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 s="19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 s="19">
        <f t="shared" si="129"/>
        <v>2012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 s="19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 s="19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 s="19">
        <f t="shared" si="129"/>
        <v>2011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 s="1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 s="19">
        <f t="shared" si="129"/>
        <v>2014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 s="19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 s="19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 s="19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 s="19">
        <f t="shared" si="129"/>
        <v>2013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 s="19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 s="19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 s="19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 s="19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 s="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 s="19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 s="19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 s="19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 s="19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 s="19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 s="19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 s="19">
        <f t="shared" si="129"/>
        <v>2013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 s="19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 s="19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 s="1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 s="19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 s="19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 s="19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 s="19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 s="19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 s="19">
        <f t="shared" si="129"/>
        <v>2012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 s="19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 s="19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 s="19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 s="1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 s="19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 s="19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 s="19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 s="19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 s="19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 s="19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 s="19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 s="19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 s="19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 s="1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 s="19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 s="19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 s="19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 s="19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 s="19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 s="19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 s="19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 s="19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 s="19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 s="1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 s="19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 s="19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 s="19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 s="19">
        <f t="shared" si="129"/>
        <v>2016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 s="19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 s="19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 s="19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 0)</f>
        <v>119</v>
      </c>
      <c r="P1667">
        <f t="shared" ref="P1667:P1730" si="131">IFERROR(ROUND(E1667/L1667, 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 s="19">
        <f t="shared" ref="U1667:U1730" si="134">YEAR(T1667)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 s="19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 s="1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 s="19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 s="19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 s="19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 s="19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 s="19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 s="19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 s="19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 s="19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 s="19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 s="1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 s="19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 s="19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 s="19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 s="19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 s="19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 s="19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 s="19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 s="19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 s="19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 s="1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 s="19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 s="19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 s="19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 s="19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 s="19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 s="19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 s="19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 s="19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 s="19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 s="1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 s="19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 s="19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 s="19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 s="19">
        <f t="shared" si="134"/>
        <v>2015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 s="19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 s="19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 s="19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 s="19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 s="19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 s="1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 s="19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 s="19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 s="19">
        <f t="shared" si="134"/>
        <v>2016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 s="19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 s="19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 s="19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 s="19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 s="19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 s="19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 s="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 s="19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 s="19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 s="19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 s="19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 s="19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 s="19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 s="19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 s="19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 s="19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 s="1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 s="19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 0)</f>
        <v>0</v>
      </c>
      <c r="P1731">
        <f t="shared" ref="P1731:P1794" si="136">IFERROR(ROUND(E1731/L1731, 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 s="19">
        <f t="shared" ref="U1731:U1794" si="139">YEAR(T1731)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 s="19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 s="19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 s="19">
        <f t="shared" si="139"/>
        <v>2016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 s="19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 s="19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 s="19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 s="19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 s="1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 s="19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 s="19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 s="19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 s="19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 s="19">
        <f t="shared" si="139"/>
        <v>2017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 s="19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 s="19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 s="19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 s="19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 s="1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 s="19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 s="19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 s="19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 s="19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 s="19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 s="19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 s="19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 s="19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 s="19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 s="19">
        <f t="shared" si="139"/>
        <v>2017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 s="19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 s="19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 s="19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 s="19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 s="19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 s="19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 s="19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 s="19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 s="19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 s="1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 s="19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 s="19">
        <f t="shared" si="139"/>
        <v>2015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 s="19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 s="19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 s="19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 s="19">
        <f t="shared" si="139"/>
        <v>2015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 s="19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 s="19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 s="19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 s="1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 s="19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 s="19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 s="19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 s="19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 s="19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 s="19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 s="19">
        <f t="shared" si="139"/>
        <v>2015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 s="19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 s="19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 s="1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 s="19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 s="19">
        <f t="shared" si="139"/>
        <v>2015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 s="19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 s="19">
        <f t="shared" si="139"/>
        <v>2015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 s="19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 0)</f>
        <v>1</v>
      </c>
      <c r="P1795">
        <f t="shared" ref="P1795:P1858" si="141">IFERROR(ROUND(E1795/L1795, 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 s="19">
        <f t="shared" ref="U1795:U1858" si="144">YEAR(T1795)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 s="19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 s="19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 s="19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 s="1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 s="19">
        <f t="shared" si="144"/>
        <v>2016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 s="19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 s="19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 s="19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 s="19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 s="19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 s="19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 s="19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 s="19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 s="1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 s="19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 s="19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 s="19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 s="19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 s="19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 s="19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 s="19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 s="19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 s="19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 s="19">
        <f t="shared" si="144"/>
        <v>2017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 s="19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 s="19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 s="19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 s="19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 s="19">
        <f t="shared" si="144"/>
        <v>2014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 s="19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 s="19">
        <f t="shared" si="144"/>
        <v>2014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 s="19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 s="19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 s="1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 s="19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 s="19">
        <f t="shared" si="144"/>
        <v>2011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 s="19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 s="19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 s="19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 s="19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 s="19">
        <f t="shared" si="144"/>
        <v>2015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 s="19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 s="19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 s="1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 s="19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 s="19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 s="19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 s="19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 s="19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 s="19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 s="19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 s="19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 s="19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 s="1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 s="19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 s="19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 s="19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 s="19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 s="19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 s="19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 s="19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 s="19">
        <f t="shared" si="144"/>
        <v>2014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 s="19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 0)</f>
        <v>100</v>
      </c>
      <c r="P1859">
        <f t="shared" ref="P1859:P1922" si="146">IFERROR(ROUND(E1859/L1859, 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 s="19">
        <f t="shared" ref="U1859:U1922" si="149">YEAR(T1859)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 s="19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 s="19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 s="19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 s="19">
        <f t="shared" si="149"/>
        <v>2015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 s="19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 s="19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 s="19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 s="19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 s="19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 s="1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 s="19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 s="19">
        <f t="shared" si="149"/>
        <v>2017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 s="19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 s="19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 s="19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 s="19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 s="19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 s="19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 s="19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 s="1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 s="19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 s="19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 s="19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 s="19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 s="19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 s="19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 s="19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 s="19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 s="19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 s="1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 s="19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 s="19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 s="19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 s="19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 s="19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 s="19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 s="19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 s="19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 s="19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 s="1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 s="19">
        <f t="shared" si="149"/>
        <v>2016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 s="19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 s="19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 s="19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 s="19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 s="19">
        <f t="shared" si="149"/>
        <v>2017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 s="19">
        <f t="shared" si="149"/>
        <v>2016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 s="19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 s="19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 s="1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 s="19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 s="19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 s="19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 s="19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 s="19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 s="19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 s="19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 s="19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 s="19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 s="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 s="19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 s="19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 s="19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 0)</f>
        <v>137</v>
      </c>
      <c r="P1923">
        <f t="shared" ref="P1923:P1986" si="151">IFERROR(ROUND(E1923/L1923, 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 s="19">
        <f t="shared" ref="U1923:U1986" si="154">YEAR(T1923)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 s="19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 s="19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 s="19">
        <f t="shared" si="154"/>
        <v>2014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 s="19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 s="19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 s="1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 s="19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 s="19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 s="19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 s="19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 s="19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 s="19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 s="19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 s="19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 s="19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 s="1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 s="19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 s="19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 s="19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 s="19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 s="19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 s="19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 s="19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 s="19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 s="19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 s="1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 s="19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 s="19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 s="19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 s="19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 s="19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 s="19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 s="19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 s="19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 s="19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 s="1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 s="19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 s="19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 s="19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 s="19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 s="19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 s="19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 s="19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 s="19">
        <f t="shared" si="154"/>
        <v>2012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 s="19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 s="1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 s="19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 s="19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 s="19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 s="19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 s="19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 s="19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 s="19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 s="19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 s="19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 s="1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 s="19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 s="19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 s="19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 s="19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 s="19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 s="19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 s="19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 0)</f>
        <v>3</v>
      </c>
      <c r="P1987">
        <f t="shared" ref="P1987:P2050" si="156">IFERROR(ROUND(E1987/L1987, 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 s="19">
        <f t="shared" ref="U1987:U2050" si="159">YEAR(T1987)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 s="19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 s="1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 s="19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 s="19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 s="19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 s="19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 s="19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 s="19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 s="19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 s="19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 s="19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 s="1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 s="19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 s="19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 s="19">
        <f t="shared" si="159"/>
        <v>2016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 s="19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 s="19">
        <f t="shared" si="159"/>
        <v>2017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 s="19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 s="19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 s="19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 s="19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 s="1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 s="19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 s="19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 s="19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 s="19">
        <f t="shared" si="159"/>
        <v>2016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 s="19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 s="19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 s="19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 s="19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 s="19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 s="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 s="19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 s="19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 s="19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 s="19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 s="19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 s="19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 s="19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 s="19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 s="19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 s="1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 s="19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 s="19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 s="19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 s="19">
        <f t="shared" si="159"/>
        <v>2015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 s="19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 s="19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 s="19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 s="19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 s="19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 s="1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 s="19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 s="19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 s="19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 s="19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 s="19">
        <f t="shared" si="159"/>
        <v>2016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 s="19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 s="19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 s="19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 s="19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 s="1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 s="19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 0)</f>
        <v>120</v>
      </c>
      <c r="P2051">
        <f t="shared" ref="P2051:P2114" si="161">IFERROR(ROUND(E2051/L2051, 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 s="19">
        <f t="shared" ref="U2051:U2114" si="164">YEAR(T2051)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 s="19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 s="19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 s="19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 s="19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 s="19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 s="19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 s="19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 s="1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 s="19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 s="19">
        <f t="shared" si="164"/>
        <v>2016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 s="19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 s="19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 s="19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 s="19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 s="19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 s="19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 s="19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 s="1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 s="19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 s="19">
        <f t="shared" si="164"/>
        <v>2016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 s="19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 s="19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 s="19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 s="19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 s="19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 s="19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 s="19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 s="1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 s="19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 s="19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 s="19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 s="19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 s="19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 s="19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 s="19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 s="19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 s="19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 s="1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 s="19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 s="19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 s="19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 s="19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 s="19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 s="19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 s="19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 s="19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 s="19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 s="1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 s="19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 s="19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 s="19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 s="19">
        <f t="shared" si="164"/>
        <v>2012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 s="19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 s="19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 s="19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 s="19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 s="19">
        <f t="shared" si="164"/>
        <v>2013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 s="1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 s="19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 s="19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 s="19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 s="19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 s="19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 0)</f>
        <v>105</v>
      </c>
      <c r="P2115">
        <f t="shared" ref="P2115:P2178" si="166">IFERROR(ROUND(E2115/L2115, 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 s="19">
        <f t="shared" ref="U2115:U2178" si="169">YEAR(T2115)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 s="19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 s="19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 s="19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 s="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 s="19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 s="19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 s="19">
        <f t="shared" si="169"/>
        <v>2014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 s="19">
        <f t="shared" si="169"/>
        <v>2017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 s="19">
        <f t="shared" si="169"/>
        <v>2017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 s="19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 s="19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 s="19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 s="19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 s="1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 s="19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 s="19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 s="19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 s="19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 s="19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 s="19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 s="19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 s="19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 s="19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 s="1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 s="19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 s="19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 s="19">
        <f t="shared" si="169"/>
        <v>2013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 s="19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 s="19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 s="19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 s="19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 s="19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 s="19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 s="1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 s="19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 s="19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 s="19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 s="19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 s="19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 s="19">
        <f t="shared" si="169"/>
        <v>2015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 s="19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 s="19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 s="19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 s="1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 s="19">
        <f t="shared" si="169"/>
        <v>2013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 s="19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 s="19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 s="19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 s="19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 s="19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 s="19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 s="19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 s="19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 s="1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 s="19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 s="19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 s="19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 s="19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 s="19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 s="19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 s="19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 s="19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 s="19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 0)</f>
        <v>100</v>
      </c>
      <c r="P2179">
        <f t="shared" ref="P2179:P2242" si="171">IFERROR(ROUND(E2179/L2179, 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 s="19">
        <f t="shared" ref="U2179:U2242" si="174">YEAR(T2179)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 s="19">
        <f t="shared" si="174"/>
        <v>2017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 s="19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 s="19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 s="19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 s="19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 s="19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 s="19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 s="19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 s="19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 s="1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 s="19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 s="19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 s="19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 s="19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 s="19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 s="19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 s="19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 s="19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 s="19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 s="1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 s="19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 s="19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 s="19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 s="19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 s="19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 s="19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 s="19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 s="19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 s="19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 s="1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 s="19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 s="19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 s="19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 s="19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 s="19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 s="19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 s="19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 s="19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 s="19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 s="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 s="19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 s="19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 s="19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 s="19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 s="19">
        <f t="shared" si="174"/>
        <v>2012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 s="19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 s="19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 s="19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 s="19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 s="1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 s="19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 s="19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 s="19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 s="19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 s="19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 s="19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 s="19">
        <f t="shared" si="174"/>
        <v>2017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 s="19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 s="19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 s="1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 s="19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 s="19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 s="19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 0)</f>
        <v>806</v>
      </c>
      <c r="P2243">
        <f t="shared" ref="P2243:P2306" si="176">IFERROR(ROUND(E2243/L2243, 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 s="19">
        <f t="shared" ref="U2243:U2306" si="179">YEAR(T2243)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 s="19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 s="19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 s="19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 s="19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 s="19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 s="1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 s="19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 s="19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 s="19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 s="19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 s="19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 s="19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 s="19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 s="19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 s="19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 s="1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 s="19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 s="19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 s="19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 s="19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 s="19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 s="19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 s="19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 s="19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 s="19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 s="1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 s="19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 s="19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 s="19">
        <f t="shared" si="179"/>
        <v>2017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 s="19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 s="19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 s="19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 s="19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 s="19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 s="19">
        <f t="shared" si="179"/>
        <v>2014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 s="1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 s="19">
        <f t="shared" si="179"/>
        <v>2016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 s="19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 s="19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 s="19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 s="19">
        <f t="shared" si="179"/>
        <v>2016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 s="19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 s="19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 s="19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 s="19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 s="1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 s="19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 s="19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 s="19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 s="19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 s="19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 s="19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 s="19">
        <f t="shared" si="179"/>
        <v>2013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 s="19">
        <f t="shared" si="179"/>
        <v>2013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 s="19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 s="1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 s="19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 s="19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 s="19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 s="19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 s="19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 s="19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 s="19">
        <f t="shared" si="179"/>
        <v>2011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 0)</f>
        <v>101</v>
      </c>
      <c r="P2307">
        <f t="shared" ref="P2307:P2370" si="181">IFERROR(ROUND(E2307/L2307, 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 s="19">
        <f t="shared" ref="U2307:U2370" si="184">YEAR(T2307)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 s="19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 s="1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 s="19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 s="19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 s="19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 s="19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 s="19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 s="19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 s="19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 s="19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 s="19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 s="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 s="19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 s="19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 s="19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 s="19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 s="19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 s="19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 s="19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 s="19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 s="19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 s="1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 s="19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 s="19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 s="19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 s="19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 s="19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 s="19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 s="19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 s="19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 s="19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 s="1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 s="19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 s="19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 s="19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 s="19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 s="19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 s="19">
        <f t="shared" si="184"/>
        <v>2016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 s="19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 s="19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 s="19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 s="1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 s="19">
        <f t="shared" si="184"/>
        <v>2016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 s="19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 s="19">
        <f t="shared" si="184"/>
        <v>2017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 s="19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 s="19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 s="19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 s="19">
        <f t="shared" si="184"/>
        <v>2015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 s="19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 s="19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 s="1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 s="19">
        <f t="shared" si="184"/>
        <v>2015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 s="19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 s="19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 s="19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 s="19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 s="19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 s="19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 s="19">
        <f t="shared" si="184"/>
        <v>2016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 s="19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 s="1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 s="19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 0)</f>
        <v>0</v>
      </c>
      <c r="P2371">
        <f t="shared" ref="P2371:P2434" si="186">IFERROR(ROUND(E2371/L2371, 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 s="19">
        <f t="shared" ref="U2371:U2434" si="189">YEAR(T2371)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 s="19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 s="19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 s="19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 s="19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 s="19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 s="19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 s="19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 s="1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 s="19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 s="19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 s="19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 s="19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 s="19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 s="19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 s="19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 s="19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 s="19">
        <f t="shared" si="189"/>
        <v>2015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 s="1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 s="19">
        <f t="shared" si="189"/>
        <v>2015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 s="19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 s="19">
        <f t="shared" si="189"/>
        <v>2015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 s="19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 s="19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 s="19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 s="19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 s="19">
        <f t="shared" si="189"/>
        <v>2017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 s="19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 s="19">
        <f t="shared" si="189"/>
        <v>2015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 s="19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 s="19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 s="19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 s="19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 s="19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 s="19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 s="19">
        <f t="shared" si="189"/>
        <v>2016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 s="19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 s="19">
        <f t="shared" si="189"/>
        <v>2015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 s="1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 s="19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 s="19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 s="19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 s="19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 s="19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 s="19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 s="19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 s="19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 s="19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 s="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 s="19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 s="19">
        <f t="shared" si="189"/>
        <v>2015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 s="19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 s="19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 s="19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 s="19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 s="19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 s="19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 s="19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 s="1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 s="19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 s="19">
        <f t="shared" si="189"/>
        <v>2017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 s="19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 s="19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 s="19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 0)</f>
        <v>0</v>
      </c>
      <c r="P2435">
        <f t="shared" ref="P2435:P2498" si="191">IFERROR(ROUND(E2435/L2435, 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 s="19">
        <f t="shared" ref="U2435:U2498" si="194">YEAR(T2435)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 s="19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 s="19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 s="19">
        <f t="shared" si="194"/>
        <v>2016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 s="1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 s="19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 s="19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 s="19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 s="19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 s="19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 s="19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 s="19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 s="19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 s="19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 s="1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 s="19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 s="19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 s="19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 s="19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 s="19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 s="19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 s="19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 s="19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 s="19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 s="1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 s="19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 s="19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 s="19">
        <f t="shared" si="194"/>
        <v>2017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 s="19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 s="19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 s="19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 s="19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 s="19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 s="19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 s="1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 s="19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 s="19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 s="19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 s="19">
        <f t="shared" si="194"/>
        <v>2012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 s="19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 s="19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 s="19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 s="19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 s="19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 s="1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 s="19">
        <f t="shared" si="194"/>
        <v>2013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 s="19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 s="19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 s="19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 s="19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 s="19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 s="19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 s="19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 s="19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 s="1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 s="19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 s="19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 s="19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 s="19">
        <f t="shared" si="194"/>
        <v>2011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 s="19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 s="19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 s="19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 s="19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 s="19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 0)</f>
        <v>113</v>
      </c>
      <c r="P2499">
        <f t="shared" ref="P2499:P2562" si="196">IFERROR(ROUND(E2499/L2499, 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 s="19">
        <f t="shared" ref="U2499:U2562" si="199">YEAR(T2499)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 s="19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 s="19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 s="19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 s="19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 s="19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 s="19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 s="19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 s="19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 s="19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 s="1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 s="19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 s="19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 s="19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 s="19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 s="19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 s="19">
        <f t="shared" si="199"/>
        <v>2017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 s="19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 s="19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 s="19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 s="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 s="19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 s="19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 s="19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 s="19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 s="19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 s="19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 s="19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 s="19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 s="19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 s="1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 s="19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 s="19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 s="19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 s="19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 s="19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 s="19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 s="19">
        <f t="shared" si="199"/>
        <v>2010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 s="19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 s="19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 s="1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 s="19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 s="19">
        <f t="shared" si="199"/>
        <v>2015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 s="19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 s="19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 s="19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 s="19">
        <f t="shared" si="199"/>
        <v>2011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 s="19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 s="19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 s="19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 s="1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 s="19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 s="19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 s="19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 s="19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 s="19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 s="19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 s="19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 s="19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 s="19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 s="1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 s="19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 s="19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 s="19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 0)</f>
        <v>0</v>
      </c>
      <c r="P2563">
        <f t="shared" ref="P2563:P2626" si="201">IFERROR(ROUND(E2563/L2563, 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 s="19">
        <f t="shared" ref="U2563:U2626" si="204">YEAR(T2563)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 s="19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 s="19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 s="19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 s="19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 s="19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 s="1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 s="19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 s="19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 s="19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 s="19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 s="19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 s="19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 s="19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 s="19">
        <f t="shared" si="204"/>
        <v>2015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 s="19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 s="1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 s="19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 s="19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 s="19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 s="19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 s="19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 s="19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 s="19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 s="19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 s="19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 s="1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 s="19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 s="19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 s="19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 s="19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 s="19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 s="19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 s="19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 s="19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 s="19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 s="1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 s="19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 s="19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 s="19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 s="19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 s="19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 s="19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 s="19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 s="19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 s="19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 s="1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 s="19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 s="19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 s="19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 s="19">
        <f t="shared" si="204"/>
        <v>2017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 s="19">
        <f t="shared" si="204"/>
        <v>2015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 s="19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 s="19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 s="19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 s="19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 s="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 s="19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 s="19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 s="19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 s="19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 s="19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 s="19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 s="19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 0)</f>
        <v>956</v>
      </c>
      <c r="P2627">
        <f t="shared" ref="P2627:P2690" si="206">IFERROR(ROUND(E2627/L2627, 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 s="19">
        <f t="shared" ref="U2627:U2690" si="209">YEAR(T2627)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 s="19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 s="1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 s="19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 s="19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 s="19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 s="19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 s="19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 s="19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 s="19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 s="19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 s="19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 s="1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 s="19">
        <f t="shared" si="209"/>
        <v>2015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 s="19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 s="19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 s="19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 s="19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 s="19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 s="19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 s="19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 s="19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 s="1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 s="19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 s="19">
        <f t="shared" si="209"/>
        <v>2016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 s="19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 s="19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 s="19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 s="19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 s="19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 s="19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 s="19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 s="1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 s="19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 s="19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 s="19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 s="19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 s="19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 s="19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 s="19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 s="19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 s="19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 s="1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 s="19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 s="19">
        <f t="shared" si="209"/>
        <v>2016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 s="19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 s="19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 s="19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 s="19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 s="19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 s="19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 s="19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 s="1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 s="19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 s="19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 s="19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 s="19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 s="19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 s="19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 s="19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 s="19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 s="19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 s="1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 s="19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 0)</f>
        <v>0</v>
      </c>
      <c r="P2691">
        <f t="shared" ref="P2691:P2754" si="211">IFERROR(ROUND(E2691/L2691, 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 s="19">
        <f t="shared" ref="U2691:U2754" si="214">YEAR(T2691)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 s="19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 s="19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 s="19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 s="19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 s="19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 s="19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 s="19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 s="1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 s="19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 s="19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 s="19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 s="19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 s="19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 s="19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 s="19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 s="19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 s="19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 s="1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 s="19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 s="19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 s="19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 s="19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 s="19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 s="19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 s="19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 s="19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 s="19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 s="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 s="19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 s="19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 s="19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 s="19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 s="19">
        <f t="shared" si="214"/>
        <v>2017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 s="19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 s="19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 s="19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 s="19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 s="1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 s="19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 s="19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 s="19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 s="19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 s="19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 s="19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 s="19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 s="19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 s="19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 s="19">
        <f t="shared" si="214"/>
        <v>2014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 s="19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 s="19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 s="19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 s="19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 s="19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 s="19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 s="19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 s="19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 s="19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 s="1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 s="19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 s="19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 s="19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 s="19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 s="19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 0)</f>
        <v>19</v>
      </c>
      <c r="P2755">
        <f t="shared" ref="P2755:P2818" si="216">IFERROR(ROUND(E2755/L2755, 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 s="19">
        <f t="shared" ref="U2755:U2818" si="219">YEAR(T2755)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 s="19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 s="19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 s="19">
        <f t="shared" si="219"/>
        <v>2014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 s="1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 s="19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 s="19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 s="19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 s="19">
        <f t="shared" si="219"/>
        <v>2013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 s="19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 s="19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 s="19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 s="19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 s="19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 s="1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 s="19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 s="19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 s="19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 s="19">
        <f t="shared" si="219"/>
        <v>2013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 s="19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 s="19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 s="19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 s="19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 s="19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 s="1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 s="19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 s="19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 s="19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 s="19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 s="19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 s="19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 s="19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 s="19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 s="19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 s="1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 s="19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 s="19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 s="19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 s="19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 s="19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 s="19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 s="19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 s="19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 s="19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 s="1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 s="19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 s="19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 s="19">
        <f t="shared" si="219"/>
        <v>2015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 s="19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 s="19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 s="19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 s="19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 s="19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 s="19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 s="1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 s="19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 s="19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 s="19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 s="19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 s="19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 s="19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 s="19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 s="19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 s="19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 0)</f>
        <v>130</v>
      </c>
      <c r="P2819">
        <f t="shared" ref="P2819:P2843" si="221">IFERROR(ROUND(E2819/L2819, 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 s="19">
        <f t="shared" ref="U2819:U2882" si="224">YEAR(T2819)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 s="19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 s="19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>IFERROR(ROUND(E2822/L2822, 2),0)</f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 s="19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 s="19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 s="19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 s="19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 s="19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 s="19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 s="19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 s="1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 s="19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 s="19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 s="19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 s="19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 s="19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 s="19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 s="19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 s="19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 s="19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 s="1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 s="19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 s="19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 s="19">
        <f t="shared" si="224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 s="19">
        <f t="shared" si="224"/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>IFERROR(ROUND(E2844/L2844, 2),"N/A")</f>
        <v>N/A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 s="19">
        <f t="shared" si="224"/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tr">
        <f t="shared" ref="P2845:P2908" si="225">IFERROR(ROUND(E2845/L2845, 2),"N/A")</f>
        <v>N/A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 s="19">
        <f t="shared" si="22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 s="19">
        <f t="shared" si="224"/>
        <v>2017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 s="19">
        <f t="shared" si="224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tr">
        <f t="shared" si="225"/>
        <v>N/A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 s="19">
        <f t="shared" si="224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tr">
        <f t="shared" si="225"/>
        <v>N/A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 s="19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 s="19">
        <f t="shared" si="224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 s="19">
        <f t="shared" si="224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 s="19">
        <f t="shared" si="224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tr">
        <f t="shared" si="225"/>
        <v>N/A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 s="19">
        <f t="shared" si="224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 s="19">
        <f t="shared" si="224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tr">
        <f t="shared" si="225"/>
        <v>N/A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 s="19">
        <f t="shared" si="224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 s="19">
        <f t="shared" si="224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 s="19">
        <f t="shared" si="224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 s="19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 s="19">
        <f t="shared" si="224"/>
        <v>2017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str">
        <f t="shared" si="225"/>
        <v>N/A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 s="19">
        <f t="shared" si="224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 s="19">
        <f t="shared" si="224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 s="19">
        <f t="shared" si="22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 s="19">
        <f t="shared" si="224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 s="19">
        <f t="shared" si="224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 s="19">
        <f t="shared" si="224"/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 s="19">
        <f t="shared" si="224"/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str">
        <f t="shared" si="225"/>
        <v>N/A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 s="19">
        <f t="shared" si="224"/>
        <v>2015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 s="19">
        <f t="shared" si="224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 s="19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 s="19">
        <f t="shared" si="22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 s="19">
        <f t="shared" si="224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 s="19">
        <f t="shared" si="224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 s="19">
        <f t="shared" si="224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str">
        <f t="shared" si="225"/>
        <v>N/A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 s="19">
        <f t="shared" si="224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 s="19">
        <f t="shared" si="224"/>
        <v>2015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 s="19">
        <f t="shared" si="224"/>
        <v>2017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 s="19">
        <f t="shared" si="224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str">
        <f t="shared" si="225"/>
        <v>N/A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 s="19">
        <f t="shared" si="224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 s="19">
        <f t="shared" si="224"/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 s="19">
        <f t="shared" si="224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 s="19">
        <f t="shared" si="224"/>
        <v>2016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5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 s="19">
        <f t="shared" si="224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 0)</f>
        <v>0</v>
      </c>
      <c r="P2883" t="str">
        <f t="shared" si="225"/>
        <v>N/A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 s="19">
        <f t="shared" ref="U2883:U2946" si="229">YEAR(T2883)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 s="19">
        <f t="shared" si="229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 s="19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 s="19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 s="19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 s="19">
        <f t="shared" si="229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 s="19">
        <f t="shared" si="229"/>
        <v>2015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 t="str">
        <f t="shared" si="225"/>
        <v>N/A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 s="19">
        <f t="shared" si="229"/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 s="19">
        <f t="shared" si="229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 s="19">
        <f t="shared" si="229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 s="19">
        <f t="shared" si="229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 s="19">
        <f t="shared" si="229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 s="19">
        <f t="shared" si="229"/>
        <v>2015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 t="str">
        <f t="shared" si="225"/>
        <v>N/A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 s="19">
        <f t="shared" si="229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 s="19">
        <f t="shared" si="229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 s="19">
        <f t="shared" si="229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 s="19">
        <f t="shared" si="229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 s="19">
        <f t="shared" si="229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 t="str">
        <f t="shared" si="225"/>
        <v>N/A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 s="19">
        <f t="shared" si="229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 s="19">
        <f t="shared" si="229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 s="19">
        <f t="shared" si="229"/>
        <v>2015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 s="19">
        <f t="shared" si="229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 s="19">
        <f t="shared" si="229"/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 s="19">
        <f t="shared" si="229"/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 s="19">
        <f t="shared" si="229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 s="19">
        <f t="shared" si="229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 2),"N/A")</f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 s="19">
        <f t="shared" si="229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 s="19">
        <f t="shared" si="229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 s="19">
        <f t="shared" si="229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 s="19">
        <f t="shared" si="229"/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 s="19">
        <f t="shared" si="229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 s="19">
        <f t="shared" si="229"/>
        <v>2016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 s="19">
        <f t="shared" si="229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 s="19">
        <f t="shared" si="229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 s="19">
        <f t="shared" si="229"/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 s="19">
        <f t="shared" si="229"/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 s="19">
        <f t="shared" si="229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 s="19">
        <f t="shared" si="229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 s="19">
        <f t="shared" si="229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 s="19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 s="19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 s="19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 s="19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 s="19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 s="19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 s="19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 s="1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 s="19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 s="19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 s="19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 s="19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 s="19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 s="19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 s="19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 s="19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 s="19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 s="1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 s="19">
        <f t="shared" si="229"/>
        <v>2015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 s="19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 s="19">
        <f t="shared" si="229"/>
        <v>2015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 s="19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 s="19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 t="str">
        <f t="shared" si="230"/>
        <v>N/A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 s="19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30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 s="19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 0)</f>
        <v>0</v>
      </c>
      <c r="P2947" t="str">
        <f t="shared" si="230"/>
        <v>N/A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 s="19">
        <f t="shared" ref="U2947:U3010" si="234">YEAR(T2947)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 s="19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 s="1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 s="19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 s="19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 t="str">
        <f t="shared" si="230"/>
        <v>N/A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 s="19">
        <f t="shared" si="234"/>
        <v>2016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 s="19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 s="19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 s="19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 t="str">
        <f t="shared" si="230"/>
        <v>N/A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 s="19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 s="19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 s="19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 s="1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 t="str">
        <f t="shared" si="230"/>
        <v>N/A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 s="19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 t="str">
        <f t="shared" si="230"/>
        <v>N/A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 s="19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 t="str">
        <f t="shared" si="230"/>
        <v>N/A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 s="19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 s="19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 s="19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 s="19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 s="19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 s="19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 s="19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 s="1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 s="19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 s="19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 s="19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 2),"N/A")</f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 s="19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 s="19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 s="19">
        <f t="shared" si="234"/>
        <v>2016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 s="19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 s="19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 s="19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 s="1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 s="19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 s="19">
        <f t="shared" si="234"/>
        <v>2015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 s="19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 s="19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 s="19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 s="19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 s="19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 s="19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 s="19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 s="1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 s="19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 s="19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 s="19">
        <f t="shared" si="234"/>
        <v>2016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 s="19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 s="19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 s="19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 s="19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 s="19">
        <f t="shared" si="234"/>
        <v>2017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 s="19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 s="1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 s="19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 s="19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 s="19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 s="19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 s="19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 s="19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 s="19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 s="19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 s="19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 s="1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5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 s="19">
        <f t="shared" si="234"/>
        <v>2016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 0)</f>
        <v>120</v>
      </c>
      <c r="P3011">
        <f t="shared" si="235"/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 s="19">
        <f t="shared" ref="U3011:U3074" si="239">YEAR(T3011)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 s="19">
        <f t="shared" si="239"/>
        <v>2015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 s="19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 s="19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 s="19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 s="19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 s="19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 s="19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 s="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 s="19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 s="19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 s="19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 s="19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 s="19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 s="19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 s="19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 s="19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 s="19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 s="1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 s="19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 s="19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 s="19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 s="19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 s="19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 s="19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 s="19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 2),"N/A")</f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 s="19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 s="19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 s="1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 s="19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 s="19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 s="19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 s="19">
        <f t="shared" si="239"/>
        <v>2016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 s="19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 s="19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 s="19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 s="19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 s="19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 s="1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 s="19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 s="19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 s="19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 s="19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 s="19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 s="19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 t="str">
        <f t="shared" si="240"/>
        <v>N/A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 s="19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 s="19">
        <f t="shared" si="239"/>
        <v>2015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 t="str">
        <f t="shared" si="240"/>
        <v>N/A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 s="19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 t="str">
        <f t="shared" si="240"/>
        <v>N/A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 s="1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 s="19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 s="19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 s="19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 t="str">
        <f t="shared" si="240"/>
        <v>N/A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 s="19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 s="19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 s="19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 s="19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 s="19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 s="19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 s="1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 s="19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 s="19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 s="19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 s="19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40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 s="19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 0)</f>
        <v>0</v>
      </c>
      <c r="P3075">
        <f t="shared" si="240"/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 s="19">
        <f t="shared" ref="U3075:U3138" si="244">YEAR(T3075)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 s="19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 s="19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 s="19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 s="1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 s="19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 s="19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 s="19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 s="19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 t="str">
        <f t="shared" si="240"/>
        <v>N/A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 s="19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 s="19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 s="19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 s="19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 s="19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 s="1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 s="19">
        <f t="shared" si="244"/>
        <v>2015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 s="19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 s="19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 s="19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 s="19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 s="19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 s="19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 s="19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 s="19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 s="1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 s="19">
        <f t="shared" si="244"/>
        <v>2016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 2),"N/A")</f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 s="19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 s="19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 s="19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 s="19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 s="19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 s="19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 s="19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 s="19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 s="1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 s="19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 s="19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 s="19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 s="19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 s="19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 s="19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 t="str">
        <f t="shared" si="245"/>
        <v>N/A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 s="19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 s="19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 s="19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 s="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 s="19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 s="19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 s="19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 s="19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 s="19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 s="19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 s="19">
        <f t="shared" si="244"/>
        <v>2015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 t="str">
        <f t="shared" si="245"/>
        <v>N/A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 s="19">
        <f t="shared" si="244"/>
        <v>2016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 s="19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 t="str">
        <f t="shared" si="245"/>
        <v>N/A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 s="19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 s="19">
        <f t="shared" si="244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 s="19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 s="19">
        <f t="shared" si="244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 s="19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 s="19">
        <f t="shared" si="244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 s="19">
        <f t="shared" si="244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 s="19">
        <f t="shared" si="244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 s="19">
        <f t="shared" si="244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5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 s="19">
        <f t="shared" si="244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 0)</f>
        <v>3</v>
      </c>
      <c r="P3139">
        <f t="shared" si="245"/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 s="19">
        <f t="shared" ref="U3139:U3202" si="249">YEAR(T3139)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 t="str">
        <f t="shared" si="245"/>
        <v>N/A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 s="19">
        <f t="shared" si="24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 s="19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 s="19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 s="19">
        <f t="shared" si="2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 s="19">
        <f t="shared" si="2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 t="str">
        <f t="shared" si="245"/>
        <v>N/A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 s="19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 s="19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 t="str">
        <f t="shared" si="245"/>
        <v>N/A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 s="19">
        <f t="shared" si="24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 s="19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 s="1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 s="19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 s="19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 s="19">
        <f t="shared" si="249"/>
        <v>2011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 s="19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 s="19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 s="19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 s="19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 s="19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 s="19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 s="1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 s="19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 s="19">
        <f t="shared" si="249"/>
        <v>2012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 s="19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 s="19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 s="19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 2),"N/A")</f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 s="19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 s="19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 s="19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 s="19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 s="1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 s="19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 s="19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 s="19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 s="19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 s="19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 s="19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 s="19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 s="19">
        <f t="shared" si="249"/>
        <v>2011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 s="19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 s="1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 s="19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 s="19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 s="19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 s="19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 s="19">
        <f t="shared" si="249"/>
        <v>2012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 s="19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 s="19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 s="19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 s="19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 s="1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 s="19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 s="19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 t="str">
        <f t="shared" si="250"/>
        <v>N/A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 s="19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 s="19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 s="19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 s="19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 t="str">
        <f t="shared" si="250"/>
        <v>N/A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 s="19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 s="19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 s="19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 s="1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 s="19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 s="19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50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 s="19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 0)</f>
        <v>1</v>
      </c>
      <c r="P3203">
        <f t="shared" si="250"/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 s="19">
        <f t="shared" ref="U3203:U3266" si="254">YEAR(T3203)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 s="19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 s="19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 t="str">
        <f t="shared" si="250"/>
        <v>N/A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 s="19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 s="19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 t="str">
        <f t="shared" si="250"/>
        <v>N/A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 s="19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 s="1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 s="19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 s="19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 s="19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 s="19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 s="19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 s="19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 s="19">
        <f t="shared" si="254"/>
        <v>2016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 s="19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 s="19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 s="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 s="19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 s="19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 s="19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 s="19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 s="19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 s="19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 s="19">
        <f t="shared" si="254"/>
        <v>2017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 s="19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 s="19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 2),"N/A")</f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 s="19">
        <f t="shared" si="254"/>
        <v>2017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 s="19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 s="19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 s="19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 s="19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 s="19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 s="19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 s="19">
        <f t="shared" si="254"/>
        <v>2017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 s="19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 s="19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 s="1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 s="19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 s="19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 s="19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 s="19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 s="19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 s="19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 s="19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 s="19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 s="19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 s="1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 s="19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 s="19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 s="19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 s="19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 s="19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 s="19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 s="19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 s="19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 s="19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 s="1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 s="19">
        <f t="shared" si="254"/>
        <v>2015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 s="19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 s="19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 s="19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 s="19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 s="19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5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 s="19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 0)</f>
        <v>164</v>
      </c>
      <c r="P3267">
        <f t="shared" si="255"/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 s="19">
        <f t="shared" ref="U3267:U3330" si="259">YEAR(T3267)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 s="19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 s="1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 s="19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 s="19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 s="19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 s="19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 s="19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 s="19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 s="19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 s="19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 s="19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 s="1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 s="19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 s="19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 s="19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 s="19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 s="19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 s="19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 s="19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 s="19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 s="19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 s="1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 s="19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 s="19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 s="19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 2),"N/A")</f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 s="19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 s="19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 s="19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 s="19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 s="19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 s="19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 s="1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 s="19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 s="19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 s="19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 s="19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 s="19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 s="19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 s="19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 s="19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 s="19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 s="1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 s="19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 s="19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 s="19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 s="19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 s="19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 s="19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 s="19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 s="19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 s="19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 s="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 s="19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 s="19">
        <f t="shared" si="259"/>
        <v>2015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 s="19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 s="19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 s="19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 s="19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 s="19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 s="19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 s="19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 s="1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60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 s="19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 0)</f>
        <v>117</v>
      </c>
      <c r="P3331">
        <f t="shared" si="260"/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 s="19">
        <f t="shared" ref="U3331:U3394" si="264">YEAR(T3331)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 s="19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 s="19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 s="19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 s="19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 s="19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 s="19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 s="19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 s="1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 s="19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 s="19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 s="19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 s="19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 s="19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 s="19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 s="19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 s="19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 s="19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 s="1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 s="19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 s="19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 s="19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 s="19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 s="19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 s="19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 s="19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 2),"N/A")</f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 s="19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 s="19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 s="1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 s="19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 s="19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 s="19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 s="19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 s="19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 s="19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 s="19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 s="19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 s="19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 s="1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 s="19">
        <f t="shared" si="264"/>
        <v>2015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 s="19">
        <f t="shared" si="264"/>
        <v>2017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 s="19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 s="19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 s="19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 s="19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 s="19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 s="19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 s="19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 s="1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 s="19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 s="19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 s="19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 s="19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 s="19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 s="19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 s="19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 s="19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 s="19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 s="1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 s="19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 s="19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 s="19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 s="19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5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 s="19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 0)</f>
        <v>106</v>
      </c>
      <c r="P3395">
        <f t="shared" si="265"/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 s="19">
        <f t="shared" ref="U3395:U3458" si="269">YEAR(T3395)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 s="19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 s="19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 s="19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 s="1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 s="19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 s="19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 s="19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 s="19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 s="19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 s="19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 s="19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 s="19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 s="19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 s="1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 s="19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 s="19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 s="19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 s="19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 s="19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 s="19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 s="19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 s="19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 s="19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 s="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 s="19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 2),"N/A")</f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 s="19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 s="19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 s="19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 s="19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 s="19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 s="19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 s="19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 s="19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 s="1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 s="19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 s="19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 s="19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 s="19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 s="19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 s="19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 s="19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 s="19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 s="19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 s="1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 s="19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 s="19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 s="19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 s="19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 s="19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 s="19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 s="19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 s="19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 s="19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 s="1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 s="19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 s="19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 s="19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 s="19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 s="19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 s="19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 s="19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 s="19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70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 s="19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 0)</f>
        <v>140</v>
      </c>
      <c r="P3459">
        <f t="shared" si="270"/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 s="19">
        <f t="shared" ref="U3459:U3522" si="274">YEAR(T3459)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 s="19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 s="19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 s="19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 s="19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 s="19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 s="19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 s="19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 s="19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 s="19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 s="1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 s="19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 s="19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 s="19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 s="19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 s="19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 s="19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 s="19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 s="19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 s="19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 s="1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 s="19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 s="19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 s="19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 s="19">
        <f t="shared" si="274"/>
        <v>2015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 s="19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 2),"N/A")</f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 s="19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 s="19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 s="19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 s="19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 s="1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 s="19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 s="19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 s="19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 s="19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 s="19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 s="19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 s="19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 s="19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 s="19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 s="1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 s="19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 s="19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 s="19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 s="19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 s="19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 s="19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 s="19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 s="19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 s="19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 s="1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 s="19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 s="19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 s="19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 s="19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 s="19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 s="19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 s="19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 s="19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 s="19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 s="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 s="19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 s="19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5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 s="19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 0)</f>
        <v>169</v>
      </c>
      <c r="P3523">
        <f t="shared" si="275"/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 s="19">
        <f t="shared" ref="U3523:U3586" si="279">YEAR(T3523)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 s="19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 s="19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 s="19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 s="19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 s="19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 s="1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 s="19">
        <f t="shared" si="279"/>
        <v>2017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 s="19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 s="19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 s="19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 s="19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 s="19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 s="19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 s="19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 s="19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 s="1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 s="19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 s="19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 s="19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 s="19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 s="19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 s="19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 s="19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 s="19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 s="19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 2),"N/A")</f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 s="1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 s="19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 s="19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 s="19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 s="19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 s="19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 s="19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 s="19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 s="19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 s="19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 s="1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 s="19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 s="19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 s="19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 s="19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 s="19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 s="19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 s="19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 s="19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 s="19">
        <f t="shared" si="279"/>
        <v>2015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 s="1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 s="19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 s="19">
        <f t="shared" si="279"/>
        <v>2015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 s="19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 s="19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 s="19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 s="19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 s="19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 s="19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 s="19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 s="1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 s="19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 s="19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 s="19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 s="19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 s="19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 s="19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80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 s="19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 0)</f>
        <v>119</v>
      </c>
      <c r="P3587">
        <f t="shared" si="280"/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 s="19">
        <f t="shared" ref="U3587:U3650" si="284">YEAR(T3587)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 s="19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 s="1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 s="19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 s="19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 s="19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 s="19">
        <f t="shared" si="284"/>
        <v>2015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 s="19">
        <f t="shared" si="284"/>
        <v>2015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 s="19">
        <f t="shared" si="284"/>
        <v>2015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 s="19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 s="19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 s="19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 s="1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 s="19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 s="19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 s="19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 s="19">
        <f t="shared" si="284"/>
        <v>2015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 s="19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 s="19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 s="19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 s="19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 s="19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 s="1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 s="19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 s="19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 s="19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 2),"N/A")</f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 s="19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 s="19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 s="19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 s="19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 s="19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 s="19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 s="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 s="19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 s="19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 s="19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 s="19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 s="19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 s="19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 s="19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 s="19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 s="19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 s="1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 t="str">
        <f t="shared" si="285"/>
        <v>N/A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 s="19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 s="19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 s="19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 s="19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 s="19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 s="19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 s="19">
        <f t="shared" si="284"/>
        <v>2017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 s="19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 t="str">
        <f t="shared" si="285"/>
        <v>N/A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 s="19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 s="19">
        <f t="shared" si="284"/>
        <v>2015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 s="19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 s="19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 s="19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 t="str">
        <f t="shared" si="285"/>
        <v>N/A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 s="19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 s="19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 t="str">
        <f t="shared" si="285"/>
        <v>N/A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 s="19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 s="19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 s="19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 s="19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 s="1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5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 s="19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 0)</f>
        <v>104</v>
      </c>
      <c r="P3651">
        <f t="shared" si="285"/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 s="19">
        <f t="shared" ref="U3651:U3714" si="289">YEAR(T3651)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 s="19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 s="19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 s="19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 s="19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 s="19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 s="19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 s="19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 s="1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 s="19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 s="19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 s="19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 s="19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 s="19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 s="19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 s="19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 s="19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 s="19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 s="1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 s="19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 s="19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 s="19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 s="19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 s="19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 s="19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 s="19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 2),"N/A")</f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 s="19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 s="19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 s="1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 s="19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 s="19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 s="19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 s="19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 s="19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 s="19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 s="19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 s="19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 s="19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 s="1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 s="19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 s="19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 s="19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 s="19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 s="19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 s="19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 s="19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 s="19">
        <f t="shared" si="289"/>
        <v>2015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 s="19">
        <f t="shared" si="289"/>
        <v>2015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 s="1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 s="19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 s="19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 s="19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 s="19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 s="19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 s="19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 s="19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 s="19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 s="19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 s="1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 s="19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 s="19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 s="19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 s="19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90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 s="19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 0)</f>
        <v>102</v>
      </c>
      <c r="P3715">
        <f t="shared" si="290"/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 s="19">
        <f t="shared" ref="U3715:U3778" si="294">YEAR(T3715)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 s="19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 s="19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 s="19">
        <f t="shared" si="294"/>
        <v>2016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 s="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 s="19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 s="19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 s="19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 s="19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 s="19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 s="19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 s="19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 s="19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 s="19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 s="19">
        <f t="shared" si="294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 s="19">
        <f t="shared" si="294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 s="19">
        <f t="shared" si="294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 s="19">
        <f t="shared" si="294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 s="19">
        <f t="shared" si="294"/>
        <v>2015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 s="19">
        <f t="shared" si="294"/>
        <v>2015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 t="str">
        <f t="shared" si="290"/>
        <v>N/A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 s="19">
        <f t="shared" si="294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 s="19">
        <f t="shared" si="294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 s="19">
        <f t="shared" si="294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 s="19">
        <f t="shared" si="294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 s="19">
        <f t="shared" si="294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 s="19">
        <f t="shared" si="294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 2),"N/A")</f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 s="19">
        <f t="shared" si="294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 s="19">
        <f t="shared" si="294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 t="str">
        <f t="shared" si="295"/>
        <v>N/A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 s="19">
        <f t="shared" si="294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 s="19">
        <f t="shared" si="294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 t="str">
        <f t="shared" si="295"/>
        <v>N/A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 s="19">
        <f t="shared" si="294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 t="str">
        <f t="shared" si="295"/>
        <v>N/A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 s="19">
        <f t="shared" si="294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 s="19">
        <f t="shared" si="294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 s="19">
        <f t="shared" si="294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 s="1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 s="19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 s="19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 s="19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 s="19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 s="19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 s="19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 s="19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 s="19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 s="19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 s="1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 s="19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 s="19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 s="19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 s="19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 s="19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 s="19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 s="19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 s="19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 s="19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 s="1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 s="19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 s="19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 s="19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 s="19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 s="19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 s="19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 s="19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 s="19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5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 s="19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 0)</f>
        <v>143</v>
      </c>
      <c r="P3779">
        <f t="shared" si="295"/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 s="19">
        <f t="shared" ref="U3779:U3842" si="299">YEAR(T3779)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 s="19">
        <f t="shared" si="299"/>
        <v>2015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 s="19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 s="19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 s="19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 s="19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 s="19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 s="19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 s="19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 s="19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 s="1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 s="19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 s="19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 t="str">
        <f t="shared" si="295"/>
        <v>N/A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 s="19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 t="str">
        <f t="shared" si="295"/>
        <v>N/A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 s="19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 s="19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 s="19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 s="19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 s="19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 s="19">
        <f t="shared" si="299"/>
        <v>2017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 s="1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 s="19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 s="19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 s="19">
        <f t="shared" si="299"/>
        <v>2015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 s="19">
        <f t="shared" si="299"/>
        <v>2015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 t="str">
        <f t="shared" si="295"/>
        <v>N/A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 s="19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 2),"N/A")</f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 s="19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 t="str">
        <f t="shared" si="300"/>
        <v>N/A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 s="19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 s="19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 s="19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 s="1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 s="19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 s="19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 s="19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 s="19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 s="19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 s="19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 s="19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 s="19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 s="19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 s="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 s="19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 s="19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 s="19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 s="19">
        <f t="shared" si="299"/>
        <v>2016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 s="19">
        <f t="shared" si="299"/>
        <v>2016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 s="19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 s="19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 s="19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 s="19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 s="1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 s="19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 s="19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 s="19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 s="19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 s="19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 s="19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 s="19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 s="19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 s="19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 s="1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 s="19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 s="19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300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 s="19">
        <f t="shared" si="299"/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 0)</f>
        <v>9</v>
      </c>
      <c r="P3843">
        <f t="shared" si="300"/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 s="19">
        <f t="shared" ref="U3843:U3906" si="304">YEAR(T3843)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 s="19">
        <f t="shared" si="304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 s="19">
        <f t="shared" si="304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 s="19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 s="19">
        <f t="shared" si="304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 s="19">
        <f t="shared" si="304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 s="19">
        <f t="shared" si="304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 s="19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 s="19">
        <f t="shared" si="304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 s="19">
        <f t="shared" si="304"/>
        <v>2015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 s="19">
        <f t="shared" si="304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 s="19">
        <f t="shared" si="304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 s="19">
        <f t="shared" si="304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 s="19">
        <f t="shared" si="304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 s="19">
        <f t="shared" si="304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 s="19">
        <f t="shared" si="304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 s="19">
        <f t="shared" si="304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 s="19">
        <f t="shared" si="304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 s="19">
        <f t="shared" si="304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 s="19">
        <f t="shared" si="304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 s="19">
        <f t="shared" si="304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 s="19">
        <f t="shared" si="304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 t="str">
        <f t="shared" si="300"/>
        <v>N/A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 s="19">
        <f t="shared" si="304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 s="19">
        <f t="shared" si="304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 s="19">
        <f t="shared" si="304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 s="19">
        <f t="shared" si="304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 2),"N/A")</f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 s="1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 s="19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 s="19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 s="19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 s="19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 t="str">
        <f t="shared" si="305"/>
        <v>N/A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 s="19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 t="str">
        <f t="shared" si="305"/>
        <v>N/A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 s="19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 t="str">
        <f t="shared" si="305"/>
        <v>N/A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 s="19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 t="str">
        <f t="shared" si="305"/>
        <v>N/A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 s="19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 s="19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 s="1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 s="19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 t="str">
        <f t="shared" si="305"/>
        <v>N/A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 s="19">
        <f t="shared" si="304"/>
        <v>2015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 s="19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 s="19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 t="str">
        <f t="shared" si="305"/>
        <v>N/A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 s="19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 t="str">
        <f t="shared" si="305"/>
        <v>N/A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 s="19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 t="str">
        <f t="shared" si="305"/>
        <v>N/A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 s="19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 t="str">
        <f t="shared" si="305"/>
        <v>N/A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 s="19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 t="str">
        <f t="shared" si="305"/>
        <v>N/A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 s="19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 s="19">
        <f t="shared" si="304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 s="19">
        <f t="shared" si="304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 s="19">
        <f t="shared" si="304"/>
        <v>2015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 s="19">
        <f t="shared" si="30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 s="19">
        <f t="shared" si="30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 t="str">
        <f t="shared" si="305"/>
        <v>N/A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 s="19">
        <f t="shared" si="304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 s="19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 s="19">
        <f t="shared" si="30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 s="19">
        <f t="shared" si="304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 s="19">
        <f t="shared" si="304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 s="19">
        <f t="shared" si="304"/>
        <v>2015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 s="19">
        <f t="shared" si="304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 s="19">
        <f t="shared" si="304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 s="19">
        <f t="shared" si="304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 s="19">
        <f t="shared" si="304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 s="19">
        <f t="shared" si="304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 t="str">
        <f t="shared" si="305"/>
        <v>N/A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 s="19">
        <f t="shared" si="304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5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 s="19">
        <f t="shared" si="304"/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 0)</f>
        <v>12</v>
      </c>
      <c r="P3907">
        <f t="shared" si="305"/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 s="19">
        <f t="shared" ref="U3907:U3970" si="309">YEAR(T3907)</f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 s="19">
        <f t="shared" si="309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 s="19">
        <f t="shared" si="309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 s="19">
        <f t="shared" si="309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 s="19">
        <f t="shared" si="309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 s="19">
        <f t="shared" si="309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 s="19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 s="19">
        <f t="shared" si="309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 s="19">
        <f t="shared" si="309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 s="19">
        <f t="shared" si="309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 s="19">
        <f t="shared" si="309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 t="str">
        <f t="shared" si="305"/>
        <v>N/A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 s="19">
        <f t="shared" si="309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 s="19">
        <f t="shared" si="309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 s="19">
        <f t="shared" si="309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 s="19">
        <f t="shared" si="309"/>
        <v>2016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 s="19">
        <f t="shared" si="309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 t="str">
        <f t="shared" si="305"/>
        <v>N/A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 s="19">
        <f t="shared" si="309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 s="19">
        <f t="shared" si="309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 s="19">
        <f t="shared" si="309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 s="19">
        <f t="shared" si="309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 s="19">
        <f t="shared" si="309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 s="19">
        <f t="shared" si="309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 s="19">
        <f t="shared" si="309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 s="19">
        <f t="shared" si="309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 s="19">
        <f t="shared" si="309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 t="str">
        <f t="shared" si="305"/>
        <v>N/A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 s="19">
        <f t="shared" si="309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 t="str">
        <f t="shared" ref="P3933:P3996" si="310">IFERROR(ROUND(E3933/L3933, 2),"N/A")</f>
        <v>N/A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 s="19">
        <f t="shared" si="309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 s="19">
        <f t="shared" si="309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 s="19">
        <f t="shared" si="309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 s="19">
        <f t="shared" si="309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 s="19">
        <f t="shared" si="309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 t="str">
        <f t="shared" si="310"/>
        <v>N/A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 s="19">
        <f t="shared" si="309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 s="19">
        <f t="shared" si="309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 s="19">
        <f t="shared" si="309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 s="19">
        <f t="shared" si="309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 s="19">
        <f t="shared" si="309"/>
        <v>2015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 s="19">
        <f t="shared" si="309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 t="str">
        <f t="shared" si="310"/>
        <v>N/A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 s="19">
        <f t="shared" si="309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 s="19">
        <f t="shared" si="309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 t="str">
        <f t="shared" si="310"/>
        <v>N/A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 s="19">
        <f t="shared" si="309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 s="19">
        <f t="shared" si="309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 s="19">
        <f t="shared" si="309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 s="19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 t="str">
        <f t="shared" si="310"/>
        <v>N/A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 s="19">
        <f t="shared" si="309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 s="19">
        <f t="shared" si="309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 s="19">
        <f t="shared" si="309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 s="19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 s="19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 t="str">
        <f t="shared" si="310"/>
        <v>N/A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 s="19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 t="str">
        <f t="shared" si="310"/>
        <v>N/A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 s="19">
        <f t="shared" si="309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 s="19">
        <f t="shared" si="309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 t="str">
        <f t="shared" si="310"/>
        <v>N/A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 s="19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 s="19">
        <f t="shared" si="309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 s="19">
        <f t="shared" si="309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 s="19">
        <f t="shared" si="309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 s="19">
        <f t="shared" si="309"/>
        <v>2016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 s="19">
        <f t="shared" si="309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 s="19">
        <f t="shared" si="309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 t="str">
        <f t="shared" si="310"/>
        <v>N/A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 s="19">
        <f t="shared" si="309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 s="19">
        <f t="shared" si="309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 s="19">
        <f t="shared" si="309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 s="19">
        <f t="shared" si="309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 s="19">
        <f t="shared" si="309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10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 s="19">
        <f t="shared" si="309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 0)</f>
        <v>7</v>
      </c>
      <c r="P3971">
        <f t="shared" si="310"/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 s="19">
        <f t="shared" ref="U3971:U4034" si="314">YEAR(T3971)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 s="19">
        <f t="shared" si="314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 s="19">
        <f t="shared" si="314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 s="19">
        <f t="shared" si="314"/>
        <v>2015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 s="19">
        <f t="shared" si="314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 s="19">
        <f t="shared" si="314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 t="str">
        <f t="shared" si="310"/>
        <v>N/A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 s="19">
        <f t="shared" si="314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 s="19">
        <f t="shared" si="314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 s="19">
        <f t="shared" si="314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 s="19">
        <f t="shared" si="314"/>
        <v>2015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 s="19">
        <f t="shared" si="314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 s="19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 s="19">
        <f t="shared" si="314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 s="19">
        <f t="shared" si="314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 s="19">
        <f t="shared" si="314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 s="19">
        <f t="shared" si="314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 s="19">
        <f t="shared" si="314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 s="19">
        <f t="shared" si="314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 s="19">
        <f t="shared" si="314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 s="19">
        <f t="shared" si="314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 t="str">
        <f t="shared" si="310"/>
        <v>N/A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 s="19">
        <f t="shared" si="314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 s="19">
        <f t="shared" si="314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 s="19">
        <f t="shared" si="314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 s="19">
        <f t="shared" si="314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 s="19">
        <f t="shared" si="314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 s="19">
        <f t="shared" si="314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 2),"N/A")</f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 s="19">
        <f t="shared" si="314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 s="19">
        <f t="shared" si="314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 t="str">
        <f t="shared" si="315"/>
        <v>N/A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 s="19">
        <f t="shared" si="314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 s="19">
        <f t="shared" si="314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 s="19">
        <f t="shared" si="314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 s="19">
        <f t="shared" si="314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 s="19">
        <f t="shared" si="314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 s="19">
        <f t="shared" si="314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 s="19">
        <f t="shared" si="314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 s="19">
        <f t="shared" si="314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 s="19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 s="19">
        <f t="shared" si="314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 s="19">
        <f t="shared" si="314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 s="19">
        <f t="shared" si="314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 s="19">
        <f t="shared" si="314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 s="19">
        <f t="shared" si="314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 s="19">
        <f t="shared" si="314"/>
        <v>2015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 t="str">
        <f t="shared" si="315"/>
        <v>N/A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 s="19">
        <f t="shared" si="314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 s="19">
        <f t="shared" si="314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 t="str">
        <f t="shared" si="315"/>
        <v>N/A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 s="19">
        <f t="shared" si="314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 s="19">
        <f t="shared" si="314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 s="19">
        <f t="shared" si="314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 s="19">
        <f t="shared" si="314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 s="19">
        <f t="shared" si="314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 s="19">
        <f t="shared" si="31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 s="19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 s="19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 s="19">
        <f t="shared" si="314"/>
        <v>2015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 t="str">
        <f t="shared" si="315"/>
        <v>N/A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 s="19">
        <f t="shared" si="31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 s="19">
        <f t="shared" si="314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 s="19">
        <f t="shared" si="314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 t="str">
        <f t="shared" si="315"/>
        <v>N/A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 s="19">
        <f t="shared" si="314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 s="19">
        <f t="shared" si="314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 s="19">
        <f t="shared" si="31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 t="str">
        <f t="shared" si="315"/>
        <v>N/A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 s="19">
        <f t="shared" si="314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 s="19">
        <f t="shared" si="314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 t="str">
        <f t="shared" si="315"/>
        <v>N/A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 s="19">
        <f t="shared" si="314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5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 s="19">
        <f t="shared" si="314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 0)</f>
        <v>26</v>
      </c>
      <c r="P4035">
        <f t="shared" si="315"/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 s="19">
        <f t="shared" ref="U4035:U4098" si="319">YEAR(T4035)</f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 s="19">
        <f t="shared" si="319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 s="19">
        <f t="shared" si="319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 s="19">
        <f t="shared" si="319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 s="19">
        <f t="shared" si="319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 s="19">
        <f t="shared" si="319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 s="19">
        <f t="shared" si="319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 s="19">
        <f t="shared" si="319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 s="19">
        <f t="shared" si="319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 s="19">
        <f t="shared" si="319"/>
        <v>2015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 t="str">
        <f t="shared" si="315"/>
        <v>N/A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 s="19">
        <f t="shared" si="319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 s="19">
        <f t="shared" si="319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 s="19">
        <f t="shared" si="319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 s="19">
        <f t="shared" si="319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 s="19">
        <f t="shared" si="319"/>
        <v>2015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 s="19">
        <f t="shared" si="319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 s="19">
        <f t="shared" si="319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 s="19">
        <f t="shared" si="319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 t="str">
        <f t="shared" si="315"/>
        <v>N/A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 s="19">
        <f t="shared" si="319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 s="19">
        <f t="shared" si="319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 s="19">
        <f t="shared" si="319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 t="str">
        <f t="shared" si="315"/>
        <v>N/A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 s="19">
        <f t="shared" si="319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 s="19">
        <f t="shared" si="319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 s="19">
        <f t="shared" si="319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 s="19">
        <f t="shared" si="319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 s="19">
        <f t="shared" si="319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 2),"N/A")</f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 s="19">
        <f t="shared" si="319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 s="19">
        <f t="shared" si="319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t="str">
        <f t="shared" si="320"/>
        <v>N/A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 s="19">
        <f t="shared" si="319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 s="19">
        <f t="shared" si="319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 s="19">
        <f t="shared" si="319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 s="19">
        <f t="shared" si="319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 s="19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 s="19">
        <f t="shared" si="319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 s="19">
        <f t="shared" si="319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 s="19">
        <f t="shared" si="319"/>
        <v>2017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 s="19">
        <f t="shared" si="319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 s="19">
        <f t="shared" si="319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 t="str">
        <f t="shared" si="320"/>
        <v>N/A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 s="19">
        <f t="shared" si="319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 s="19">
        <f t="shared" si="319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 s="19">
        <f t="shared" si="319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 s="19">
        <f t="shared" si="319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 s="19">
        <f t="shared" si="319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 t="str">
        <f t="shared" si="320"/>
        <v>N/A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 s="19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 s="19">
        <f t="shared" si="319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 t="str">
        <f t="shared" si="320"/>
        <v>N/A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 s="19">
        <f t="shared" si="319"/>
        <v>2017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 s="19">
        <f t="shared" si="319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 t="str">
        <f t="shared" si="320"/>
        <v>N/A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 s="19">
        <f t="shared" si="319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 s="19">
        <f t="shared" si="31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 s="19">
        <f t="shared" si="319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 s="19">
        <f t="shared" si="319"/>
        <v>2016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 s="19">
        <f t="shared" si="319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 s="19">
        <f t="shared" si="31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 s="19">
        <f t="shared" si="319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 t="str">
        <f t="shared" si="320"/>
        <v>N/A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 s="19">
        <f t="shared" si="319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 s="19">
        <f t="shared" si="319"/>
        <v>2015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 s="19">
        <f t="shared" si="31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 s="19">
        <f t="shared" si="319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 s="19">
        <f t="shared" si="319"/>
        <v>2015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 s="19">
        <f t="shared" si="319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 s="19">
        <f t="shared" si="319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 s="19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 s="19">
        <f t="shared" si="319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20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 s="19">
        <f t="shared" si="319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 0)</f>
        <v>0</v>
      </c>
      <c r="P4099" t="str">
        <f t="shared" si="320"/>
        <v>N/A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 s="19">
        <f t="shared" ref="U4099:U4115" si="324">YEAR(T4099)</f>
        <v>2016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 t="str">
        <f t="shared" si="320"/>
        <v>N/A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 s="19">
        <f t="shared" si="324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 s="19">
        <f t="shared" si="32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 t="str">
        <f t="shared" si="320"/>
        <v>N/A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 s="19">
        <f t="shared" si="32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 t="str">
        <f t="shared" si="320"/>
        <v>N/A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 s="19">
        <f t="shared" si="324"/>
        <v>2017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 s="19">
        <f t="shared" si="32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 s="19">
        <f t="shared" si="324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 s="19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 s="19">
        <f t="shared" si="324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 s="19">
        <f t="shared" si="324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 s="19">
        <f t="shared" si="324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 s="19">
        <f t="shared" si="324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 t="str">
        <f t="shared" si="320"/>
        <v>N/A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 s="19">
        <f t="shared" si="324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 s="19">
        <f t="shared" si="324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 s="19">
        <f t="shared" si="324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 s="19">
        <f t="shared" si="324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 s="19">
        <f t="shared" si="324"/>
        <v>2016</v>
      </c>
    </row>
    <row r="4116" spans="1:21" x14ac:dyDescent="0.2">
      <c r="B4116"/>
      <c r="C4116"/>
    </row>
    <row r="4117" spans="1:21" x14ac:dyDescent="0.2">
      <c r="B4117"/>
      <c r="C4117"/>
    </row>
    <row r="4118" spans="1:21" x14ac:dyDescent="0.2">
      <c r="B4118"/>
      <c r="C4118"/>
    </row>
    <row r="4119" spans="1:21" x14ac:dyDescent="0.2">
      <c r="B4119"/>
      <c r="C4119"/>
    </row>
    <row r="4120" spans="1:21" x14ac:dyDescent="0.2">
      <c r="B4120"/>
      <c r="C4120"/>
    </row>
    <row r="4121" spans="1:21" x14ac:dyDescent="0.2">
      <c r="B4121"/>
      <c r="C4121"/>
    </row>
    <row r="4122" spans="1:21" x14ac:dyDescent="0.2">
      <c r="B4122"/>
      <c r="C4122"/>
    </row>
    <row r="4123" spans="1:21" x14ac:dyDescent="0.2">
      <c r="B4123"/>
      <c r="C4123"/>
    </row>
    <row r="4124" spans="1:21" x14ac:dyDescent="0.2">
      <c r="B4124"/>
      <c r="C4124"/>
    </row>
    <row r="4125" spans="1:21" x14ac:dyDescent="0.2">
      <c r="B4125"/>
      <c r="C4125"/>
    </row>
    <row r="4126" spans="1:21" x14ac:dyDescent="0.2">
      <c r="B4126"/>
      <c r="C4126"/>
    </row>
    <row r="4127" spans="1:21" x14ac:dyDescent="0.2">
      <c r="B4127"/>
      <c r="C4127"/>
    </row>
    <row r="4128" spans="1:21" x14ac:dyDescent="0.2">
      <c r="B4128"/>
      <c r="C4128"/>
    </row>
    <row r="4129" spans="2:3" x14ac:dyDescent="0.2">
      <c r="B4129"/>
      <c r="C4129"/>
    </row>
    <row r="4130" spans="2:3" x14ac:dyDescent="0.2">
      <c r="B4130"/>
      <c r="C4130"/>
    </row>
    <row r="4131" spans="2:3" x14ac:dyDescent="0.2">
      <c r="B4131"/>
      <c r="C4131"/>
    </row>
    <row r="4132" spans="2:3" x14ac:dyDescent="0.2">
      <c r="B4132"/>
      <c r="C4132"/>
    </row>
    <row r="4133" spans="2:3" x14ac:dyDescent="0.2">
      <c r="B4133"/>
      <c r="C4133"/>
    </row>
  </sheetData>
  <autoFilter ref="A1:U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ontainsText" dxfId="3" priority="4" operator="containsText" text="failed">
      <formula>NOT(ISERROR(SEARCH("failed",F1)))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max"/>
        <color rgb="FFF0243C"/>
        <color theme="4" tint="-0.249977111117893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068F3-4B59-BB4A-AE0A-49A6AB71EB07}">
  <dimension ref="A1:F6"/>
  <sheetViews>
    <sheetView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D5AB4-6075-4A43-BFFA-B6B7B3612DA4}">
  <dimension ref="A1:E7"/>
  <sheetViews>
    <sheetView workbookViewId="0">
      <selection activeCell="P25" sqref="P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>
        <v>250</v>
      </c>
      <c r="C6">
        <v>9</v>
      </c>
      <c r="D6">
        <v>412</v>
      </c>
      <c r="E6">
        <v>671</v>
      </c>
    </row>
    <row r="7" spans="1:5" x14ac:dyDescent="0.2">
      <c r="A7" s="12" t="s">
        <v>8361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21ABB-9157-B64F-B17A-9B3561249BEE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7.1640625" bestFit="1" customWidth="1"/>
    <col min="9" max="9" width="20" bestFit="1" customWidth="1"/>
    <col min="10" max="10" width="31.33203125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">
      <c r="A7" s="15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">
      <c r="A8" s="15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">
      <c r="A9" s="15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">
      <c r="A10" s="15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">
      <c r="A11" s="15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">
      <c r="A12" s="15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">
      <c r="A13" s="15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">
      <c r="A14" s="15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">
      <c r="A15" s="15" t="s">
        <v>8371</v>
      </c>
      <c r="C15">
        <v>50</v>
      </c>
      <c r="E15">
        <v>65</v>
      </c>
      <c r="F15">
        <v>115</v>
      </c>
    </row>
    <row r="16" spans="1:6" x14ac:dyDescent="0.2">
      <c r="A16" s="15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">
      <c r="A17" s="15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">
      <c r="A18" s="15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5E99C-1572-A64D-A5BA-25CD5BC7E5C0}">
  <dimension ref="A1:F11"/>
  <sheetViews>
    <sheetView workbookViewId="0">
      <selection activeCell="C18" sqref="C18"/>
    </sheetView>
  </sheetViews>
  <sheetFormatPr baseColWidth="10" defaultRowHeight="15" x14ac:dyDescent="0.2"/>
  <cols>
    <col min="1" max="1" width="28.83203125" bestFit="1" customWidth="1"/>
    <col min="2" max="2" width="45.83203125" customWidth="1"/>
    <col min="3" max="3" width="35" bestFit="1" customWidth="1"/>
    <col min="5" max="5" width="14.83203125" bestFit="1" customWidth="1"/>
  </cols>
  <sheetData>
    <row r="1" spans="1:6" s="1" customFormat="1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8385</v>
      </c>
      <c r="F1" s="1" t="s">
        <v>8384</v>
      </c>
    </row>
    <row r="2" spans="1:6" ht="48" x14ac:dyDescent="0.2">
      <c r="A2" s="16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6">
        <f>VLOOKUP(A2, Kickstarter!B:E, 4, FALSE)</f>
        <v>2020</v>
      </c>
      <c r="E2" s="16">
        <f>VLOOKUP(A2, Kickstarter!B:P, 15, FALSE)</f>
        <v>51.79</v>
      </c>
      <c r="F2" s="16">
        <f>VLOOKUP(A2, Kickstarter!B:L, 11, FALSE)</f>
        <v>39</v>
      </c>
    </row>
    <row r="3" spans="1:6" ht="48" x14ac:dyDescent="0.2">
      <c r="A3" s="16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6">
        <f>VLOOKUP(A3, Kickstarter!B:E, 4, FALSE)</f>
        <v>2020</v>
      </c>
      <c r="E3" s="16">
        <f>VLOOKUP(A3, Kickstarter!B:P, 15, FALSE)</f>
        <v>36.07</v>
      </c>
      <c r="F3" s="16">
        <f>VLOOKUP(A3, Kickstarter!B:L, 11, FALSE)</f>
        <v>56</v>
      </c>
    </row>
    <row r="4" spans="1:6" ht="48" x14ac:dyDescent="0.2">
      <c r="A4" s="16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6">
        <f>VLOOKUP(A4, Kickstarter!B:E, 4, FALSE)</f>
        <v>2576</v>
      </c>
      <c r="E4" s="16">
        <f>VLOOKUP(A4, Kickstarter!B:P, 15, FALSE)</f>
        <v>33.03</v>
      </c>
      <c r="F4" s="16">
        <f>VLOOKUP(A4, Kickstarter!B:L, 11, FALSE)</f>
        <v>78</v>
      </c>
    </row>
    <row r="5" spans="1:6" ht="32" x14ac:dyDescent="0.2">
      <c r="A5" s="16" t="s">
        <v>3329</v>
      </c>
      <c r="B5" s="17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6">
        <f>VLOOKUP(A5, Kickstarter!B:E, 4, FALSE)</f>
        <v>1168</v>
      </c>
      <c r="E5" s="16">
        <f>VLOOKUP(A5, Kickstarter!B:P, 15, FALSE)</f>
        <v>44.92</v>
      </c>
      <c r="F5" s="16">
        <f>VLOOKUP(A5, Kickstarter!B:L, 11, FALSE)</f>
        <v>26</v>
      </c>
    </row>
    <row r="6" spans="1:6" ht="48" x14ac:dyDescent="0.2">
      <c r="A6" s="1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6">
        <f>VLOOKUP(A6, Kickstarter!B:E, 4, FALSE)</f>
        <v>4137</v>
      </c>
      <c r="E6" s="16">
        <f>VLOOKUP(A6, Kickstarter!B:P, 15, FALSE)</f>
        <v>36.61</v>
      </c>
      <c r="F6" s="16">
        <f>VLOOKUP(A6, Kickstarter!B:L, 11, FALSE)</f>
        <v>113</v>
      </c>
    </row>
    <row r="7" spans="1:6" x14ac:dyDescent="0.2">
      <c r="A7" s="16"/>
      <c r="B7" s="16"/>
    </row>
    <row r="8" spans="1:6" x14ac:dyDescent="0.2">
      <c r="A8" s="16"/>
      <c r="B8" s="16"/>
    </row>
    <row r="9" spans="1:6" x14ac:dyDescent="0.2">
      <c r="A9" s="16"/>
      <c r="B9" s="16"/>
    </row>
    <row r="10" spans="1:6" x14ac:dyDescent="0.2">
      <c r="A10" s="16"/>
      <c r="B10" s="16"/>
    </row>
    <row r="11" spans="1:6" x14ac:dyDescent="0.2">
      <c r="A11" s="16"/>
      <c r="B11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475EF-C711-F346-8093-46F8E99FFB4B}">
  <dimension ref="A1:C15"/>
  <sheetViews>
    <sheetView workbookViewId="0">
      <selection activeCell="J9" sqref="J9"/>
    </sheetView>
  </sheetViews>
  <sheetFormatPr baseColWidth="10" defaultRowHeight="15" x14ac:dyDescent="0.2"/>
  <cols>
    <col min="1" max="1" width="23.1640625" bestFit="1" customWidth="1"/>
    <col min="2" max="2" width="11.1640625" style="6" bestFit="1" customWidth="1"/>
    <col min="3" max="3" width="12.1640625" style="6" bestFit="1" customWidth="1"/>
  </cols>
  <sheetData>
    <row r="1" spans="1:3" x14ac:dyDescent="0.2">
      <c r="B1" s="6" t="s">
        <v>8388</v>
      </c>
      <c r="C1" s="6" t="s">
        <v>8389</v>
      </c>
    </row>
    <row r="2" spans="1:3" x14ac:dyDescent="0.2">
      <c r="A2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8387</v>
      </c>
      <c r="B3" s="18" t="e">
        <f>MEDIAN(#REF!)</f>
        <v>#REF!</v>
      </c>
      <c r="C3" s="18" t="e">
        <f>MEDIAN(#REF!)</f>
        <v>#REF!</v>
      </c>
    </row>
    <row r="4" spans="1:3" x14ac:dyDescent="0.2">
      <c r="A4" t="s">
        <v>8394</v>
      </c>
      <c r="B4" s="18" t="e">
        <f>_xlfn.STDEV.P(#REF!)</f>
        <v>#REF!</v>
      </c>
      <c r="C4" s="18" t="e">
        <f>_xlfn.STDEV.P(#REF!)</f>
        <v>#REF!</v>
      </c>
    </row>
    <row r="5" spans="1:3" x14ac:dyDescent="0.2">
      <c r="A5" t="s">
        <v>8392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">
      <c r="A6" t="s">
        <v>8396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">
      <c r="A7" t="s">
        <v>8395</v>
      </c>
      <c r="B7" s="18" t="e">
        <f>B5-B6</f>
        <v>#REF!</v>
      </c>
      <c r="C7" s="18" t="e">
        <f>C5-C6</f>
        <v>#REF!</v>
      </c>
    </row>
    <row r="8" spans="1:3" x14ac:dyDescent="0.2">
      <c r="B8" s="18"/>
      <c r="C8" s="18"/>
    </row>
    <row r="10" spans="1:3" x14ac:dyDescent="0.2">
      <c r="A10" t="s">
        <v>8390</v>
      </c>
      <c r="B10" s="18" t="e">
        <f>AVERAGE(#REF!)</f>
        <v>#REF!</v>
      </c>
      <c r="C10" s="18" t="e">
        <f>AVERAGE(#REF!)</f>
        <v>#REF!</v>
      </c>
    </row>
    <row r="11" spans="1:3" x14ac:dyDescent="0.2">
      <c r="A11" t="s">
        <v>8391</v>
      </c>
      <c r="B11" s="18" t="e">
        <f>MEDIAN(#REF!)</f>
        <v>#REF!</v>
      </c>
      <c r="C11" s="6" t="e">
        <f>MEDIAN(#REF!)</f>
        <v>#REF!</v>
      </c>
    </row>
    <row r="12" spans="1:3" x14ac:dyDescent="0.2">
      <c r="A12" t="s">
        <v>8393</v>
      </c>
      <c r="B12" s="18" t="e">
        <f>_xlfn.STDEV.P(#REF!)</f>
        <v>#REF!</v>
      </c>
      <c r="C12" s="18" t="e">
        <f>_xlfn.STDEV.P(#REF!)</f>
        <v>#REF!</v>
      </c>
    </row>
    <row r="13" spans="1:3" x14ac:dyDescent="0.2">
      <c r="A13" t="s">
        <v>8397</v>
      </c>
      <c r="B13" s="18" t="e">
        <f>_xlfn.QUARTILE.EXC(#REF!, 3)</f>
        <v>#REF!</v>
      </c>
      <c r="C13" s="18" t="e">
        <f>_xlfn.QUARTILE.EXC(#REF!, 3)</f>
        <v>#REF!</v>
      </c>
    </row>
    <row r="14" spans="1:3" x14ac:dyDescent="0.2">
      <c r="A14" t="s">
        <v>8398</v>
      </c>
      <c r="B14" s="18" t="e">
        <f>_xlfn.QUARTILE.EXC(#REF!, 1)</f>
        <v>#REF!</v>
      </c>
      <c r="C14" s="18" t="e">
        <f>_xlfn.QUARTILE.EXC(#REF!, 1)</f>
        <v>#REF!</v>
      </c>
    </row>
    <row r="15" spans="1:3" x14ac:dyDescent="0.2">
      <c r="A15" t="s">
        <v>8399</v>
      </c>
      <c r="B15" s="18" t="e">
        <f>B13-B16</f>
        <v>#REF!</v>
      </c>
      <c r="C15" s="18" t="e">
        <f>C13-C14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BE0F8-F6C4-C34D-B5E2-4673AF61ED5C}">
  <dimension ref="A1:E18"/>
  <sheetViews>
    <sheetView tabSelected="1" workbookViewId="0">
      <selection activeCell="R38" sqref="R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8400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5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5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5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5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5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5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5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5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5" t="s">
        <v>8371</v>
      </c>
      <c r="B15">
        <v>65</v>
      </c>
      <c r="C15">
        <v>50</v>
      </c>
      <c r="E15">
        <v>115</v>
      </c>
    </row>
    <row r="16" spans="1:5" x14ac:dyDescent="0.2">
      <c r="A16" s="15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5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5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E2756-94CB-1747-8640-AA407481D14C}">
  <dimension ref="A1:H13"/>
  <sheetViews>
    <sheetView zoomScale="140" zoomScaleNormal="140" workbookViewId="0">
      <selection activeCell="B3" sqref="B3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1.832031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83203125" bestFit="1" customWidth="1"/>
  </cols>
  <sheetData>
    <row r="1" spans="1:8" x14ac:dyDescent="0.2">
      <c r="A1" t="s">
        <v>8382</v>
      </c>
      <c r="B1" t="s">
        <v>8401</v>
      </c>
      <c r="C1" t="s">
        <v>8403</v>
      </c>
      <c r="D1" t="s">
        <v>8402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2">
      <c r="A2" t="s">
        <v>8408</v>
      </c>
      <c r="B2">
        <f>COUNTIFS(Kickstarter!$F:$F,"successful",Kickstarter!$D:$D,"&lt;1000",Kickstarter!R:R,"plays")</f>
        <v>141</v>
      </c>
      <c r="C2">
        <f>COUNTIFS(Kickstarter!$F:$F,"failed",Kickstarter!$D:$D,"&lt;1000", Kickstarter!$R:$R,"plays")</f>
        <v>45</v>
      </c>
      <c r="D2">
        <f>COUNTIFS(Kickstarter!$F:$F,"canceled",Kickstarter!$D:$D,"&lt;1000", Kickstarter!$R:$R,"plays")</f>
        <v>0</v>
      </c>
      <c r="E2">
        <f>SUM(B2:D2)</f>
        <v>186</v>
      </c>
      <c r="F2" s="20">
        <f>B2/$E2</f>
        <v>0.75806451612903225</v>
      </c>
      <c r="G2" s="20">
        <f>C2/$E2</f>
        <v>0.24193548387096775</v>
      </c>
      <c r="H2" s="20">
        <f>D2/$E2</f>
        <v>0</v>
      </c>
    </row>
    <row r="3" spans="1:8" x14ac:dyDescent="0.2">
      <c r="A3" t="s">
        <v>8409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>SUM(B3:D3)</f>
        <v>534</v>
      </c>
      <c r="F3" s="20">
        <f t="shared" ref="F3:F13" si="0">B3/$E3</f>
        <v>0.72659176029962547</v>
      </c>
      <c r="G3" s="20">
        <f t="shared" ref="G3:G13" si="1">C3/$E3</f>
        <v>0.27340823970037453</v>
      </c>
      <c r="H3" s="20">
        <f t="shared" ref="H3:H13" si="2">D3/$E3</f>
        <v>0</v>
      </c>
    </row>
    <row r="4" spans="1:8" x14ac:dyDescent="0.2">
      <c r="A4" t="s">
        <v>8410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>SUM(B4:D4)</f>
        <v>169</v>
      </c>
      <c r="F4" s="20">
        <f t="shared" si="0"/>
        <v>0.55029585798816572</v>
      </c>
      <c r="G4" s="20">
        <f t="shared" si="1"/>
        <v>0.44970414201183434</v>
      </c>
      <c r="H4" s="20">
        <f t="shared" si="2"/>
        <v>0</v>
      </c>
    </row>
    <row r="5" spans="1:8" x14ac:dyDescent="0.2">
      <c r="A5" t="s">
        <v>8411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ref="E5:E13" si="3">SUM(B5:D5)</f>
        <v>72</v>
      </c>
      <c r="F5" s="20">
        <f t="shared" si="0"/>
        <v>0.54166666666666663</v>
      </c>
      <c r="G5" s="20">
        <f t="shared" si="1"/>
        <v>0.45833333333333331</v>
      </c>
      <c r="H5" s="20">
        <f t="shared" si="2"/>
        <v>0</v>
      </c>
    </row>
    <row r="6" spans="1:8" x14ac:dyDescent="0.2">
      <c r="A6" t="s">
        <v>8412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3"/>
        <v>24</v>
      </c>
      <c r="F6" s="20">
        <f t="shared" si="0"/>
        <v>0.5</v>
      </c>
      <c r="G6" s="20">
        <f t="shared" si="1"/>
        <v>0.5</v>
      </c>
      <c r="H6" s="20">
        <f t="shared" si="2"/>
        <v>0</v>
      </c>
    </row>
    <row r="7" spans="1:8" x14ac:dyDescent="0.2">
      <c r="A7" t="s">
        <v>8413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3"/>
        <v>20</v>
      </c>
      <c r="F7" s="20">
        <f t="shared" si="0"/>
        <v>0.45</v>
      </c>
      <c r="G7" s="20">
        <f t="shared" si="1"/>
        <v>0.55000000000000004</v>
      </c>
      <c r="H7" s="20">
        <f t="shared" si="2"/>
        <v>0</v>
      </c>
    </row>
    <row r="8" spans="1:8" x14ac:dyDescent="0.2">
      <c r="A8" t="s">
        <v>8414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3"/>
        <v>5</v>
      </c>
      <c r="F8" s="20">
        <f t="shared" si="0"/>
        <v>0.2</v>
      </c>
      <c r="G8" s="20">
        <f t="shared" si="1"/>
        <v>0.8</v>
      </c>
      <c r="H8" s="20">
        <f t="shared" si="2"/>
        <v>0</v>
      </c>
    </row>
    <row r="9" spans="1:8" x14ac:dyDescent="0.2">
      <c r="A9" t="s">
        <v>8415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3"/>
        <v>11</v>
      </c>
      <c r="F9" s="20">
        <f t="shared" si="0"/>
        <v>0.27272727272727271</v>
      </c>
      <c r="G9" s="20">
        <f t="shared" si="1"/>
        <v>0.72727272727272729</v>
      </c>
      <c r="H9" s="20">
        <f t="shared" si="2"/>
        <v>0</v>
      </c>
    </row>
    <row r="10" spans="1:8" x14ac:dyDescent="0.2">
      <c r="A10" t="s">
        <v>8416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3"/>
        <v>6</v>
      </c>
      <c r="F10" s="20">
        <f t="shared" si="0"/>
        <v>0.66666666666666663</v>
      </c>
      <c r="G10" s="20">
        <f t="shared" si="1"/>
        <v>0.33333333333333331</v>
      </c>
      <c r="H10" s="20">
        <f t="shared" si="2"/>
        <v>0</v>
      </c>
    </row>
    <row r="11" spans="1:8" x14ac:dyDescent="0.2">
      <c r="A11" t="s">
        <v>8417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3"/>
        <v>3</v>
      </c>
      <c r="F11" s="20">
        <f t="shared" si="0"/>
        <v>0.66666666666666663</v>
      </c>
      <c r="G11" s="20">
        <f t="shared" si="1"/>
        <v>0.33333333333333331</v>
      </c>
      <c r="H11" s="20">
        <f t="shared" si="2"/>
        <v>0</v>
      </c>
    </row>
    <row r="12" spans="1:8" x14ac:dyDescent="0.2">
      <c r="A12" t="s">
        <v>8418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3"/>
        <v>1</v>
      </c>
      <c r="F12" s="20">
        <f t="shared" si="0"/>
        <v>0</v>
      </c>
      <c r="G12" s="20">
        <f t="shared" si="1"/>
        <v>1</v>
      </c>
      <c r="H12" s="20">
        <f t="shared" si="2"/>
        <v>0</v>
      </c>
    </row>
    <row r="13" spans="1:8" x14ac:dyDescent="0.2">
      <c r="A13" t="s">
        <v>8419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3"/>
        <v>16</v>
      </c>
      <c r="F13" s="20">
        <f t="shared" si="0"/>
        <v>0.125</v>
      </c>
      <c r="G13" s="20">
        <f t="shared" si="1"/>
        <v>0.875</v>
      </c>
      <c r="H13" s="20">
        <f t="shared" si="2"/>
        <v>0</v>
      </c>
    </row>
  </sheetData>
  <phoneticPr fontId="3" type="noConversion"/>
  <pageMargins left="0.7" right="0.7" top="0.75" bottom="0.75" header="0.3" footer="0.3"/>
  <ignoredErrors>
    <ignoredError sqref="C2:C3 C5:C8 C10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2022-09-27T18:57:32Z</dcterms:modified>
</cp:coreProperties>
</file>